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threadedComments/threadedComment2.xml" ContentType="application/vnd.ms-excel.threadedcomments+xml"/>
  <Override PartName="/xl/drawings/drawing14.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secretariadistritald-my.sharepoint.com/personal/yesanchez_sdmujer_gov_co/Documents/SDM_2025/8219/Seguimientos_PA_2025/"/>
    </mc:Choice>
  </mc:AlternateContent>
  <xr:revisionPtr revIDLastSave="6" documentId="8_{8881F241-9371-4CBC-B175-B22634FD353E}" xr6:coauthVersionLast="47" xr6:coauthVersionMax="47" xr10:uidLastSave="{5614C32C-743A-4B74-82FF-EF16DE632AF3}"/>
  <bookViews>
    <workbookView xWindow="-120" yWindow="-120" windowWidth="29040" windowHeight="15720" tabRatio="734" firstSheet="1" activeTab="14" xr2:uid="{00000000-000D-0000-FFFF-FFFF00000000}"/>
  </bookViews>
  <sheets>
    <sheet name="Datos" sheetId="52" state="hidden" r:id="rId1"/>
    <sheet name="ACTIVIDAD_1" sheetId="20" r:id="rId2"/>
    <sheet name="Hoja de vida_1 " sheetId="51" state="hidden" r:id="rId3"/>
    <sheet name="ACTIVIDAD_2" sheetId="55" r:id="rId4"/>
    <sheet name="Hoja de vida_2" sheetId="56" state="hidden" r:id="rId5"/>
    <sheet name="ACTIVIDAD_3" sheetId="57" r:id="rId6"/>
    <sheet name="Hoja de vida_3" sheetId="58" state="hidden" r:id="rId7"/>
    <sheet name="META_PDD 105" sheetId="38" r:id="rId8"/>
    <sheet name="Hoja de vida_MetaPDD 105" sheetId="54" state="hidden" r:id="rId9"/>
    <sheet name="META_PDD 432" sheetId="59" r:id="rId10"/>
    <sheet name="Hoja de vida_MetaPDD 432" sheetId="60" state="hidden" r:id="rId11"/>
    <sheet name="PRODUCTO_MGA" sheetId="47" r:id="rId12"/>
    <sheet name="TERRITORIALIZACIÓN" sheetId="61" r:id="rId13"/>
    <sheet name="PMR" sheetId="46" r:id="rId14"/>
    <sheet name="CONTROL DE CAMBIOS" sheetId="40" r:id="rId15"/>
    <sheet name="Listas" sheetId="43" state="hidden" r:id="rId16"/>
    <sheet name="Hoja3" sheetId="19" state="hidden" r:id="rId17"/>
  </sheets>
  <externalReferences>
    <externalReference r:id="rId18"/>
  </externalReferences>
  <definedNames>
    <definedName name="_xlnm._FilterDatabase" localSheetId="13" hidden="1">PMR!$A$13:$AX$38</definedName>
    <definedName name="_xlnm.Print_Area" localSheetId="1">ACTIVIDAD_1!$A$1:$O$117</definedName>
    <definedName name="_xlnm.Print_Area" localSheetId="3">ACTIVIDAD_2!$A$1:$O$118</definedName>
    <definedName name="_xlnm.Print_Area" localSheetId="5">ACTIVIDAD_3!$A$1:$O$117</definedName>
    <definedName name="_xlnm.Print_Area" localSheetId="7">'META_PDD 105'!$A$1:$J$66</definedName>
    <definedName name="_xlnm.Print_Area" localSheetId="9">'META_PDD 432'!$A$1:$J$68</definedName>
    <definedName name="_xlnm.Print_Area" localSheetId="13">PMR!$A$1:$AX$34</definedName>
    <definedName name="_xlnm.Print_Area" localSheetId="11">PRODUCTO_MGA!$A$1:$O$23</definedName>
    <definedName name="condicion">Hoja3!$N$40:$N$45</definedName>
    <definedName name="edad">Hoja3!$I$40:$I$45</definedName>
    <definedName name="etnias">Hoja3!$L$40:$L$43</definedName>
    <definedName name="frecuencia">Hoja3!$I$5:$I$11</definedName>
    <definedName name="genero">Hoja3!$M$40:$M$41</definedName>
    <definedName name="INDICADOR">#REF!</definedName>
    <definedName name="localidad">Hoja3!$E$5:$E$24</definedName>
    <definedName name="metas">Hoja3!$N$23:$N$33</definedName>
    <definedName name="objetivoest">Hoja3!$I$32:$I$35</definedName>
    <definedName name="objetivos">#REF!</definedName>
    <definedName name="pmr">Hoja3!$I$23:$I$27</definedName>
    <definedName name="responsable">Hoja3!$M$5:$M$18</definedName>
    <definedName name="SUBSECRETARIA">#REF!</definedName>
    <definedName name="subsecretarias">Hoja3!$O$5:$O$10</definedName>
    <definedName name="tactividad">Hoja3!$C$5:$C$6</definedName>
    <definedName name="tcalculo">Hoja3!$K$5</definedName>
    <definedName name="tindicador">Hoja3!$G$5:$G$10</definedName>
    <definedName name="tipometa">Hoja3!$A$5:$A$7</definedName>
    <definedName name="tmeta" localSheetId="12">[1]Hoja3!$A$5:$A$7</definedName>
    <definedName name="tmeta">Hoja3!$A$5:$A$7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61" l="1"/>
  <c r="V45" i="61"/>
  <c r="L17" i="47" l="1"/>
  <c r="L19" i="47"/>
  <c r="C20" i="61" l="1"/>
  <c r="D45" i="61"/>
  <c r="F45" i="61"/>
  <c r="H45" i="61"/>
  <c r="J45" i="61"/>
  <c r="L45" i="61"/>
  <c r="N45" i="61"/>
  <c r="P45" i="61"/>
  <c r="Q45" i="61"/>
  <c r="S45" i="61"/>
  <c r="T45" i="61"/>
  <c r="C71" i="61"/>
  <c r="D71" i="61"/>
  <c r="M71" i="61"/>
  <c r="C102" i="61"/>
  <c r="E102" i="61"/>
  <c r="G102" i="61"/>
  <c r="I102" i="61"/>
  <c r="K102" i="61"/>
  <c r="M102" i="61"/>
  <c r="O102" i="61"/>
  <c r="Q102" i="61"/>
  <c r="S102" i="61"/>
  <c r="U102" i="61"/>
  <c r="W102" i="61"/>
  <c r="Y102" i="61"/>
  <c r="H19" i="47"/>
  <c r="N29" i="57" l="1"/>
  <c r="N30" i="57"/>
  <c r="N30" i="55"/>
  <c r="N31" i="55"/>
  <c r="N29" i="20"/>
  <c r="N30" i="20"/>
  <c r="G19" i="47" l="1"/>
  <c r="I19" i="47" s="1"/>
  <c r="E19" i="47"/>
  <c r="D19" i="47"/>
  <c r="F19" i="47" s="1"/>
  <c r="H17" i="47"/>
  <c r="G17" i="47"/>
  <c r="I17" i="47" s="1"/>
  <c r="D17" i="47"/>
  <c r="F17" i="47" s="1"/>
  <c r="E11" i="51" l="1"/>
  <c r="E10" i="51"/>
  <c r="D25" i="60" l="1"/>
  <c r="G26" i="59"/>
  <c r="F26" i="59"/>
  <c r="C51" i="59"/>
  <c r="C49" i="59"/>
  <c r="C47" i="59"/>
  <c r="C45" i="59"/>
  <c r="C43" i="59"/>
  <c r="C41" i="59"/>
  <c r="C39" i="59"/>
  <c r="C37" i="59"/>
  <c r="C35" i="59"/>
  <c r="C31" i="59"/>
  <c r="C29" i="59"/>
  <c r="F26" i="38"/>
  <c r="E10" i="56"/>
  <c r="E11" i="56"/>
  <c r="E10" i="58"/>
  <c r="E11" i="58"/>
  <c r="I117" i="57"/>
  <c r="H117" i="57"/>
  <c r="G117" i="57"/>
  <c r="F117" i="57"/>
  <c r="E117" i="57"/>
  <c r="D117" i="57"/>
  <c r="C117" i="57"/>
  <c r="B117" i="57"/>
  <c r="B35" i="57"/>
  <c r="N28" i="57"/>
  <c r="N27" i="57"/>
  <c r="N26" i="57"/>
  <c r="N25" i="57"/>
  <c r="O26" i="57" s="1"/>
  <c r="I118" i="55"/>
  <c r="H118" i="55"/>
  <c r="G118" i="55"/>
  <c r="F118" i="55"/>
  <c r="E118" i="55"/>
  <c r="D118" i="55"/>
  <c r="C118" i="55"/>
  <c r="B118" i="55"/>
  <c r="B36" i="55"/>
  <c r="N29" i="55"/>
  <c r="N28" i="55"/>
  <c r="N27" i="55"/>
  <c r="N26" i="55"/>
  <c r="O27" i="55" s="1"/>
  <c r="F37" i="20"/>
  <c r="B35" i="20" l="1"/>
  <c r="N26" i="20"/>
  <c r="N27" i="20"/>
  <c r="N28" i="20"/>
  <c r="E11" i="54"/>
  <c r="E10" i="54"/>
  <c r="AW16" i="46"/>
  <c r="AW17" i="46"/>
  <c r="AW18" i="46"/>
  <c r="AW19" i="46"/>
  <c r="AW20" i="46"/>
  <c r="AW21" i="46"/>
  <c r="AW22" i="46"/>
  <c r="AW23" i="46"/>
  <c r="AW24" i="46"/>
  <c r="AW25" i="46"/>
  <c r="AW26" i="46"/>
  <c r="AW27" i="46"/>
  <c r="AW28" i="46"/>
  <c r="AW29" i="46"/>
  <c r="AW30" i="46"/>
  <c r="AW31" i="46"/>
  <c r="AW32" i="46"/>
  <c r="AW33" i="46"/>
  <c r="AW34" i="46"/>
  <c r="AW35" i="46"/>
  <c r="AW36" i="46"/>
  <c r="AW37" i="46"/>
  <c r="AW38" i="46"/>
  <c r="AV16" i="46"/>
  <c r="AV17" i="46"/>
  <c r="AV18" i="46"/>
  <c r="AV19" i="46"/>
  <c r="AV20" i="46"/>
  <c r="AV21" i="46"/>
  <c r="AV22" i="46"/>
  <c r="AV23" i="46"/>
  <c r="AV24" i="46"/>
  <c r="AV25" i="46"/>
  <c r="AV26" i="46"/>
  <c r="AV27" i="46"/>
  <c r="AV28" i="46"/>
  <c r="AV29" i="46"/>
  <c r="AV30" i="46"/>
  <c r="AV31" i="46"/>
  <c r="AV32" i="46"/>
  <c r="AV33" i="46"/>
  <c r="AV34" i="46"/>
  <c r="AV35" i="46"/>
  <c r="AV37" i="46"/>
  <c r="AV15" i="46"/>
  <c r="AW15" i="46" l="1"/>
  <c r="N25" i="20" l="1"/>
  <c r="O26" i="20" s="1"/>
  <c r="C51" i="38"/>
  <c r="C49" i="38"/>
  <c r="C47" i="38"/>
  <c r="C45" i="38"/>
  <c r="C43" i="38"/>
  <c r="C41" i="38"/>
  <c r="C39" i="38"/>
  <c r="C37" i="38"/>
  <c r="C35" i="38"/>
  <c r="C117" i="20" l="1"/>
  <c r="D117" i="20"/>
  <c r="E117" i="20"/>
  <c r="F117" i="20"/>
  <c r="G117" i="20"/>
  <c r="H117" i="20"/>
  <c r="I117" i="20"/>
  <c r="B1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00000000-0006-0000-1000-000001000000}">
      <text>
        <r>
          <rPr>
            <sz val="9"/>
            <color indexed="81"/>
            <rFont val="Tahoma"/>
            <family val="2"/>
          </rPr>
          <t>Fecha en la que el cambio solicitado al plan de acción es aprobado</t>
        </r>
      </text>
    </comment>
    <comment ref="B9" authorId="0" shapeId="0" xr:uid="{00000000-0006-0000-1000-000002000000}">
      <text>
        <r>
          <rPr>
            <sz val="9"/>
            <color indexed="81"/>
            <rFont val="Tahoma"/>
            <family val="2"/>
          </rPr>
          <t>Fecha en la que el cambio solicitado al plan de acción es aprobado</t>
        </r>
      </text>
    </comment>
    <comment ref="C9" authorId="0" shapeId="0" xr:uid="{00000000-0006-0000-1000-000003000000}">
      <text>
        <r>
          <rPr>
            <sz val="9"/>
            <color indexed="81"/>
            <rFont val="Tahoma"/>
            <family val="2"/>
          </rPr>
          <t>Descripción de los cambios realizados en la actialización que corresponda</t>
        </r>
      </text>
    </comment>
    <comment ref="D9" authorId="0" shapeId="0" xr:uid="{00000000-0006-0000-1000-000004000000}">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7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9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tc={AEFDC07E-7030-4356-98C6-30F147594BDB}</author>
  </authors>
  <commentList>
    <comment ref="B23" authorId="0" shapeId="0" xr:uid="{00000000-0006-0000-0A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Sugiero: sumatoria de los modelos de operación física + modelos de operación móvil en Bogotá.
Lo anterior, porque la variable está como “modelos” y no como manzanas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B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D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00000000-0006-0000-0E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tc={9075701D-B77F-4609-BD8A-44C26FE143A2}</author>
  </authors>
  <commentList>
    <comment ref="F35" authorId="0" shapeId="0" xr:uid="{00000000-0006-0000-0F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asociada para el cumplimiento del PMR</t>
      </text>
    </comment>
  </commentList>
</comments>
</file>

<file path=xl/sharedStrings.xml><?xml version="1.0" encoding="utf-8"?>
<sst xmlns="http://schemas.openxmlformats.org/spreadsheetml/2006/main" count="2510" uniqueCount="588">
  <si>
    <t>TOTAL</t>
  </si>
  <si>
    <t>TIPO</t>
  </si>
  <si>
    <t>PROGRAMACIÓN</t>
  </si>
  <si>
    <t>Suma</t>
  </si>
  <si>
    <t>MAGNITUD</t>
  </si>
  <si>
    <t>Constante</t>
  </si>
  <si>
    <t>Creciente</t>
  </si>
  <si>
    <t>Dirección de Registros Sociales</t>
  </si>
  <si>
    <t>No desagregada</t>
  </si>
  <si>
    <t>Código</t>
  </si>
  <si>
    <t>Versión</t>
  </si>
  <si>
    <t>Dirección de Estratificación</t>
  </si>
  <si>
    <t>Eficacia</t>
  </si>
  <si>
    <t>Eficiencia</t>
  </si>
  <si>
    <t>Efectividad</t>
  </si>
  <si>
    <t>Número</t>
  </si>
  <si>
    <t>Mensual</t>
  </si>
  <si>
    <t>Porcentaje</t>
  </si>
  <si>
    <t>Dirección de Cartografía</t>
  </si>
  <si>
    <t>Dirección de Información y Estadística</t>
  </si>
  <si>
    <t>listas despegables</t>
  </si>
  <si>
    <t>tipo meta</t>
  </si>
  <si>
    <t>TIPO ACTIVIDAD</t>
  </si>
  <si>
    <t>Localidad</t>
  </si>
  <si>
    <t>tipo indicador</t>
  </si>
  <si>
    <t>Frecuencia</t>
  </si>
  <si>
    <t>Tipo de cálculo</t>
  </si>
  <si>
    <t>Responsable</t>
  </si>
  <si>
    <t>Subsecretarias</t>
  </si>
  <si>
    <t>Usaquen</t>
  </si>
  <si>
    <t>Semanal</t>
  </si>
  <si>
    <t>Acumulado</t>
  </si>
  <si>
    <t>Subsecretaría de Planeación y Política</t>
  </si>
  <si>
    <t>Desagregada</t>
  </si>
  <si>
    <t>Chapinero</t>
  </si>
  <si>
    <t>Quincenal</t>
  </si>
  <si>
    <t>Subsecretaría de gestión financiera</t>
  </si>
  <si>
    <t>Santafe</t>
  </si>
  <si>
    <t>Subsecretaría de coordinación operativa</t>
  </si>
  <si>
    <t>San Cristóbal</t>
  </si>
  <si>
    <t>Resultado</t>
  </si>
  <si>
    <t>Trimestral</t>
  </si>
  <si>
    <t>Subsecretaría de inspección, vigilancia y control de vivienda</t>
  </si>
  <si>
    <t>Usme</t>
  </si>
  <si>
    <t>Impacto</t>
  </si>
  <si>
    <t>Semestral</t>
  </si>
  <si>
    <t>Subsecretaría jurídica</t>
  </si>
  <si>
    <t>Tunjuelito</t>
  </si>
  <si>
    <t>Otro</t>
  </si>
  <si>
    <t>Anual</t>
  </si>
  <si>
    <t>Dirección de gestión corporativa y control interno</t>
  </si>
  <si>
    <t>Bosa</t>
  </si>
  <si>
    <t>Kennedy</t>
  </si>
  <si>
    <t>Fontibón</t>
  </si>
  <si>
    <t>Engativá</t>
  </si>
  <si>
    <t>Suba</t>
  </si>
  <si>
    <t>Barrios Unidos</t>
  </si>
  <si>
    <t>Teusaquillo</t>
  </si>
  <si>
    <t>Mártires</t>
  </si>
  <si>
    <t>Antonio Nariño</t>
  </si>
  <si>
    <t>Puente Aranda</t>
  </si>
  <si>
    <t>Candelaria</t>
  </si>
  <si>
    <t>Producto PMR</t>
  </si>
  <si>
    <t>Metas</t>
  </si>
  <si>
    <t>Rafael Uribe Uribe</t>
  </si>
  <si>
    <t>Ciudad Bolívar</t>
  </si>
  <si>
    <t>Política y lineamientos del hábitat</t>
  </si>
  <si>
    <t>100% de polígonos identificados de control y prevención, monitoreados en áreas susceptibles de  ocupación ilegal</t>
  </si>
  <si>
    <t>Sumapaz</t>
  </si>
  <si>
    <t>Vivienda para todos</t>
  </si>
  <si>
    <t>Incrementar a un 90% la sostenibilidad del SIG en el Gobierno Distrital.</t>
  </si>
  <si>
    <t>Intervenciones integrales del hábitat</t>
  </si>
  <si>
    <t>Iniciar 150.000 viviendas en Bogotá</t>
  </si>
  <si>
    <t>Recuperación, incorporación, vida urbana y control de la ilegalidad</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</si>
  <si>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</si>
  <si>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Transparencia, gestión pública y servicio a la ciudadanía</t>
  </si>
  <si>
    <t>Iniciar 60.000 viviendas VIS en Bogotá</t>
  </si>
  <si>
    <t>80 hectáreas útiles para vivienda de interés social gestionadas</t>
  </si>
  <si>
    <t>Ejecutar el Plan de Innovación, Uso y Apropiación de las tecnologías de la información y las comunicaciones ejecutadas al 100%</t>
  </si>
  <si>
    <t>Objetivos estrategicos</t>
  </si>
  <si>
    <t>Brindar asistencia técnica a 81 prestadores de los servicios públicos de acueducto identificados</t>
  </si>
  <si>
    <t>Garantizar que  el 100% de los hogares comunitarios, FAMIS y sustitutos del ICBF, notificados a las empresas prestadoras, reciban las tarifas diferenciales de servicios públicos, contenidas en el artículo 214 de la Ley 1753 de 2015 y el acuerdo 325 de 2008</t>
  </si>
  <si>
    <t>Contribuir al acceso a una vivienda adecuada y asequible para los hogares de Bogotá</t>
  </si>
  <si>
    <t>Crear programas de asistencia técnica para mejoramiento de vivienda</t>
  </si>
  <si>
    <t xml:space="preserve">Contribuir al mejoramiento del entorno </t>
  </si>
  <si>
    <t>Gestionar 10 intervenciones integrales de mejoramiento en los territorios priorizados</t>
  </si>
  <si>
    <t>Controlar la enajenación y arrendamiento de vivienda, la urbanización y construcción del hábitat en el Distrito Capital</t>
  </si>
  <si>
    <t>Fortalecer la gestión transparente de la acción pública al servicio de la comunidad</t>
  </si>
  <si>
    <t>Edad</t>
  </si>
  <si>
    <t>entias</t>
  </si>
  <si>
    <t>Sexo</t>
  </si>
  <si>
    <t>condicion</t>
  </si>
  <si>
    <t xml:space="preserve"> </t>
  </si>
  <si>
    <t>0 - 5 años</t>
  </si>
  <si>
    <t>Afrodescendiente</t>
  </si>
  <si>
    <t>Hombre</t>
  </si>
  <si>
    <t>Mujeres</t>
  </si>
  <si>
    <t>6 - 12 años</t>
  </si>
  <si>
    <t>Indígenas</t>
  </si>
  <si>
    <t>Mujer</t>
  </si>
  <si>
    <t>Jóvenes</t>
  </si>
  <si>
    <t>13 - 17 años</t>
  </si>
  <si>
    <t>Raizales</t>
  </si>
  <si>
    <t>En condición de discapacidad</t>
  </si>
  <si>
    <t>18 - 26 años</t>
  </si>
  <si>
    <t>Rom</t>
  </si>
  <si>
    <t>LGBTI</t>
  </si>
  <si>
    <t>27 - 59 años</t>
  </si>
  <si>
    <t>Habitante de calle</t>
  </si>
  <si>
    <t>60 en adelante</t>
  </si>
  <si>
    <t>Adulto mayor</t>
  </si>
  <si>
    <t>NOMBRE DEL PROYECTO</t>
  </si>
  <si>
    <t>OBJETIVO ESTRATÉGICO</t>
  </si>
  <si>
    <t>PROGRAMA</t>
  </si>
  <si>
    <t>META PDD</t>
  </si>
  <si>
    <t>EJECUCIÓN PRESUPUESTAL DEL PROYECTO</t>
  </si>
  <si>
    <t>PRESUPUESTO ASIGNADO EN LA VIGENCIA ACTUAL (en pesos, sin decimales)</t>
  </si>
  <si>
    <t>PROGRAMACION DE COMPROMISOS</t>
  </si>
  <si>
    <t>COMPROMISOS</t>
  </si>
  <si>
    <t>GIROS</t>
  </si>
  <si>
    <t>PONDERACIÓN ACTIVIDAD</t>
  </si>
  <si>
    <t>DESCRIPCIÓN DE LA TAREA</t>
  </si>
  <si>
    <t>Formula indicador:</t>
  </si>
  <si>
    <t>Avance mensual</t>
  </si>
  <si>
    <t>EJECUCIÓN</t>
  </si>
  <si>
    <t>JULIO</t>
  </si>
  <si>
    <t>AGOSTO</t>
  </si>
  <si>
    <t>SEPTIEMBRE</t>
  </si>
  <si>
    <t>OCTUBRE</t>
  </si>
  <si>
    <t>DICIEMBRE</t>
  </si>
  <si>
    <t>DESCRIPCIÓN CUALITATIVA  Y PORCENTUAL DEL AVANCE POR TAREA</t>
  </si>
  <si>
    <t>EVIDENCIAS DE EJECUCIÓN</t>
  </si>
  <si>
    <t>LOGROS Y BENEFICIOS Y RETRASOS Y ALTERNATIVAS DE SOLUCIÓN</t>
  </si>
  <si>
    <t xml:space="preserve">NOVIEMBRE </t>
  </si>
  <si>
    <t xml:space="preserve">PROGRAMACIÓN </t>
  </si>
  <si>
    <t xml:space="preserve"> DESCRIPCION DE LA ACTIVIDAD </t>
  </si>
  <si>
    <t xml:space="preserve">                                                 REPORTE ACTIVIDADES VIGENCIA (Ejecución vigencia)</t>
  </si>
  <si>
    <t>BENEFICIOS</t>
  </si>
  <si>
    <t>AVANCES Y LOGROS MENSUAL (2.000 CARACTERES)</t>
  </si>
  <si>
    <t>AVANCES Y LOGROS ACUMULADO (2.000 CARACTERES)</t>
  </si>
  <si>
    <t>RETRASOS Y ALTERNATIVAS DE SOLUCIÓN (1.000 CARACTERES)</t>
  </si>
  <si>
    <t xml:space="preserve">                                                                                               DESCRIPCIÓN CUALITATIVA DEL AVANCE POR ACTIVIDAD</t>
  </si>
  <si>
    <t>JUNIO</t>
  </si>
  <si>
    <t>Enero</t>
  </si>
  <si>
    <t>Febrero</t>
  </si>
  <si>
    <t>Marzo</t>
  </si>
  <si>
    <t>Abril</t>
  </si>
  <si>
    <t>Mayo</t>
  </si>
  <si>
    <t>Junio</t>
  </si>
  <si>
    <t>Julio</t>
  </si>
  <si>
    <t>Agosto</t>
  </si>
  <si>
    <t>Septiembre</t>
  </si>
  <si>
    <t>Octubre</t>
  </si>
  <si>
    <t>Noviembre</t>
  </si>
  <si>
    <t>Diciembre</t>
  </si>
  <si>
    <t>Total</t>
  </si>
  <si>
    <t>ENERO</t>
  </si>
  <si>
    <t>FEBRERO</t>
  </si>
  <si>
    <t>MARZO</t>
  </si>
  <si>
    <t>ABRIL</t>
  </si>
  <si>
    <t>MAYO</t>
  </si>
  <si>
    <t>PROGRAMACIÓN RESERVAS</t>
  </si>
  <si>
    <t>GIROS RESERVAS</t>
  </si>
  <si>
    <t>LIBERACION DE RESERVAS</t>
  </si>
  <si>
    <t>INDICADOR ACTIVIDAD</t>
  </si>
  <si>
    <t>Porcentaje de ejecución</t>
  </si>
  <si>
    <t>PROGRAMACIÓN CUATRIENAL INDICADOR PDD</t>
  </si>
  <si>
    <t>EVIDENCIAS DEL AVANCE</t>
  </si>
  <si>
    <t>TIPO DE REPORTE</t>
  </si>
  <si>
    <t>Fecha de Emisión</t>
  </si>
  <si>
    <t>Página</t>
  </si>
  <si>
    <t>SECRETARÍA DISTRITAL DE LA MUJER</t>
  </si>
  <si>
    <t xml:space="preserve">DIRECCIONAMIENTO ESTRATEGICO </t>
  </si>
  <si>
    <t xml:space="preserve">FORMULACIÓN Y SEGUIMIENTO  PLAN DE ACCIÓN </t>
  </si>
  <si>
    <t>CONTROL DE CAMBIOS EN EL PLAN DE ACCIÓN</t>
  </si>
  <si>
    <t>Cambio</t>
  </si>
  <si>
    <t>Justificación del cambio</t>
  </si>
  <si>
    <t xml:space="preserve">Código: </t>
  </si>
  <si>
    <t xml:space="preserve">Versión: </t>
  </si>
  <si>
    <t xml:space="preserve">Fecha de Emisión: </t>
  </si>
  <si>
    <t xml:space="preserve">Página </t>
  </si>
  <si>
    <t>Fecha de  solicitud del cambio</t>
  </si>
  <si>
    <t>Fecha de aprobación del cambio</t>
  </si>
  <si>
    <t>LOCALIDAD</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</si>
  <si>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</si>
  <si>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</si>
  <si>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</si>
  <si>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</si>
  <si>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</si>
  <si>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</si>
  <si>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</si>
  <si>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</si>
  <si>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</si>
  <si>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</si>
  <si>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</si>
  <si>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</si>
  <si>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</si>
  <si>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</si>
  <si>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</si>
  <si>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</si>
  <si>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</si>
  <si>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</si>
  <si>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</si>
  <si>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</si>
  <si>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PRESUPUESTO</t>
  </si>
  <si>
    <t>NOVIEMBRE</t>
  </si>
  <si>
    <t xml:space="preserve">                                                 REPORTE TERRITORIALIZACIÓN</t>
  </si>
  <si>
    <t>PRODUCTO MGA</t>
  </si>
  <si>
    <t>PERIODO REPORTADO</t>
  </si>
  <si>
    <t>FORMULACION</t>
  </si>
  <si>
    <t>ACTUALIZACION</t>
  </si>
  <si>
    <t>SEGUIMIENTO</t>
  </si>
  <si>
    <t>Código:</t>
  </si>
  <si>
    <t>TIPO DE ANUALIZACIÓN  (Según aplique)</t>
  </si>
  <si>
    <t>Decreciente</t>
  </si>
  <si>
    <t>DESCRIPCIÓN</t>
  </si>
  <si>
    <t>ANUALIZACIÓN DE LA ACTIVIDAD</t>
  </si>
  <si>
    <t>TIPO DE ANUALIZACIÓN</t>
  </si>
  <si>
    <t>TOTAL PDD</t>
  </si>
  <si>
    <t xml:space="preserve">ACTIVIDAD DEL PROYECTO </t>
  </si>
  <si>
    <t xml:space="preserve">PONDERACIÓN DE LA TAREA
</t>
  </si>
  <si>
    <t>ACTIVIDAD</t>
  </si>
  <si>
    <t xml:space="preserve">Número </t>
  </si>
  <si>
    <t>Cuatrimestral</t>
  </si>
  <si>
    <t>INDICADOR META PDD</t>
  </si>
  <si>
    <t>AVANCE ACUMULADO CUATRIENIO</t>
  </si>
  <si>
    <t xml:space="preserve">                                                 REPORTE INDICADOR META PDD</t>
  </si>
  <si>
    <t>I SEMESTRE</t>
  </si>
  <si>
    <t>II SEMESTRE</t>
  </si>
  <si>
    <t>Meta Plan
(TotaL PMR
10 Años)</t>
  </si>
  <si>
    <t>Linea Base
(Corte 31 diciembre 2023)</t>
  </si>
  <si>
    <t>Meta Anual 2025</t>
  </si>
  <si>
    <t>Total
programado</t>
  </si>
  <si>
    <t>Objetivo</t>
  </si>
  <si>
    <t>Producto</t>
  </si>
  <si>
    <t>Indicador de Producto</t>
  </si>
  <si>
    <t>Naturaleza</t>
  </si>
  <si>
    <t>Territorializable</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</si>
  <si>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</si>
  <si>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</si>
  <si>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</si>
  <si>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</si>
  <si>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NO</t>
  </si>
  <si>
    <t>Número de atenciones efectivas a situaciones de violencias contra las mujeres a través de la Línea Púrpura Distrital</t>
  </si>
  <si>
    <t>Número de personas informadas a partir de la implementación de estrategias de divulgación pedagógica con enfoques de género y  derechos</t>
  </si>
  <si>
    <t>Número de mujeres en posible riesgo de feminicidio con acompañamiento jurídico y psicosocial en el marco del sistema articulado de alertas tempranas (SAAT)</t>
  </si>
  <si>
    <t>Número de mujeres participantes en las actividades implementadas en el marco de los Planes Locales de Seguridad para las Mujeres</t>
  </si>
  <si>
    <t>SI</t>
  </si>
  <si>
    <t>Número de mujeres víctimas de violencias y su sistema familiar, acogidas y atendidas a través del modelo de Casas Refugio incluyendo modalidad intermedia de acogida y ruralidad</t>
  </si>
  <si>
    <t>Número de atenciones a mujeres víctimas de violencias, a través de las Duplas de atención psicosocial</t>
  </si>
  <si>
    <t>Número de atenciones (asesorías y orientaciones) a través de la Estrategia intersectorial para la prevención y atención a víctimas de violencia de género con énfasis en violencia sexual y feminicidio</t>
  </si>
  <si>
    <t>Mujeres atendidas en Casas de Justicia, escenarios de fiscalía y sede central</t>
  </si>
  <si>
    <t>10</t>
  </si>
  <si>
    <t>Estudios y/o investigaciones producidas sobre la situación en derechos de las mujes, actualizados,  publicados  y divulgados en el OMEG</t>
  </si>
  <si>
    <t>Servicio de información estadística en temas de género. Concertado SASP</t>
  </si>
  <si>
    <t>Número de Estudios y/o investigaciones producidas por el Observatorio de Mujer y Equidad de Género</t>
  </si>
  <si>
    <t>Número de Estudios y/o investigaciones  divulgadas por el Observatorio de Mujer y Equidad de Género</t>
  </si>
  <si>
    <t>7</t>
  </si>
  <si>
    <t>Promover el desarrollo y fortalecimiento de las capacidades y habilidades de las mujeres, con el fin de lograr el ejercicio real y efectivo de sus derechos y la igualdad de oportunidades</t>
  </si>
  <si>
    <t>Servicio de promoción de la garantía de derechos</t>
  </si>
  <si>
    <t>Número de orientaciones y acompañamientos psicosociales a mujeres a través de las Casas de Igualdad de Oportunidades para las Mujeres</t>
  </si>
  <si>
    <t>Número de mujeres vinculadas a procesos de las Casas de Igualdad de Oportunidades</t>
  </si>
  <si>
    <t>Número de orientaciones y asesorías socio jurídicas con enfoque de derechos de las mujeres y enfoque de género a través de las Casas de Igualdad de Oportunidades para las Mujeres</t>
  </si>
  <si>
    <t>Atenciones socio jurídicas brindadas a través de la Estrategia Casa de Todas, a mujeres que realizan actividades sexuales pagadas</t>
  </si>
  <si>
    <t>Número de atenciones psicosociales brindadas a través de la Estrategia Casa de Todas, a mujeres que realizan actividades sexuales pagadas</t>
  </si>
  <si>
    <t>Número de atenciones en trabajo social brindadas a través de la Estrategia Casa de Todas, a mujeres que realizan actividades sexuales pagadas</t>
  </si>
  <si>
    <t>Servicio de educación informal</t>
  </si>
  <si>
    <t>Número de Mujeres formadas en derechos a través de procesos de desarrollo de capacidades en los Centros de Inclusión Digital</t>
  </si>
  <si>
    <t>8</t>
  </si>
  <si>
    <t>Desarrollo de capacidades de incidencia, liderazgo, empoderamiento y participación política</t>
  </si>
  <si>
    <t>Servicio de formación para la participación ciudadana y liderazgo político.</t>
  </si>
  <si>
    <t>Número de mujeres vinculadas a procesos formativos para el desarrollo de capacidades de incidencia, liderazgo, empoderamiento y participación política</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</si>
  <si>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</si>
  <si>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</si>
  <si>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</si>
  <si>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</si>
  <si>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Número de personas vinculadas a los talleres de cambio cultural</t>
  </si>
  <si>
    <t>Fortalecimiento de capacidad institucional a nivel meso que mejore los procesos misionales de la entidad</t>
  </si>
  <si>
    <t>Servicios para la planeación y sistemas de gestión y comunicación estratégica</t>
  </si>
  <si>
    <t>Stock</t>
  </si>
  <si>
    <t>Infraestructura Tecnológica y documental (Sistemas de Información y Tecnologia y Gestión documental)</t>
  </si>
  <si>
    <t>Numero y/o porcentaje de avance en el desarrollo, mantenimiento o adquisión de hardware o software</t>
  </si>
  <si>
    <t>Sistema de gestión documental actualizado</t>
  </si>
  <si>
    <t>Capacidad</t>
  </si>
  <si>
    <t>Numero de indicador de producto</t>
  </si>
  <si>
    <t xml:space="preserve">Porcentaje de avance de la formulación y/o implementación planeación y sistemas de gestión </t>
  </si>
  <si>
    <t>Avance cualitativo</t>
  </si>
  <si>
    <t xml:space="preserve">
8210</t>
  </si>
  <si>
    <t xml:space="preserve">
8205</t>
  </si>
  <si>
    <t xml:space="preserve">
8207</t>
  </si>
  <si>
    <t xml:space="preserve">
8181</t>
  </si>
  <si>
    <t xml:space="preserve">
8223</t>
  </si>
  <si>
    <t xml:space="preserve">8221
</t>
  </si>
  <si>
    <t xml:space="preserve">
8190</t>
  </si>
  <si>
    <t xml:space="preserve">
8219</t>
  </si>
  <si>
    <t>Numero de objetivo</t>
  </si>
  <si>
    <t>Total
ejecutado</t>
  </si>
  <si>
    <t>Proyecto que reporta</t>
  </si>
  <si>
    <t>OBJETIVO ODS</t>
  </si>
  <si>
    <t>META ODS</t>
  </si>
  <si>
    <t>OBJETIVO ESPECIFICO</t>
  </si>
  <si>
    <t>EJECUTADO MAGNITUD</t>
  </si>
  <si>
    <t>EJECUCIÓN PRESUPUESTAL DEL PRODUCTO I TRIMESTRE</t>
  </si>
  <si>
    <t>EJECUCIÓN PRESUPUESTAL DEL PRODUCTO II TRIMESTRE</t>
  </si>
  <si>
    <t>EJECUCIÓN PRESUPUESTAL DEL PRODUCTO III TRIMESTRE</t>
  </si>
  <si>
    <t>EJECUCIÓN PRESUPUESTAL DEL PRODUCTO IV TRIMESTRE</t>
  </si>
  <si>
    <t>SECRETARÍA DISTRITAL DE LA MUJER
DIRECCINAMIENTO ESTRATÉGICO
FORMULACIÓN PLAN DE ACCIÓN
TERRITORIALIZACIÓN</t>
  </si>
  <si>
    <t>Prog.</t>
  </si>
  <si>
    <t>Ejec.</t>
  </si>
  <si>
    <t>ACTIVIDADES</t>
  </si>
  <si>
    <t>PRODUCTO - MGA</t>
  </si>
  <si>
    <t>META PLAN DE DESARROLLO</t>
  </si>
  <si>
    <t>PRODUCTOS, METAS Y RESULTADOS -PMR</t>
  </si>
  <si>
    <t>CONTROL DE CAMBIOS</t>
  </si>
  <si>
    <t>ACUMULADO</t>
  </si>
  <si>
    <t>Elaboró</t>
  </si>
  <si>
    <t>Firma</t>
  </si>
  <si>
    <t>Nombre</t>
  </si>
  <si>
    <t>Cargo</t>
  </si>
  <si>
    <t>Aprobó (Según aplique Gerenta de proyecto, Líder técnica y responsable de proceso)</t>
  </si>
  <si>
    <t>VoBo:</t>
  </si>
  <si>
    <t>Nombre:</t>
  </si>
  <si>
    <t>Cargo:</t>
  </si>
  <si>
    <t>Revisó (Oficina Asesora de Planeación)</t>
  </si>
  <si>
    <t xml:space="preserve">DIRECCIONAMIENTO ESTRATÉGICO </t>
  </si>
  <si>
    <t>HOJA DE VIDA DEL INDICADOR</t>
  </si>
  <si>
    <t>ASOCIACIÓN</t>
  </si>
  <si>
    <t>CLASIFICACIÓN</t>
  </si>
  <si>
    <t>SUB CLASIFICACIÓN</t>
  </si>
  <si>
    <t>CATEGORÍA</t>
  </si>
  <si>
    <t>PROCESO AL QUE APORTA</t>
  </si>
  <si>
    <t>DEPENDENCIAS</t>
  </si>
  <si>
    <t>IDENTIFICACIÓN</t>
  </si>
  <si>
    <t>NOMBRE DEL INDICADOR</t>
  </si>
  <si>
    <t>OBJETIVO DEL INDICADOR</t>
  </si>
  <si>
    <t>CÓDIGO DEL INDICADOR</t>
  </si>
  <si>
    <t>MÉTODO DE RECOLECCIÓN</t>
  </si>
  <si>
    <t>CRITERIO DEL ANÁLISIS</t>
  </si>
  <si>
    <t>TIPO DE CÁLCULO</t>
  </si>
  <si>
    <t>FRECUENCIA DE MEDICIÓN</t>
  </si>
  <si>
    <t>META PROGRAMADA</t>
  </si>
  <si>
    <t>RANGO DE GESTIÓN</t>
  </si>
  <si>
    <t>No.</t>
  </si>
  <si>
    <t>ALIAS</t>
  </si>
  <si>
    <t>VARIABLES</t>
  </si>
  <si>
    <t>FÓRMULA DEL INDICADOR</t>
  </si>
  <si>
    <t>UNIDAD DE MEDIDA FÓRMULA</t>
  </si>
  <si>
    <t>DESCRIPCIÓN DEL INDICADOR</t>
  </si>
  <si>
    <t>LÍNEA BASE</t>
  </si>
  <si>
    <t>FUENTE DE VERIFICACIÓN</t>
  </si>
  <si>
    <t>ANÁLISIS DEL INDICADOR</t>
  </si>
  <si>
    <t>GLOSARIO DE TÉRMINOS</t>
  </si>
  <si>
    <t>OBSERVACIONES</t>
  </si>
  <si>
    <t>Actividad que aporta al indicador</t>
  </si>
  <si>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</si>
  <si>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</si>
  <si>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</si>
  <si>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</si>
  <si>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</si>
  <si>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</si>
  <si>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</si>
  <si>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</si>
  <si>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</si>
  <si>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</si>
  <si>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</si>
  <si>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</si>
  <si>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</si>
  <si>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</si>
  <si>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</si>
  <si>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Direccionamiento estratégico</t>
  </si>
  <si>
    <t xml:space="preserve">Despacho de la Secretaria
</t>
  </si>
  <si>
    <t xml:space="preserve">Documento oficial
</t>
  </si>
  <si>
    <t>Simple</t>
  </si>
  <si>
    <t>Gestión</t>
  </si>
  <si>
    <t>Política</t>
  </si>
  <si>
    <t>Planeación y Gestión</t>
  </si>
  <si>
    <t xml:space="preserve">Oficina Asesora de Planeación
</t>
  </si>
  <si>
    <t xml:space="preserve">Encuesta
</t>
  </si>
  <si>
    <t>Compuesto</t>
  </si>
  <si>
    <t>Registro periódico</t>
  </si>
  <si>
    <t>Plan Estratégico</t>
  </si>
  <si>
    <t>Planes</t>
  </si>
  <si>
    <t>Calidad</t>
  </si>
  <si>
    <t>Comunicaciones estratégicas</t>
  </si>
  <si>
    <t xml:space="preserve">Oficina Asesora Jurídica
</t>
  </si>
  <si>
    <t xml:space="preserve">Entrevista
</t>
  </si>
  <si>
    <t>índice</t>
  </si>
  <si>
    <t>Proyectos-Gestión-Plan Estratégico</t>
  </si>
  <si>
    <t>Mapa de aseguramiento</t>
  </si>
  <si>
    <t>Arquitectura empresarial</t>
  </si>
  <si>
    <t xml:space="preserve">Oficina de Control Interno
</t>
  </si>
  <si>
    <t xml:space="preserve">Estadísticas
</t>
  </si>
  <si>
    <t>Riesgos</t>
  </si>
  <si>
    <t>Gestión del conocimiento</t>
  </si>
  <si>
    <t xml:space="preserve">Oficina de Control Disciplinario Interno
</t>
  </si>
  <si>
    <t xml:space="preserve">Evaluación
</t>
  </si>
  <si>
    <t>Resultados Finales</t>
  </si>
  <si>
    <t>Promoción del acceso a la justicia de las mujeres</t>
  </si>
  <si>
    <t xml:space="preserve">Subsecretaría del Cuidado y Políticas de Igualdad
</t>
  </si>
  <si>
    <t xml:space="preserve">Informe
</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</si>
  <si>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</si>
  <si>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</si>
  <si>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</si>
  <si>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</si>
  <si>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</si>
  <si>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</si>
  <si>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</si>
  <si>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</si>
  <si>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</si>
  <si>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</si>
  <si>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</si>
  <si>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</si>
  <si>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</si>
  <si>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</si>
  <si>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</si>
  <si>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</si>
  <si>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</si>
  <si>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</si>
  <si>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</si>
  <si>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</si>
  <si>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</si>
  <si>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</si>
  <si>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</si>
  <si>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</si>
  <si>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</si>
  <si>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</si>
  <si>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</si>
  <si>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</si>
  <si>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Bimestral</t>
  </si>
  <si>
    <t>COMPROMISO</t>
  </si>
  <si>
    <t>FUENTE</t>
  </si>
  <si>
    <t>Simisional</t>
  </si>
  <si>
    <t>Año de linea base</t>
  </si>
  <si>
    <t>NA</t>
  </si>
  <si>
    <t xml:space="preserve">UNIDAD DE MEDIDA </t>
  </si>
  <si>
    <t>ACTIVIDAD TERRITORIALIZABLE</t>
  </si>
  <si>
    <t>INDICADOR  PMR TERRITORIALIZABLE</t>
  </si>
  <si>
    <t>EJECUTADO</t>
  </si>
  <si>
    <t>PROGRAMADO</t>
  </si>
  <si>
    <t>X</t>
  </si>
  <si>
    <t>PROYECTO DE INVERSIÓN</t>
  </si>
  <si>
    <t>8219 - Fortalecimiento a la implementación, seguimiento y coordinación del Sistema Distrital de Cuidado en Bogotá D.C.</t>
  </si>
  <si>
    <t>BPIN</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</si>
  <si>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</si>
  <si>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Servicio de integración de la oferta pública.</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</si>
  <si>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</si>
  <si>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</si>
  <si>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</si>
  <si>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Número de modelos de operación del Sistema Distrital de Cuidado implementados</t>
  </si>
  <si>
    <t>33,34,%</t>
  </si>
  <si>
    <t>Gestionar la puesta en marcha e implementación del modelo de operación de Manzanas del Cuidado, realizando seguimiento y monitoreo de servicios.</t>
  </si>
  <si>
    <t>Gestionar la estructuración, licitación e implementación del modelo de operación de Buses del Cuidado para la prestación de servicios de cuidado en zonas rurales y urbanas de la ciudad de Bogotá.</t>
  </si>
  <si>
    <t xml:space="preserve">Realizar orientaciones psicosociales y orientaciones y asesorías jurídicas individuales a personas cuidadoras y desarrollar encuentros colectivos a través de talleres en temas de interés en los modelos de operación del Sistema Distrital de Cuidado. </t>
  </si>
  <si>
    <t>Elaborar los documentos necesarios para la planeación y desarrollo de modelos de servicios, estrategias y lineamientos del Sistema Distrital de Cuidado, teniendo en cuenta los enfoques del Sistema.</t>
  </si>
  <si>
    <t>Gestión del Sistema Distrital de Cuidado</t>
  </si>
  <si>
    <t>N/A</t>
  </si>
  <si>
    <t>Sumatoria de los modelos de operación física y móvil del Sistema Distrital del Cuidado implementados.</t>
  </si>
  <si>
    <t>Modelo de operación fijo: El modelo de operación fijo del Sistema Distrital de Cuidado hace referencia a las Manzanas del Cuidado, que son las formas de operación territorial del Sistema en infraestructuras urbanas (ya sean existentes o nuevas). Las Manzanas del Cuidado son áreas acotadas donde se concentran y articulan los servicios para las poblaciones objetivo del Sistema</t>
  </si>
  <si>
    <t>Actas de la comisión</t>
  </si>
  <si>
    <t>Coordinar un (1) mecanismo de Gobernanza para la articulación y gestión intersectorial con las entidades e instancias que permita la implementación, seguimiento y evaluación del Sistema Distrital de Cuidado.</t>
  </si>
  <si>
    <t>Número de documentos de lineamientos técnicos expedidos en el marco del mecanismo de gobernanza para la articulación y gestión intersectorial con las entidades e instancias que permita el fortalecimiento del SIDICU.</t>
  </si>
  <si>
    <t>Gestionar las sesiones de las instancias de coordinación y participación distrital del Mecanísmo de Gobernanza del Sistema Distrital de Cuidado de acuerdo con la normatividad vigente.</t>
  </si>
  <si>
    <t>Apoyar el seguimiento y articulación de las mesas temáticas existentes en el marco del mecanismo de gobernanza del Sistema de Cuidado.</t>
  </si>
  <si>
    <t>Desarrollar acciones encaminadas al fortalecimiento del Mecanismo de Participación del Sistema</t>
  </si>
  <si>
    <t>Cuantificar los documentos de lineamientos técnicos aprobados mediante el Mecanismo, que dan continuidad a la prestación de los servicios del Sistema Distrital de Cuidado</t>
  </si>
  <si>
    <t>Documentos de lineamientos técnicos expedidos</t>
  </si>
  <si>
    <t xml:space="preserve">Los Buses del Cuidado son la primera versión itinerante del Sistema Distrital de Cuidado que llega a los lugares de Bogotá donde no hay Manzanas del Cuidado. Corresponden a vehículos equipados para prestar servicios al interior del vehículo en áreas rurales o urbanas de difícil accesibilidad. Cada Bus del Cuidado va acompañado de dos carpas inflables donde se les brindan servicios de cuidado o apoyo a las personas que requieren cuidado, mientras las personas cuidadoras están dentro del bus. Esta modalidad itinerante de servicios se presenta como una alternativa para suplir las necesidades de las personas cuidadoras y de quienes requieren cuidado o apoyo en zonas donde no existe infraestructura para la articulación de servicios. Los Buses del Cuidado prestan sus servicios en ciclos de cinco (5) meses, en los cuales hacen presencia en 6 puntos de la ciudad. Finalizado el ciclo los Buses se
desplazan a nuevos territorios. </t>
  </si>
  <si>
    <t>Corresponde a los documentos que son aprobados por el mecanismo de gobernanza del Sistema, en sus diferentes organos, que permiten asegurar el funcionamiento de este.</t>
  </si>
  <si>
    <t>Actas de los diferentes órganos de reunión</t>
  </si>
  <si>
    <t>Sumatoria de los documentos de lineamientos técnicos expedidos</t>
  </si>
  <si>
    <t>Para lograr la consolidación institucional del Sistema Distrital de Cuidado fue fundamental considerar las competencias de los diferentes niveles de gobierno (local, distrital, municipal, departamental y nacional) para garantizar el alcance y la coordinación de la política de cuidado. Entender la intersectorialidad y la necesidad de involucrar a diferentes actores de gobierno en sus distintos niveles. Los órganos principales de este sistema son:
a. Comisión Intersectorial: Órgano de gobernanza política intersectorial, basada en la articulación entre Secretarías y entidades del Distrito.
b. Unidad Técnica de Apoyo: Órgano de gestión operativa para implementar los modelos del Sistema.
c. Mecanismo de Participación y Seguimiento: Órgano que garantiza la participación social, asegurando la inclusión de las poblaciones objetivo y la ciudadanía en el proceso.
El resultado principal de estos órganos son los documentos emitidos y aprobados a través de las actas de reunión, que se miden en este indicador y que son los que garantizan la continuidad de la prestación de los servicios del sistema</t>
  </si>
  <si>
    <t>Mecanismo de gobernanza: Para lograr la consolidación institucional del Sistema Distrital de Cuidado fue fundamental considerar
las competencias de los diferentes niveles de gobierno (local, distrital, municipal, departamental y nacional) para garantizar el alcance y la coordinación de la política de cuidado. Entender la intersectorialidad y la necesidad de involucrar a diferentes actores de gobierno en sus distintos
niveles es clave.
En este sentido, el Sistema Distrital de Cuidado se estructura en tres órganos principales:
a. Comisión Intersectorial: Órgano de gobernanza política intersectorial, basada en la articulación entre Secretarías y entidades del Distrito.
b. Unidad Técnica de Apoyo: Órgano de gestión operativa para implementar los modelos del Sistema.
c. Mecanismo de Participación y Seguimiento: Órgano que garantiza la participación social, asegurando la inclusión de las poblaciones objetivo y la ciudadanía en el proceso.
El resultado principal de estos órganos son los documentos emitidos y aprobados a través de las actas de reunión, que se miden en este indicador y que son los que garantizan la continuidad de la prestación de los servicios del sistema</t>
  </si>
  <si>
    <t>Implementrar una (1) estrategia de formación para mujeres, en el reconocimiento, empoderamiento y garantía de sus derechos que fomenten la autonomía en condiciones de equidad.</t>
  </si>
  <si>
    <t>432. Vincular a 9000 mujeres en estrategias de empoderamiento social y político que aportan a la promoción y garantía de sus derechos.</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</si>
  <si>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</si>
  <si>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</si>
  <si>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Número de mujeres certificadas en procesos de formación para el reconocimiento, empoderamiento y garantía de sus derechos</t>
  </si>
  <si>
    <t>Mide la cantidad de mujeres que se certifican en el reconocimiento, empoderamiento y garantía de sus derechos que fomenten la autonomía en condiciones de equidad.</t>
  </si>
  <si>
    <t>Corresponde a la cantidad de mujeres que completan el ciclo de formación iniciado en el Sistema Distrital de Cuidado, de forma que se certifican</t>
  </si>
  <si>
    <t>Alcanzar 31 manzanas de cuidado en operación fortaleciendo los servicios actuales e implementando nuevas estrategias lideradas por la SDMujer, en el marco del Sistema Distrital de Cuidado</t>
  </si>
  <si>
    <t>Objetivo 5. Igualdad de Género</t>
  </si>
  <si>
    <t>5.4  Reconocer y valorar los cuidados y el trabajo doméstico no remunerados mediante servicios públicos, infraestructuras y políticas de protección social, y promoviendo la responsabilidad compartida en el hogar y la familia, según proceda en cada país</t>
  </si>
  <si>
    <t>EJECUCIÓN MENSUAL INDICADOR PDD 105</t>
  </si>
  <si>
    <t>Incremento en el número de manzanas de cuidado en sus modalidades fijas y móviles, en operación</t>
  </si>
  <si>
    <t xml:space="preserve"> Cuantificar el número de nuevas manzanas del cuidado inauguradas en el marco del modelo el SIDICU (fijas y móviles).</t>
  </si>
  <si>
    <t>Documento oficial</t>
  </si>
  <si>
    <t>Actas de la Comisión</t>
  </si>
  <si>
    <t>Corresponde a las manzanas tanto fijas como móviles inauguradas durante la vigencia, teniendo en cuenta las que a la fecha se encuentran en operación y que requieren de la continua prestación de los servicios del modelo del SIDICU</t>
  </si>
  <si>
    <t>Vincular a 9000 mujeres en estrategias de empoderamiento social y político que aportan a la promoción y garantía de sus derechos</t>
  </si>
  <si>
    <t>Número de mujeres con estrategias de empoderamiento Social y político que aportan a la promoción y garantía de sus derechos.</t>
  </si>
  <si>
    <t>Asegurar la participación plena y efectiva de las mujeres y la igualdad de oportunidades de liderazgo a todos los niveles decisorios en la vida política, económica y pública</t>
  </si>
  <si>
    <t>EJECUCIÓN MENSUAL INDICADOR PDD 432</t>
  </si>
  <si>
    <t>Cuantificar las mujeres que realizan trabajos de cuidado no remunerado (TCNR) que reciben formación en empoderamiento social y político que aportan a la promoción y garantía de sus derechos.</t>
  </si>
  <si>
    <t>Estrategia de empoderamiento Social y Político para mujeres que realizan trabajos de cuidado no remunerado: Es un proceso de fortalecimiento de los liderazgos de las mujeres que realizan trabajos de cuidado no remunerado, a partir de la implementación de ciclos de cualificación, encuentros locales de dialogo con las mujeres y consolidación de documentos memoria que sirvan de base para la construcción de agendas de incidencia en temas de cuidado. Como instrumentos de apoyo para el desarrollo de esta estrategia el equipo profesional cuenta con una guía que se divide en 4 módulos permanentes que se desarrollan mensualmente en cada manzana del cuidado</t>
  </si>
  <si>
    <t>Cantidad de mujeres que completa el ciclo de formación en el curso de empoderamiento Social y Político para mujeres que realizan trabajos de cuidado no remunerado: Es un proceso de fortalecimiento de los liderazgos de las mujeres que realizan trabajos de cuidado no remunerado, a partir de la implementación de ciclos de cualificación, encuentros locales de dialogo con las mujeres y consolidación de documentos memoria que sirvan de base para la construcción de agendas de incidencia en temas de cuidado. Como instrumentos de apoyo para el desarrollo de esta estrategia el equipo profesional cuenta con una guía que se divide en 4 módulos permanentes que se desarrollan mensualmente en cada manzana del cuidado</t>
  </si>
  <si>
    <t>Sumatoria de las mujeres formadas en cursos de empoderamiento (cantidad de mujeres que completa el ciclo de formación)</t>
  </si>
  <si>
    <t>Corresponde a la contabilización de mujeres que realizan trabajos de cuidado no remunerado, que reciben la formación en empoderamiento social y político y culminan el ciclo correspondiente.</t>
  </si>
  <si>
    <t>Servicio de integración
de la oferta pública</t>
  </si>
  <si>
    <t>Integrar la oferta institucional del distrito en zonas rurales y urbanas que faciliten el funcionamiento del Sistema Distrital de Cuidado</t>
  </si>
  <si>
    <t>Aumentar el acceso de las mujeres en sus diferencias y diversidades a programas educativos y de formación, que aporten a la promoción y garantía de sus derechos.</t>
  </si>
  <si>
    <t>PMR No. 21  Número de mujeres formadas en cuidados, en el marco de la estrategia cuidado a cuidadoras</t>
  </si>
  <si>
    <t xml:space="preserve">Bogotá Distrito Capital </t>
  </si>
  <si>
    <t xml:space="preserve"> Cuantificar los modelos de operación fijos y móviles (a nivel urbano y rural) implementados dentro del Sistema Distrital de Cuidado</t>
  </si>
  <si>
    <t>Corresponde a la cantidad de modelos de operación puestos en marcha durante la vigencia, con relación a los modelos programados que iniciaran operación en este mismo periodo, durante la vigencia 2025 se implementarán dos modelos de operación: el modelo de operación fija que comprende las manzanas del cuidado fijas implementadas y el modelo de operación móvil que comprende los buses del cuidado.</t>
  </si>
  <si>
    <t>SiMisional</t>
  </si>
  <si>
    <t>Modelos de operación física y móvil del Sistema Distrital del Cuidado implementados</t>
  </si>
  <si>
    <t>Modelo de operación fijo: El modelo de operación fijo del Sistema Distrital de Cuidado hace referencia a las Manzanas del Cuidado, que son las formas de operación territorial del Sistema en infraestructuras urbanas (ya sean existentes o nuevas). Las Manzanas del Cuidado son áreas acotadas donde se concentran y articulan los servicios para las poblaciones objetivo del Sistema
Modelo de operación móvil: Los Buses del Cuidado son la primera versión itinerante del Sistema Distrital de Cuidado que llega a los lugares de Bogotá donde no hay Manzanas del Cuidado. Corresponden a vehículos equipados para prestar servicios al interior del vehículo en áreas rurales o urbanas de difícil accesibilidad.</t>
  </si>
  <si>
    <t>Sumatoria de los modelos de operación fija + modelos de operación móvil en Bogotá.</t>
  </si>
  <si>
    <t xml:space="preserve">Manzana del Cuidado: Son la principal forma de operación territorial del Sistema Distrital de Cuidado. Son áreas acotadas donde se concentran y articulan los servicios para las tres poblaciones objetivo. Con este modelo de operación se promueve una nueva forma de ordenamiento territorial que pone en el centro de la planeación las demandas de cuidado de la población.
Modelo de operación fijo: El modelo de operación fijo del Sistema Distrital de Cuidado hace referencia a las Manzanas del Cuidado, que son las formas de operación territorial del Sistema en infraestructuras urbanas (ya sean existentes o nuevas). Las Manzanas del Cuidado son áreas acotadas donde se concentran y articulan los servicios para las poblaciones objetivo del Sistema
Modelo de operación móvil: Los Buses del Cuidado son la primera versión itinerante del Sistema Distrital de Cuidado que llega a los lugares de Bogotá donde no hay Manzanas del Cuidado. Corresponden a vehículos equipados para prestar servicios al interior del vehículo en áreas rurales o urbanas de difícil accesibilidad. Cada Bus del Cuidado va acompañado de dos carpas inflables donde se les brindan servicios de cuidado o apoyo a las personas que requieren cuidado, mientras las personas cuidadoras están dentro del bus. Esta modalidad itinerante de servicios se presenta como una alternativa para suplir las necesidades de las personas cuidadoras y de quienes requieren cuidado o apoyo en zonas donde no existe infraestructura para la articulación de servicios. Los Buses del Cuidado prestan sus servicios en ciclos de cinco (5) meses, en los cuales hacen presencia en 6 puntos de la ciudad. </t>
  </si>
  <si>
    <t xml:space="preserve"> Se contabiliza la cantidad de mujeres que completan su ciclo de formación en empoderamiento y garantía de derechos y se certifican en el proceso</t>
  </si>
  <si>
    <t xml:space="preserve">Sumatoria de la cantidad de mujeres certificadas en los procesos de formación. </t>
  </si>
  <si>
    <t>Los procesos de formación brindados desde el Sistema Distrital de Cuidado corresponden a las siguientes estrategias:
Estrategia de cuidado a cuidadoras. En el marco del Sistema de Cuidado, se ha diseñado una estrategia de cuidado a cuidadoras, la cual contiene la oferta distrital de servicios dirigidos específicamente para las personas que realizan trabajo del cuidado no remunerado, incluyendo a hombres que se dedican a estos trabajos. Su propósito es reconocer la contribución histórica que los trabajos de cuidado han hecho al desarrollo de Bogotá, por lo cual estos servicios son ofertados en las Manzanas del Cuidado y los Buses del Cuidado, bajo este esquema operativo, donde es posible garantizar que cada servicio se preste en equipamientos próximos a los domicilios de las personas cuidadoras, en horarios flexibles que se adapten a su disponibilidad y se desarrolle de forma simultánea con servicios de cuidado hacia las personas que ellas tienen a cargo. 
Estrategia de empoderamiento Social y Político para mujeres que realizan trabajos de cuidado no remunerado: Es un proceso de fortalecimiento de los liderazgos de las mujeres que realizan trabajos de cuidado no remunerado, a partir de la implementación de ciclos de cualificación, encuentros locales de dialogo con las mujeres y consolidación de documentos memoria que sirvan de base para la construcción de agendas de incidencia en temas de cuidado. Como instrumentos de apoyo para el desarrollo de esta estrategia el equipo profesional cuenta con una guía que se divide en 4 módulos permanentes que se desarrollan mensualmente en cada manzana del cuidado.
Todas las mujeres participantes en los procesos de formación, reciben al finalizar el curso, por su asistencia y participación la respectiva certificación de la participación.</t>
  </si>
  <si>
    <t>Mujeres formadas certificadas</t>
  </si>
  <si>
    <t>Modelos de operación física del Sistema Distrital del Cuidado implementados</t>
  </si>
  <si>
    <t>Modelos de operación movil del Sistema Distrital del Cuidado implementados</t>
  </si>
  <si>
    <t>Mujeres certificadas en procesos de formación</t>
  </si>
  <si>
    <r>
      <t xml:space="preserve">Los modelos de operación comprenden modelos físicos y modelos móviles:
Modelo de operación fijo: El modelo de operación fijo del Sistema Distrital de Cuidado hace referencia a las Manzanas del Cuidado, que son las formas de operación territorial del Sistema en infraestructuras urbanas (ya sean existentes o nuevas). Las Manzanas del Cuidado son áreas acotadas donde se concentran y articulan los servicios para las poblaciones objetivo del Sistema
</t>
    </r>
    <r>
      <rPr>
        <sz val="10"/>
        <rFont val="Arial Narrow"/>
        <family val="2"/>
      </rPr>
      <t xml:space="preserve">Modelo de operación móvil: </t>
    </r>
    <r>
      <rPr>
        <sz val="10"/>
        <color rgb="FF000000"/>
        <rFont val="Arial Narrow"/>
        <family val="2"/>
      </rPr>
      <t xml:space="preserve">Son modelos de operación diseñados para diversificar la cobertura territorial del sistema y brindar servicios de cuidado en zonas de Bogotá —tanto urbanas como rurales— que no cuentan con Manzanas del Cuidado ni con infraestructura ni espacio público adecuado para adaptar esta operación.
Los modelos itinerantes, que incluyen los Buses del Cuidado, se presentan como una alternativa para satisfacer las necesidades de las personas cuidadoras y aquellas que requieren cuidado o apoyo en áreas donde no existe infraestructura que permita la articulación de servicios.
Los Buses del Cuidado son la primera versión itinerante del Sistema Distrital de Cuidado que llega a los lugares de Bogotá donde no hay Manzanas del Cuidado. Corresponden a vehículos equipados para prestar servicios al interior del vehículo en áreas rurales o urbanas de difícil accesibilidad. Cada Bus
del Cuidado va acompañado de dos carpas inflables donde se les brindan servicios de cuidado o apoyo a las personas que requieren cuidado, mientras las personas cuidadoras están dentro del bus. Esta modalidad itinerante de servicios se presenta como una alternativa para suplir las necesidades de las
personas cuidadoras y de quienes requieren cuidado o apoyo en zonas donde no existe infraestructura para la articulación de servicios. Los Buses del Cuidado prestan sus servicios en ciclos de cinco (5) meses, en los cuales hacen presencia en 6 puntos de la ciudad. Finalizado el ciclo los Buses se
desplazan a nuevos territorios. </t>
    </r>
  </si>
  <si>
    <t>Lorena Bohórquez Garzón</t>
  </si>
  <si>
    <t>Camila Andrea Gomez Guzman</t>
  </si>
  <si>
    <t>Directora</t>
  </si>
  <si>
    <t>Lina Tatiana Lozano Ruiz</t>
  </si>
  <si>
    <t xml:space="preserve">Subsecretaria (E) </t>
  </si>
  <si>
    <t>No aplica actividad específica.
Corresponde a número de mujeres certificadas en la estrategia de cuidado a cuidadoras</t>
  </si>
  <si>
    <t xml:space="preserve">Se realizó la proyección del documento de justificación técnica, jurídica y financiera de  vigencias futuras de los Buses del Cuidado. </t>
  </si>
  <si>
    <t xml:space="preserve">En mesas de trabajo realizadas con el equipo estructurador de la licitación de Buses del Cuidado se realizaron las subsanaciones de las observaciones recibidas por Dirección de Contratación a los documentos precontractuales de la licitación de los Buses del Cuidado urbano y rural ( Anexo técnico, estudios previos, análisis del sector, matriz de riesgo). Em la fecha del 14 de febrero se radicaron. La primera mesa de trabajo con la Dirección de contratacion se realizó el 19 de febrero para estudios previos y la segunda mesa se realizó el 20 de febrero para revisión de matriz de riesgos.  El 21 de febrero se enviaron los documentos de estudios previos con las subsanaciones finales a la Dirección de Contratación y el 26 de febrero se envío la matriz de riesgo con las subsanaciones finales y los documentos de análisis del sector y estudio de mercado. </t>
  </si>
  <si>
    <t xml:space="preserve">Se realizaron 339 orientaciones y asesorías jurídicas y 323 orientaciones psicosociales. Se realizaron 18 encuentros colectivos que beneficiaron a 225 personas. </t>
  </si>
  <si>
    <t>Durante el mes de enero del 2025, desde la Estrategia Territorial de las Manzanas del Cuidado se implementaron 76 actividades de difusión y socialización del Sistema Distrital del Cuidado y los servicios en 21 Manzanas del Cuidado en 15 localidades de Bogotá, a saber: Antonio Nariño, Barrios Unidos, Bosa Porvenir, Bosa Campo Verde, Centro (Santa Fe-Candelaria), Chapinero, Ciudad Bolívar Ecoparque, Ciudad Bolívar Manitas, Engativá Pueblo, Fontibón, Kennedy Bellavista, Kennedy Timiza, Los Mártires, Puente Aranda, San Cristóbal CEFE, San Cristóbal Juan Rey, Rafael Uribe Uribe, Suba Fontanar, Suba Gaitana, Tunjuelito y Usme, estas actividades se realizan en todas las manzanas, sin embargo, para el mes de enero no estaban todas las contratistas.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partir del mes de enero, el balance de las socializaciones desarrolladas durante la vigencia 2025 (76).</t>
  </si>
  <si>
    <t xml:space="preserve">Se realizaron 313 orientaciones y asesorías jurídicas y 323 orientaciones psicosocialeSe realizaron 10 encuentros colectivos que beneficiaron a 101 personas. </t>
  </si>
  <si>
    <t>Durante el mes de febrero del 2025, desde la Estrategia Territorial de las Manzanas del Cuidado se implementaron 106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(182).
De acuerdo a la estrategia de difusión del modelo de operación  Manzanas de Cuidado, para el presente mes se realizaron 3 recorridos territoriales, fortaleciendo así el posicionamiento de las manzanas del cuidado en las tres de las localidades. La cantidad de difusiones de servicios tuvo una variación, debido a que las líderes de manzana retomaron sus actividades entre la segunda y tercera semana de febrero. 
Durante el mes de febrero de 2025 se llevaron a cabo doce (12) mesas locales y seis (6) mesas interlocal en las Manzanas del cuidado, de las últimas se da la instalación de la Mesa interlocal de Engativá para esta sesión. Como equipo territorial (Distrital y enlaces territoriales) se apoyó la preparación, planeación y ejecución de dichos espacios y las coordinadoras de manzana realizaron la secretaria técnica. Las mesas ejecutadas tuvieron el fin de establecer acuerdos y realizar un balance del seguimiento y monitoreo con las entidades que hacen parte del Sistema Distrital de Cuidado y prestan sus servicios en cada una de las manzanas</t>
  </si>
  <si>
    <t xml:space="preserve"> -     </t>
  </si>
  <si>
    <t>Se realizó sesión No. 59 ordinaria virtual de la Unidad Técnica de Apoyo (31.01.25).</t>
  </si>
  <si>
    <t>Se realizó sesión No. 60 ordinaria presencial de la Unidad Técnica de Apoyo (25.02.25).</t>
  </si>
  <si>
    <t>Dando cumplimiento a las tareas establecidas para coordinar el mecanismo de Gobernanza, se articularon 13 entidades del Sector Central, 7 entidades del Sector Descentralizado a través de la sesión No. 59 ordinaria virtual de la Unidad Técnica de Apoyo (31.01.25).</t>
  </si>
  <si>
    <t>Dando cumplimiento a las tareas establecidas para coordinar el mecanismo de Gobernanza, se articularon 13 entidades del Sector Central, 7 entidades del Sector Descentralizado a través de sesión No. 60 ordinaria presencial de la Unidad Técnica de Apoyo (25.02.25).</t>
  </si>
  <si>
    <t xml:space="preserve">Las personas cuidadoras en sus diferencias y diversidades y las personas que requieren cuidado y apoyo cuentan con 25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</si>
  <si>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Durante el mes de enero se adelanto la contratación de la líder del equipo de formación y se solicitaron las documentos de las formadoras para la 25 manzanas y dos formadoras adicionales para la estrategia de servicios itinerantes del Sistema de cuidado.  Minuta contratista lider formación.</t>
  </si>
  <si>
    <t xml:space="preserve">Se da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t>
  </si>
  <si>
    <t>Actas de UTA</t>
  </si>
  <si>
    <t>La implementación del Sistema Distrital de Cuidado a través de los modelos de operación territorial donde se brindan los servicios de cuidado, brindan servicios bajo los criterios: Atención en dupla: Los servicios se prestan tanto para quienes cuidan como para quienes requieren cuidado o diferentes niveles de apoyo; Simultaneidad: Los servicios se prestan al mismo tiempo según franjas horarias definidas, proximidad: Los servicios se brindan de forma próxima y flexibilidad en los servicios y en la infraestructura social permite ajustar los servicios a los horarios que más les convienen a las personas cuidadoras y ampliar horarios de atención de los servicios distritales para ofrecer servicios antes y después de las jornadas laborales y los fines de semana. Igualmente, la flexibilidad se refiere a la posibilidad utilizar infraestructura distrital existente y optimizar su uso para que todas las entidades y actores del Sistema de Cuidado puedan brindar servicios en la misma infraestructura.</t>
  </si>
  <si>
    <r>
      <rPr>
        <b/>
        <sz val="13"/>
        <color theme="1"/>
        <rFont val="Arial"/>
        <family val="2"/>
      </rPr>
      <t>En el marco de la estrategia de empoderamiento social y político dirigido</t>
    </r>
    <r>
      <rPr>
        <sz val="13"/>
        <color theme="1"/>
        <rFont val="Arial"/>
        <family val="2"/>
      </rPr>
      <t xml:space="preserve"> </t>
    </r>
    <r>
      <rPr>
        <b/>
        <sz val="13"/>
        <color theme="1"/>
        <rFont val="Arial"/>
        <family val="2"/>
      </rPr>
      <t>a mujeres que realizan trabajos de cuidado, durante el mes de febrero el equipo de formación complementaria, realizó procesos de convocatoria en las manzanas (23)</t>
    </r>
    <r>
      <rPr>
        <sz val="13"/>
        <color theme="1"/>
        <rFont val="Arial"/>
        <family val="2"/>
      </rPr>
      <t xml:space="preserve"> de Chapinero, Antonio Nariño, Bosa sedes Campo Verde y Porvenir, Ciudad Bolívar sedes Manitas, Ecoparque y Mochuelo, Engativá sedes Emaús y El camino, Kennedy sedes Timiza y Bella Vista, Puente Aranda, Rafael Uribe Uribe, San Cristóbal sedes San Blas y Juan Rey, Teusaquillo, Tunjuelito, Santa fé la candelaria, Usme, fontibón y Suba sedes Fontanar y gaitana, para realizar el Curso Mujeres que Cuidan Mujeres que Inciden,</t>
    </r>
    <r>
      <rPr>
        <b/>
        <sz val="13"/>
        <color theme="1"/>
        <rFont val="Arial"/>
        <family val="2"/>
      </rPr>
      <t xml:space="preserve"> logrando un total de 435 mujeres inscritas</t>
    </r>
    <r>
      <rPr>
        <sz val="13"/>
        <color theme="1"/>
        <rFont val="Arial"/>
        <family val="2"/>
      </rPr>
      <t xml:space="preserve">. También, </t>
    </r>
    <r>
      <rPr>
        <b/>
        <sz val="13"/>
        <color theme="1"/>
        <rFont val="Arial"/>
        <family val="2"/>
      </rPr>
      <t>se desarrolló el curso Mujeres que Cuida Mujeres que Inciden en la manzana de Suba Fontanar con una participación de 19 Mujeres</t>
    </r>
    <r>
      <rPr>
        <sz val="13"/>
        <color theme="1"/>
        <rFont val="Arial"/>
        <family val="2"/>
      </rPr>
      <t xml:space="preserve">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Estretegia empoderamiento social y político. "</t>
    </r>
  </si>
  <si>
    <t>Información disponible en SIMISIONAL</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</si>
  <si>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25 manzanas del cuidado con presencia en las 19 localidades urbanas y urbano-rurales de Bogotá.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</si>
  <si>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Durante el mes de enero se realizaron las gestiones necesarias para la conformación del equipo, se adelantó la contratación de la líder del equipo de formación y se solicitaron los documentos de las formadoras para la 25 manzanas y dos formadoras adicionales para la estrategia de servicios itinerantes del Sistema de cuidado.</t>
  </si>
  <si>
    <t xml:space="preserve">Se realizó la consolidación del equipo tanto desde la contratación de las formadoras como de su respectiva cualificación para iniciar los procesos de formación programados para la vigencia, lo que permitió brindar a las mujeres inscritas calidad en sus procesos.
Para el mes de febrero se avanzó en convocatorias para el conocimiento de la estategia de empoderamiento social y político en 23 manzanas de las 25 implementadas y se logró un total de 435 mujeres inscritas.
Adicionalmente, se inició el curso Mujeres que Cuidan, Mujeres que Inciden para la vigencia 2025 con la participación de 19 mujeres </t>
  </si>
  <si>
    <t>Durante el mes de enero, se realizó la consolidación y definición del equipo de acciones afirmativas, incluyendo las contrataciones de las referentes palenquera y gitana.</t>
  </si>
  <si>
    <t xml:space="preserve">Durante el mes de febrero, se realizó la consolidación y definición del equipo de acciones afirmativas, adicionalmente, con el fin de cualificar al equipos, se llevó a cabo reunión de inducción y reinducción al sistema de cuidado. </t>
  </si>
  <si>
    <t>Se desarrolló el curso Mujeres que Cuida Mujeres que Inciden en la manzana de Suba Fontanar con una participación de 19 Mujeres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Estrategia empoderamiento social y político. "</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</si>
  <si>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realizando los ajustes solicitados por la Dirección de Contratación</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</si>
  <si>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recibiendo la aprobación de los documentos precontractuales de parte de la Dirección de Contratación.</t>
  </si>
  <si>
    <t>Mantener en operación las manzanas del cuidado y los servicios ofertados en ellas, permitiendo el acceso a las mujeres que realizan tareas de cuidado no remunerado en las diferentes localidades.
La Dirección del Sistema de Cuidado como líder del mecanismo se encarga de la articulación de las entidades de la Administración distrital para avanzar en la implementación y seguimiento de Sistema Distrital de Cuidado, tanto a nivel distrital como territorial, en aras de garantizar la operación y sostenibilidad de todos los modelos de operación, por lo que se realizaron todas las labores encaminadas a este fin, incluyendo concertaciones, reuniones y la Sesión mensual de la Unidad Técnica de Apoyo.</t>
  </si>
  <si>
    <t>Actas de actividades de difusión y socialización (Disponible en: https://secretariadistritald.sharepoint.com/:f:/s/ContratacinSPI-2022/EopSEVe5wplAvsjJo14dTysBy_KPevsiHaRYKf_1Ow98Xg?e=6Y2XAW)</t>
  </si>
  <si>
    <t>Correos de remisión de los documentos precontractuales (Disponible en: https://secretariadistritald.sharepoint.com/:f:/s/ContratacinSPI-2022/EopSEVe5wplAvsjJo14dTysBy_KPevsiHaRYKf_1Ow98Xg?e=6Y2XAW)</t>
  </si>
  <si>
    <t>Acta de la Sesión (Disponible en: https://secretariadistritald.sharepoint.com/:f:/s/ContratacinSPI-2022/EnjJ093A21JBqdVr9rjrJVQB2JYiMk6YVGJ5rwcJCgI18g?e=aucoBs)</t>
  </si>
  <si>
    <t>Minuta contratos referentes palenquera y gitana (Disponible en: https://secretariadistritald.sharepoint.com/:f:/s/ContratacinSPI-2022/EvkMitAeM41MqKpth1-e1J8BGQT95SG3QA1JqUvyx-HcQQ?e=1kts3j)</t>
  </si>
  <si>
    <t>Minuta contratista lider formación  (Disponible en: https://secretariadistritald.sharepoint.com/:f:/s/ContratacinSPI-2022/EvkMitAeM41MqKpth1-e1J8BGQT95SG3QA1JqUvyx-HcQQ?e=1kts3j)</t>
  </si>
  <si>
    <t>Minuta contratos referentes negras afro e indigena  (Disponible en: https://secretariadistritald.sharepoint.com/:f:/s/ContratacinSPI-2022/EvkMitAeM41MqKpth1-e1J8BGQT95SG3QA1JqUvyx-HcQQ?e=1kts3j)</t>
  </si>
  <si>
    <t>Listados de asistencia y Acta de Atención y Socialización de servicios itinerantes del componente de formación del Sistema Distrital de Cuidado  (Disponible en: https://secretariadistritald.sharepoint.com/:f:/s/ContratacinSPI-2022/EvkMitAeM41MqKpth1-e1J8BGQT95SG3QA1JqUvyx-HcQQ?e=1kts3j)</t>
  </si>
  <si>
    <t>Información disponible en SIMISIONAL.</t>
  </si>
  <si>
    <t xml:space="preserve">En el mes de marzo se adelantaron procesos formativos en las 25 manzanas y en el marco de acciones de cuidado itinerante se realizó un proceso de formación con el curso Mujeres que cuidan Mujeres que inciden. Se logró una inscripción de 1120  mujeres de las cuales aprobaron curso 469. En general es un curso que tiene una muy buena respuesta  acogida de las mujeres que realizan trabajos de cuidado y que acceden al servicio de formación en las 25 manzanas.
Adicionalmente, se construyeron 9 cartilla del cuaro mujeres que cuidan mujere que inciden, un cartilla general que contiene las 4 guías del curso, y 8 cartillas con enfoque diferencial dirigidas a mujeres indígenas, negras y afrodescendientes, palenqueras, raizales, gitanas, campesinas y rurales, LBT y mujeres con discapacidad.  
Asi mismo se adelantaron proceso de cualificación al equipo formador en la nuev propuesta de curso sobre cuidado, llamado el Valor del cuidado. </t>
  </si>
  <si>
    <t>Durante el mes de marzo del 2025, desde la Estrategia Territorial de las Manzanas del Cuidado se implementaron 119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(301).
De acuerdo a la estrategia de difusión del modelo de operación  Manzanas de Cuidado, para el presente mes se realizaron 20 recorridos territoriales, fortaleciendo así el posicionamiento de las manzanas del cuidado en las 20  Manzanas ubicadas en las localidades. 
Durante el mes de marzo de 2025 no se llevaron a cabo mesas locales e interlocales en las Manzanas del cuidado, ya que se sesiona de manera bimensual.</t>
  </si>
  <si>
    <t>Se realizó sesión No. 61 ordinaria presencial de la Unidad Técnica de Apoyo (25.03.25) 
Se realizó sesión No. 21 ordinaria presencial de la Comisión Intersectorial del Sistema Distrital de Cuidado (28.03.25) 
Se elaboró, validó y aprobó el plan anual de trabajo de la Comisión Intersectorial del Sistema Distrital de Cuidado.</t>
  </si>
  <si>
    <t xml:space="preserve">Se realizó seguimiento y articulación de las mesas temáticas de InfoCuidado, Infraestructura del Cuidado y Convenio 913.
Se convocaron las sesiones de las mesas temáticas de InfoCuidado (10.04.25), Infraestructura del Cuidado (02.04.23) y Convenio 913 (31.03.25.).
</t>
  </si>
  <si>
    <t>Se sistematizó información de las representaciones al mecanismo de participación de acuerdo al decreto 415 de 2023, y se generaron oficios para los sectores con el objetivo de la actualización e información de las delegaciones que faltan, así mismo se realizó la reunión ordinaria correspondiente el mes de marzo de 2025</t>
  </si>
  <si>
    <t>Dando cumplimiento a las tareas establecidas para coordinar el mecanismo de Gobernanza, se articularon 13 entidades del Sector Central, 7 entidades del Sector Descentralizado a través de la sesión No.  sesión No. 61 ordinaria presencial de la Unidad Técnica de Apoyo (25.03.25) y la sesión No. 21 ordinaria presencial de la Comisión Intersectorial del Sistema Distrital de Cuidado (28.03.25)</t>
  </si>
  <si>
    <t>Se avanzó en la construcción de un primer apartado del documento de la Estrategia de Cuidado Comunitario del Sistema Distrital del Cuidado 
Lineamiento de enfoques del Sistema: Se avanzó en la incorporación de contenidos del estado del arte de enfoques a la Cartilla General e Introductoria de la Caja de Herramientas en el marco del servicio de formación social y político dirigido a las mujeres cuidadoras
Documento versión final de lineamiento: ABC  del Sistema Distrita de Cuidado. Se avanzó en la entrega de la versión final del Documento ABC del Sistema Distrital de Cuidado, que es  una herramienta cuyo propósito  es servir como una guía introductoria, clara y accesible, para la comunicación y divulgación de los conceptos, procesos, enfoques  y normativas del Sistema Distrital de Cuidado. Este documento se diseñó de manera estructurada y simplificada, con el fin de facilitar la comprensión de los aspectos clave del Sistema.</t>
  </si>
  <si>
    <t>(Anexo_Estrategia_Cuidado_Comunitaraio)
 (Anexo_Cartilla_General_Formacion_) 
 (Soporte: 2025_03_31_ABC_SIDICU_VF)</t>
  </si>
  <si>
    <t>Se realizaron 547 orientaciones y asesorías jurídicas y  541 orientaciones psicosociales. Se realizaron 23 encuentro colectivos que benficiaron a 532 personas.</t>
  </si>
  <si>
    <t xml:space="preserve">Se realizaron las actualizaciones de los documentos precontractuales, principalmente Análisis del Sector, Estudio de Mercado y Estudios Previos de acuerdo con las últimas observaciones recibidas. Desde la Dirección del SIDICU se remitió en la fecha del 19/03/2025 a la OAP, Dirección Financiera y Dirección de Contratación los documentos del proceso de licitación: Análisis del Sector, Estudio de Mercado, Cotizaciones, Estudios Previos, Matriz de Riesgos, Anexo Técnico y Formatos con los ajustes solicitados previamente en reunión realizada el 07/03/2025, para revisión, aprobación y vistos buenos correspondientes. La mesa de trabajo para revisar todos los documentos remitidos se realizó el 27/03/2025 con OAP y Dirección de Contratación, en la cual se aprobó el documento de Estudios Previos y de igual manera se dio aprobación para la continuidad del procedimiento de solicitud de Vigencias Futuras. </t>
  </si>
  <si>
    <t>Teniendo en cuanta la necesidad de fortalecer la estrategia de Cuidado a Cuidadoras, se realizó un ajuste metodologico y de contenido del curso Herramientas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Dado que se realizó una actualización metodológica y de contenido al proceso de formación, en tanto se consolidó y cualificó el equipo, se inicia la estratga de formación a partir del mes de abril en el que se dará cumplimiento a la meta establecida para el presente mes</t>
  </si>
  <si>
    <t>Se realizó actualización metodológica y de contenido a la propuesta de formación, de forma que se fortaleció para las ciudadanas.</t>
  </si>
  <si>
    <t>Programación presupuestal por actividades del proyecto</t>
  </si>
  <si>
    <t>Revisada la información del presupuesto, se requiere la actualización en la distribución de los recursos para cada una de las Actividades del proyecto de Inversión 8219 Fortalecimiento a la implementación, seguimiento y coordinación del Sistema Distrital de Cuidado en Bogotá D.C. , considerando que, a partir de las dinámicas propias de su ejecución, se requirió adicionar recursos para el proceso bolsa Aseso y Cafeteria según correo electronico recibido el lunes 17 de marzo de 2025, con el fin de contar con la prestación del servicio en la Manzana del Cuidado del Centro, cuya entidad ancla es la CIOM Santafé de la SDMujer y conservar un ambiente de higiene, salubridad y limpieza, evitando que se deterioren los espacios y así brindar un ambiente de trabajo sano, libre de contaminación y que permita prestar los servicios de cuidado ofrecidos en óptimas condiciones. Lo anterior no afecta el cumplimiento de las metas.</t>
  </si>
  <si>
    <t>Se avanza en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 a través de la articulación de las entidades de la Administración distrital para avanzar en la implementación y seguimiento del Sistema Distrital de Cuidado, tanto a nivel distrital como territorial, en aras de garantizar la operación y sostenibilidad de todos los modelos de operación. Para tal fin se desarrollaron las sesiones mensuales de la Unidad Técnica de Apoyo UTA (No 59 el 31 de enero y No 60 el 25 de febrero)</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</si>
  <si>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A marzo 31 se realizó sesión de la Comisión Intersectorial del Sistema Distrital de Cuidado que tiene como objetivo coordinar, articular y hacer la gestión intersectorial de las entidades que hacen parte del Sistema, para su correspondiente implementación y seguimiento y se adelantaron 3 sesiones ordinarias de la Unidad Técnica de apoyo dando seguimiento a los compromisos adquiridos en sesiones anteriores y verificando de manera mensual el cumplimiento del plan de trabajo establecido para el Sistema.</t>
  </si>
  <si>
    <t xml:space="preserve">Se realizaron aportes técnicos al proyecto de Acuerdo 180 del Concejo de bogota sobre la conformación de redes de cuidado para mujeres indigenas. 
Se acompaño técnicamente a la Dirección de Enfoque Diferencial a la reunión citada por la Consejala Rocio Dussan, con la Asociación de Victima La Comadre, que tenía como objetivo socializar el plan de acción trianual con el fin de tejer acciones articuladas con las diferentes entidades del distrito. 
Lo anterior, gracias a la consolidación del equipo a través de la ejecución de los contratos de la referente Gitana, Afrodescendientes, Indigenas y palenqueras.  Adicionalmente, se adelantó cualificación en curso valor del cuidado y con la referente palenquera se adelanto cualificación en curso Mujeres que cuidan Mujeres que inciden. </t>
  </si>
  <si>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se adelanta la estructuración del proceso de contratación de los buses del cuidado, para acceder a espacios en los que no se cuenta con manzanas fijas y de esta manera ampliar la cobertura del servicio.</t>
  </si>
  <si>
    <t xml:space="preserve">En el mes de marzo, se realizaron procesos de formación en las 25 manzanas y 1 proceso en el barrio la cumbre de la localidad de Ciudad Bolivar, con la Asociacón de mujeres AMUPROC, con el curso mujeres que cuidan mujeres que inciden, logrando una participación de 469 mujeres, fortaleciendo sus conocimientos sobre las luchas de las mujeres y su relación con el cuidado, La historia de la participación de las mujeres en la PPMYEG, el reconocimiento del eje transversal del cuidado como una apuesta de las mujeres de Bogotá y la Comprensión de la interseccionalidad y el reconocimiento de otras apuestas de cuidado desde las perspectiva étnica. </t>
  </si>
  <si>
    <t>Actas de actividades de difusión y socialización (Disponible en: https://secretariadistritald.sharepoint.com/:f:/s/ContratacinSPI-2022/EuCBl49ICuBNo8bADEHatA0BxcLZ8sltKpnOlp7eWjmpCw?e=8TFBMt)</t>
  </si>
  <si>
    <t>Correos electrónicos remitidos desde la Dirección del SIDICU. (Disponible en: https://secretariadistritald.sharepoint.com/:f:/s/ContratacinSPI-2022/EuCBl49ICuBNo8bADEHatA0BxcLZ8sltKpnOlp7eWjmpCw?e=8TFBMt)</t>
  </si>
  <si>
    <t>Actas de las sesiones (Disponible en: https://secretariadistritald.sharepoint.com/:f:/s/ContratacinSPI-2022/EuCBl49ICuBNo8bADEHatA0BxcLZ8sltKpnOlp7eWjmpCw?e=8TFBMt)</t>
  </si>
  <si>
    <t>Acta de la sesion (Disponible en: https://secretariadistritald.sharepoint.com/:f:/s/ContratacinSPI-2022/EuCBl49ICuBNo8bADEHatA0BxcLZ8sltKpnOlp7eWjmpCw?e=8TFBMt)</t>
  </si>
  <si>
    <t>Actas de las reuniones (Disponible en: https://secretariadistritald.sharepoint.com/:f:/s/ContratacinSPI-2022/EuCBl49ICuBNo8bADEHatA0BxcLZ8sltKpnOlp7eWjmpCw?e=8TFBMt)</t>
  </si>
  <si>
    <t>Actas soporte gestión territorial (Disponible en: https://secretariadistritald.sharepoint.com/:f:/s/ContratacinSPI-2022/EuCBl49ICuBNo8bADEHatA0BxcLZ8sltKpnOlp7eWjmpCw?e=8TFBMt)</t>
  </si>
  <si>
    <t>BPIN 2024110010309</t>
  </si>
  <si>
    <r>
      <t xml:space="preserve">En el mes de marzo, se realizaron proceso de formación en las 25 manzanas y 1 proceso en el barrio la cumbre de la localidad de Ciudad Bolivar, con la Asociacón de mujeres AMUPROC, con el curso mujeres que cuidan mujeres que inciden, logrando una participación de </t>
    </r>
    <r>
      <rPr>
        <b/>
        <sz val="13"/>
        <color theme="1"/>
        <rFont val="Arial"/>
        <family val="2"/>
      </rPr>
      <t>469</t>
    </r>
    <r>
      <rPr>
        <sz val="13"/>
        <color theme="1"/>
        <rFont val="Arial"/>
        <family val="2"/>
      </rPr>
      <t xml:space="preserve"> mujeres, fortaleciendo sus conocimientos sobre las luchas de las mujeres y su relación con el cuidado, La historia de la participación de las mujeres en la PPMYEG, el reconocieinto del eje transversal del cuidado como una apuesta de las mujeres de Bogotá y la Comprensión de la interseccionalidad y el reconocimiento de otras apuestas de cuidado desde las perspectiva étnica. </t>
    </r>
  </si>
  <si>
    <t>Evidencias relacionadas en las acvtividades 1 y 2</t>
  </si>
  <si>
    <t>Teniendo en cuenta que se consolidó y cualificó el equipo, se inicia en pleno la formación a las mujeres cuidadoras adelantando la prestación de los servicios.
Para el primer trimestre de la vigencia, se adelantaron las estrategias de formación "mujeres que cuidan, mujeres que inciden" sobre empoderamiento político y social, con un total de 1.120 inscripciones y 469 mujeres que aprobaron el curso y se realizó reformulación a la estrategia "Cuidado a Cuidadoras" cambiando a "El valor del cuidado", por lo que se inician los cursos a partir del mes de abril</t>
  </si>
  <si>
    <t>Evidencias relacionadas en la actividad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</si>
</sst>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7" formatCode="_-* #,##0.00\ &quot;€&quot;_-;\-* #,##0.00\ &quot;€&quot;_-;_-* &quot;-&quot;??\ &quot;€&quot;_-;_-@_-"/>
    <numFmt numFmtId="168" formatCode="_-* #,##0.00\ _€_-;\-* #,##0.00\ _€_-;_-* &quot;-&quot;??\ _€_-;_-@_-"/>
    <numFmt numFmtId="169" formatCode="_-* #,##0\ _€_-;\-* #,##0\ _€_-;_-* &quot;-&quot;??\ _€_-;_-@_-"/>
    <numFmt numFmtId="170" formatCode="_-* #,##0\ _€_-;\-* #,##0\ _€_-;_-* &quot;-&quot;\ _€_-;_-@_-"/>
    <numFmt numFmtId="171" formatCode="_-* #,##0\ &quot;€&quot;_-;\-* #,##0\ &quot;€&quot;_-;_-* &quot;-&quot;\ &quot;€&quot;_-;_-@_-"/>
    <numFmt numFmtId="172" formatCode="###,000"/>
    <numFmt numFmtId="173" formatCode="_-* #,##0_-;\-* #,##0_-;_-* &quot;-&quot;??_-;_-@_-"/>
    <numFmt numFmtId="174" formatCode="0.0%"/>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9"/>
      <color rgb="FF333333"/>
      <name val="Verdana"/>
      <family val="2"/>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1"/>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sz val="12"/>
      <color theme="1"/>
      <name val="Calibri"/>
      <family val="2"/>
      <scheme val="minor"/>
    </font>
    <font>
      <sz val="11"/>
      <color rgb="FF000000"/>
      <name val="Arial"/>
      <family val="2"/>
    </font>
    <font>
      <sz val="11"/>
      <color theme="1"/>
      <name val="Calibri"/>
      <family val="2"/>
      <scheme val="minor"/>
    </font>
  </fonts>
  <fills count="17">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s>
  <borders count="8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8">
    <xf numFmtId="0" fontId="0" fillId="0" borderId="0"/>
    <xf numFmtId="9" fontId="11" fillId="0" borderId="0" applyFont="0" applyFill="0" applyBorder="0" applyAlignment="0" applyProtection="0"/>
    <xf numFmtId="0" fontId="13" fillId="0" borderId="6"/>
    <xf numFmtId="0" fontId="7" fillId="0" borderId="6"/>
    <xf numFmtId="167" fontId="7" fillId="0" borderId="6" applyFont="0" applyFill="0" applyBorder="0" applyAlignment="0" applyProtection="0"/>
    <xf numFmtId="168" fontId="7" fillId="0" borderId="6" applyFont="0" applyFill="0" applyBorder="0" applyAlignment="0" applyProtection="0"/>
    <xf numFmtId="9" fontId="7" fillId="0" borderId="6" applyFont="0" applyFill="0" applyBorder="0" applyAlignment="0" applyProtection="0"/>
    <xf numFmtId="170" fontId="7" fillId="0" borderId="6" applyFont="0" applyFill="0" applyBorder="0" applyAlignment="0" applyProtection="0"/>
    <xf numFmtId="171" fontId="7" fillId="0" borderId="6" applyFont="0" applyFill="0" applyBorder="0" applyAlignment="0" applyProtection="0"/>
    <xf numFmtId="9" fontId="13" fillId="0" borderId="6" applyFont="0" applyFill="0" applyBorder="0" applyAlignment="0" applyProtection="0"/>
    <xf numFmtId="9" fontId="21" fillId="0" borderId="6" applyFont="0" applyFill="0" applyBorder="0" applyAlignment="0" applyProtection="0"/>
    <xf numFmtId="172" fontId="25" fillId="0" borderId="42" applyNumberFormat="0" applyAlignment="0" applyProtection="0">
      <alignment horizontal="right" vertical="center"/>
    </xf>
    <xf numFmtId="172" fontId="25" fillId="0" borderId="43" applyNumberFormat="0" applyAlignment="0" applyProtection="0">
      <alignment horizontal="left" vertical="center" indent="1"/>
    </xf>
    <xf numFmtId="0" fontId="26" fillId="0" borderId="43" applyAlignment="0" applyProtection="0">
      <alignment horizontal="left" vertical="center" indent="1"/>
    </xf>
    <xf numFmtId="0" fontId="27" fillId="8" borderId="6" applyNumberFormat="0" applyAlignment="0" applyProtection="0">
      <alignment horizontal="left" vertical="center" indent="1"/>
    </xf>
    <xf numFmtId="172" fontId="29" fillId="0" borderId="42" applyNumberFormat="0" applyFill="0" applyBorder="0" applyAlignment="0" applyProtection="0">
      <alignment horizontal="right" vertical="center"/>
    </xf>
    <xf numFmtId="0" fontId="22" fillId="0" borderId="6" applyNumberFormat="0" applyFill="0" applyBorder="0" applyAlignment="0" applyProtection="0"/>
    <xf numFmtId="0" fontId="6" fillId="0" borderId="6"/>
    <xf numFmtId="43" fontId="41" fillId="0" borderId="0" applyFont="0" applyFill="0" applyBorder="0" applyAlignment="0" applyProtection="0"/>
    <xf numFmtId="0" fontId="5" fillId="0" borderId="6"/>
    <xf numFmtId="0" fontId="50" fillId="0" borderId="6"/>
    <xf numFmtId="0" fontId="4" fillId="0" borderId="6"/>
    <xf numFmtId="0" fontId="2" fillId="0" borderId="6"/>
    <xf numFmtId="0" fontId="2" fillId="0" borderId="6"/>
    <xf numFmtId="43" fontId="2" fillId="0" borderId="6" applyFont="0" applyFill="0" applyBorder="0" applyAlignment="0" applyProtection="0"/>
    <xf numFmtId="0" fontId="53" fillId="0" borderId="6"/>
    <xf numFmtId="0" fontId="1" fillId="0" borderId="6"/>
    <xf numFmtId="43" fontId="1" fillId="0" borderId="6" applyFont="0" applyFill="0" applyBorder="0" applyAlignment="0" applyProtection="0"/>
  </cellStyleXfs>
  <cellXfs count="698">
    <xf numFmtId="0" fontId="0" fillId="0" borderId="0" xfId="0"/>
    <xf numFmtId="0" fontId="11" fillId="0" borderId="0" xfId="0" applyFont="1"/>
    <xf numFmtId="0" fontId="12" fillId="0" borderId="0" xfId="0" applyFont="1"/>
    <xf numFmtId="0" fontId="16" fillId="0" borderId="6" xfId="3" applyFont="1" applyAlignment="1">
      <alignment vertical="center"/>
    </xf>
    <xf numFmtId="0" fontId="15" fillId="4" borderId="6" xfId="2" applyFont="1" applyFill="1" applyAlignment="1">
      <alignment vertical="center" wrapText="1"/>
    </xf>
    <xf numFmtId="0" fontId="17" fillId="4" borderId="6" xfId="2" applyFont="1" applyFill="1" applyAlignment="1">
      <alignment vertical="center" wrapText="1"/>
    </xf>
    <xf numFmtId="0" fontId="14" fillId="4" borderId="6" xfId="2" applyFont="1" applyFill="1" applyAlignment="1">
      <alignment vertical="center" wrapText="1"/>
    </xf>
    <xf numFmtId="0" fontId="15" fillId="4" borderId="20" xfId="2" applyFont="1" applyFill="1" applyBorder="1" applyAlignment="1">
      <alignment vertical="center" wrapText="1"/>
    </xf>
    <xf numFmtId="0" fontId="15" fillId="0" borderId="20" xfId="2" applyFont="1" applyBorder="1" applyAlignment="1">
      <alignment vertical="center" wrapText="1"/>
    </xf>
    <xf numFmtId="0" fontId="15" fillId="0" borderId="6" xfId="2" applyFont="1" applyAlignment="1">
      <alignment vertical="center" wrapText="1"/>
    </xf>
    <xf numFmtId="0" fontId="15" fillId="0" borderId="6" xfId="2" applyFont="1" applyAlignment="1">
      <alignment horizontal="center" vertical="center" wrapText="1"/>
    </xf>
    <xf numFmtId="0" fontId="19" fillId="0" borderId="6" xfId="3" applyFont="1" applyAlignment="1">
      <alignment horizontal="center" vertical="center"/>
    </xf>
    <xf numFmtId="0" fontId="18" fillId="0" borderId="6" xfId="3" applyFont="1" applyAlignment="1">
      <alignment horizontal="center" vertical="center" wrapText="1"/>
    </xf>
    <xf numFmtId="0" fontId="16" fillId="0" borderId="6" xfId="3" applyFont="1" applyAlignment="1">
      <alignment horizontal="center" vertical="center"/>
    </xf>
    <xf numFmtId="0" fontId="17" fillId="0" borderId="6" xfId="2" applyFont="1" applyAlignment="1">
      <alignment vertical="center" wrapText="1"/>
    </xf>
    <xf numFmtId="0" fontId="14" fillId="0" borderId="6" xfId="2" applyFont="1" applyAlignment="1">
      <alignment vertical="center" wrapText="1"/>
    </xf>
    <xf numFmtId="0" fontId="15" fillId="4" borderId="20" xfId="2" applyFont="1" applyFill="1" applyBorder="1" applyAlignment="1">
      <alignment horizontal="center" vertical="center" wrapText="1"/>
    </xf>
    <xf numFmtId="0" fontId="20" fillId="4" borderId="6" xfId="2" applyFont="1" applyFill="1" applyAlignment="1">
      <alignment horizontal="center" vertical="center" wrapText="1"/>
    </xf>
    <xf numFmtId="0" fontId="15" fillId="4" borderId="6" xfId="2" applyFont="1" applyFill="1" applyAlignment="1">
      <alignment horizontal="center" vertical="center" wrapText="1"/>
    </xf>
    <xf numFmtId="0" fontId="20" fillId="0" borderId="6" xfId="2" applyFont="1" applyAlignment="1">
      <alignment horizontal="center" vertical="center" wrapText="1"/>
    </xf>
    <xf numFmtId="0" fontId="15" fillId="6" borderId="6" xfId="2" applyFont="1" applyFill="1" applyAlignment="1">
      <alignment vertical="center" wrapText="1"/>
    </xf>
    <xf numFmtId="0" fontId="15" fillId="5" borderId="15" xfId="2" applyFont="1" applyFill="1" applyBorder="1" applyAlignment="1">
      <alignment horizontal="center" vertical="center" wrapText="1"/>
    </xf>
    <xf numFmtId="0" fontId="15" fillId="5" borderId="16" xfId="2" applyFont="1" applyFill="1" applyBorder="1" applyAlignment="1">
      <alignment horizontal="center" vertical="center" wrapText="1"/>
    </xf>
    <xf numFmtId="169" fontId="16" fillId="0" borderId="21" xfId="5" applyNumberFormat="1" applyFont="1" applyBorder="1" applyAlignment="1">
      <alignment vertical="center"/>
    </xf>
    <xf numFmtId="169" fontId="16" fillId="0" borderId="22" xfId="5" applyNumberFormat="1" applyFont="1" applyBorder="1" applyAlignment="1">
      <alignment vertical="center"/>
    </xf>
    <xf numFmtId="0" fontId="15" fillId="5" borderId="33" xfId="2" applyFont="1" applyFill="1" applyBorder="1" applyAlignment="1">
      <alignment vertical="center" wrapText="1"/>
    </xf>
    <xf numFmtId="169" fontId="16" fillId="0" borderId="34" xfId="5" applyNumberFormat="1" applyFont="1" applyBorder="1" applyAlignment="1">
      <alignment vertical="center"/>
    </xf>
    <xf numFmtId="169" fontId="16" fillId="0" borderId="36" xfId="5" applyNumberFormat="1" applyFont="1" applyBorder="1" applyAlignment="1">
      <alignment vertical="center"/>
    </xf>
    <xf numFmtId="0" fontId="15" fillId="5" borderId="24" xfId="2" applyFont="1" applyFill="1" applyBorder="1" applyAlignment="1">
      <alignment vertical="center" wrapText="1"/>
    </xf>
    <xf numFmtId="169" fontId="16" fillId="0" borderId="25" xfId="5" applyNumberFormat="1" applyFont="1" applyBorder="1" applyAlignment="1">
      <alignment vertical="center"/>
    </xf>
    <xf numFmtId="0" fontId="16" fillId="0" borderId="6" xfId="3" applyFont="1"/>
    <xf numFmtId="0" fontId="15" fillId="7" borderId="14" xfId="2" applyFont="1" applyFill="1" applyBorder="1" applyAlignment="1">
      <alignment vertical="center" wrapText="1"/>
    </xf>
    <xf numFmtId="169" fontId="16" fillId="0" borderId="26" xfId="5" applyNumberFormat="1" applyFont="1" applyBorder="1" applyAlignment="1">
      <alignment vertical="center"/>
    </xf>
    <xf numFmtId="0" fontId="9" fillId="0" borderId="6" xfId="3" applyFont="1" applyAlignment="1">
      <alignment vertical="center"/>
    </xf>
    <xf numFmtId="0" fontId="16" fillId="0" borderId="6" xfId="3" applyFont="1" applyAlignment="1">
      <alignment horizontal="center" vertical="center" wrapText="1"/>
    </xf>
    <xf numFmtId="0" fontId="23" fillId="0" borderId="38" xfId="3" applyFont="1" applyBorder="1" applyAlignment="1">
      <alignment horizontal="center" vertical="center"/>
    </xf>
    <xf numFmtId="0" fontId="23" fillId="0" borderId="31" xfId="3" applyFont="1" applyBorder="1" applyAlignment="1">
      <alignment horizontal="center" vertical="center" wrapText="1"/>
    </xf>
    <xf numFmtId="0" fontId="23" fillId="0" borderId="19" xfId="3" applyFont="1" applyBorder="1" applyAlignment="1">
      <alignment horizontal="center" vertical="center"/>
    </xf>
    <xf numFmtId="0" fontId="23" fillId="0" borderId="20" xfId="3" applyFont="1" applyBorder="1" applyAlignment="1">
      <alignment horizontal="center" vertical="center"/>
    </xf>
    <xf numFmtId="0" fontId="23" fillId="0" borderId="39" xfId="3" applyFont="1" applyBorder="1" applyAlignment="1">
      <alignment horizontal="center" vertical="center"/>
    </xf>
    <xf numFmtId="0" fontId="23" fillId="0" borderId="23" xfId="3" applyFont="1" applyBorder="1" applyAlignment="1">
      <alignment horizontal="center" vertical="center"/>
    </xf>
    <xf numFmtId="0" fontId="23" fillId="0" borderId="40" xfId="3" applyFont="1" applyBorder="1" applyAlignment="1">
      <alignment horizontal="center" vertical="center"/>
    </xf>
    <xf numFmtId="0" fontId="30" fillId="0" borderId="6" xfId="3" applyFont="1" applyAlignment="1">
      <alignment vertical="center"/>
    </xf>
    <xf numFmtId="0" fontId="32" fillId="5" borderId="34" xfId="2" applyFont="1" applyFill="1" applyBorder="1" applyAlignment="1">
      <alignment horizontal="center" vertical="center" wrapText="1"/>
    </xf>
    <xf numFmtId="0" fontId="31" fillId="0" borderId="34" xfId="3" applyFont="1" applyBorder="1" applyAlignment="1">
      <alignment horizontal="center" vertical="center"/>
    </xf>
    <xf numFmtId="0" fontId="35" fillId="5" borderId="40" xfId="3" applyFont="1" applyFill="1" applyBorder="1" applyAlignment="1">
      <alignment horizontal="center" vertical="center" wrapText="1"/>
    </xf>
    <xf numFmtId="0" fontId="35" fillId="5" borderId="23" xfId="3" applyFont="1" applyFill="1" applyBorder="1" applyAlignment="1">
      <alignment horizontal="center" vertical="center" wrapText="1"/>
    </xf>
    <xf numFmtId="0" fontId="35" fillId="5" borderId="38" xfId="3" applyFont="1" applyFill="1" applyBorder="1" applyAlignment="1">
      <alignment horizontal="center" vertical="center" wrapText="1"/>
    </xf>
    <xf numFmtId="0" fontId="35" fillId="5" borderId="17" xfId="3" applyFont="1" applyFill="1" applyBorder="1" applyAlignment="1">
      <alignment horizontal="center" vertical="center" wrapText="1"/>
    </xf>
    <xf numFmtId="0" fontId="35" fillId="5" borderId="19" xfId="3" applyFont="1" applyFill="1" applyBorder="1" applyAlignment="1">
      <alignment horizontal="center" vertical="center" wrapText="1"/>
    </xf>
    <xf numFmtId="0" fontId="35" fillId="5" borderId="34" xfId="2" applyFont="1" applyFill="1" applyBorder="1" applyAlignment="1">
      <alignment horizontal="center" vertical="center" wrapText="1"/>
    </xf>
    <xf numFmtId="0" fontId="35" fillId="5" borderId="34" xfId="0" applyFont="1" applyFill="1" applyBorder="1" applyAlignment="1">
      <alignment horizontal="center" vertical="center"/>
    </xf>
    <xf numFmtId="9" fontId="35" fillId="9" borderId="34" xfId="0" applyNumberFormat="1" applyFont="1" applyFill="1" applyBorder="1" applyAlignment="1">
      <alignment horizontal="center" vertical="center"/>
    </xf>
    <xf numFmtId="9" fontId="35" fillId="5" borderId="34" xfId="0" applyNumberFormat="1" applyFont="1" applyFill="1" applyBorder="1" applyAlignment="1">
      <alignment horizontal="center"/>
    </xf>
    <xf numFmtId="9" fontId="24" fillId="4" borderId="34" xfId="0" applyNumberFormat="1" applyFont="1" applyFill="1" applyBorder="1" applyAlignment="1">
      <alignment horizontal="center"/>
    </xf>
    <xf numFmtId="0" fontId="37" fillId="0" borderId="38" xfId="3" applyFont="1" applyBorder="1" applyAlignment="1">
      <alignment horizontal="center" vertical="center"/>
    </xf>
    <xf numFmtId="0" fontId="37" fillId="0" borderId="31" xfId="3" applyFont="1" applyBorder="1" applyAlignment="1">
      <alignment horizontal="center" vertical="center" wrapText="1"/>
    </xf>
    <xf numFmtId="0" fontId="23" fillId="0" borderId="18" xfId="3" applyFont="1" applyBorder="1" applyAlignment="1">
      <alignment horizontal="center" vertical="center"/>
    </xf>
    <xf numFmtId="10" fontId="35" fillId="5" borderId="34" xfId="0" applyNumberFormat="1" applyFont="1" applyFill="1" applyBorder="1" applyAlignment="1">
      <alignment horizontal="center" vertical="center"/>
    </xf>
    <xf numFmtId="0" fontId="10" fillId="0" borderId="6" xfId="3" applyFont="1" applyAlignment="1">
      <alignment vertical="center"/>
    </xf>
    <xf numFmtId="9" fontId="16" fillId="0" borderId="36" xfId="1" applyFont="1" applyBorder="1" applyAlignment="1">
      <alignment vertical="center"/>
    </xf>
    <xf numFmtId="0" fontId="15" fillId="5" borderId="38" xfId="2" applyFont="1" applyFill="1" applyBorder="1" applyAlignment="1">
      <alignment vertical="center" wrapText="1"/>
    </xf>
    <xf numFmtId="0" fontId="15" fillId="0" borderId="38" xfId="2" applyFont="1" applyBorder="1" applyAlignment="1">
      <alignment vertical="center" wrapText="1"/>
    </xf>
    <xf numFmtId="0" fontId="16" fillId="0" borderId="0" xfId="0" applyFont="1"/>
    <xf numFmtId="0" fontId="15" fillId="5" borderId="24" xfId="2" applyFont="1" applyFill="1" applyBorder="1" applyAlignment="1">
      <alignment horizontal="center" vertical="center" wrapText="1"/>
    </xf>
    <xf numFmtId="0" fontId="15" fillId="5" borderId="25" xfId="2" applyFont="1" applyFill="1" applyBorder="1" applyAlignment="1">
      <alignment horizontal="center" vertical="center" wrapText="1"/>
    </xf>
    <xf numFmtId="15" fontId="16" fillId="0" borderId="52" xfId="0" applyNumberFormat="1" applyFont="1" applyBorder="1" applyAlignment="1">
      <alignment horizontal="center" vertical="center" wrapText="1"/>
    </xf>
    <xf numFmtId="0" fontId="16" fillId="0" borderId="35" xfId="0" applyFont="1" applyBorder="1" applyAlignment="1">
      <alignment horizontal="justify" vertical="center" wrapText="1"/>
    </xf>
    <xf numFmtId="15" fontId="16" fillId="0" borderId="33" xfId="0" applyNumberFormat="1" applyFont="1" applyBorder="1" applyAlignment="1">
      <alignment horizontal="center" vertical="center" wrapText="1"/>
    </xf>
    <xf numFmtId="0" fontId="16" fillId="0" borderId="34" xfId="0" applyFont="1" applyBorder="1" applyAlignment="1">
      <alignment horizontal="center" vertical="center" wrapText="1"/>
    </xf>
    <xf numFmtId="14" fontId="16" fillId="0" borderId="33" xfId="0" applyNumberFormat="1" applyFont="1" applyBorder="1" applyAlignment="1">
      <alignment horizontal="center" vertical="center" wrapText="1"/>
    </xf>
    <xf numFmtId="0" fontId="16" fillId="0" borderId="33" xfId="0" applyFont="1" applyBorder="1" applyAlignment="1">
      <alignment horizontal="center" vertical="center" wrapText="1"/>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21" xfId="0" applyFont="1" applyBorder="1" applyAlignment="1">
      <alignment vertical="center" wrapText="1"/>
    </xf>
    <xf numFmtId="0" fontId="16" fillId="0" borderId="34" xfId="0" applyFont="1" applyBorder="1" applyAlignment="1">
      <alignment vertical="center" wrapText="1"/>
    </xf>
    <xf numFmtId="0" fontId="16" fillId="0" borderId="34" xfId="0" applyFont="1" applyBorder="1" applyAlignment="1">
      <alignment vertical="top" wrapText="1"/>
    </xf>
    <xf numFmtId="0" fontId="16" fillId="0" borderId="34" xfId="0" applyFont="1" applyBorder="1" applyAlignment="1">
      <alignment vertical="center"/>
    </xf>
    <xf numFmtId="0" fontId="16" fillId="4" borderId="20" xfId="3" applyFont="1" applyFill="1" applyBorder="1" applyAlignment="1">
      <alignment vertical="center"/>
    </xf>
    <xf numFmtId="0" fontId="16" fillId="4" borderId="6" xfId="3" applyFont="1" applyFill="1" applyAlignment="1">
      <alignment vertical="center"/>
    </xf>
    <xf numFmtId="0" fontId="15" fillId="4" borderId="27" xfId="2" applyFont="1" applyFill="1" applyBorder="1" applyAlignment="1">
      <alignment horizontal="center" vertical="center" wrapText="1"/>
    </xf>
    <xf numFmtId="0" fontId="14" fillId="0" borderId="0" xfId="0" applyFont="1" applyAlignment="1">
      <alignment vertical="center"/>
    </xf>
    <xf numFmtId="0" fontId="14" fillId="0" borderId="20" xfId="2" applyFont="1" applyBorder="1" applyAlignment="1">
      <alignment horizontal="center" vertical="center" wrapText="1"/>
    </xf>
    <xf numFmtId="0" fontId="15" fillId="0" borderId="6" xfId="2" applyFont="1" applyAlignment="1">
      <alignment horizontal="center" vertical="center"/>
    </xf>
    <xf numFmtId="0" fontId="39" fillId="0" borderId="6" xfId="0" applyFont="1" applyBorder="1" applyAlignment="1">
      <alignment horizontal="left" vertical="center" wrapText="1"/>
    </xf>
    <xf numFmtId="0" fontId="15" fillId="0" borderId="38" xfId="0" applyFont="1" applyBorder="1" applyAlignment="1">
      <alignment horizontal="left" vertical="center" wrapText="1"/>
    </xf>
    <xf numFmtId="0" fontId="15" fillId="0" borderId="6" xfId="2" applyFont="1" applyAlignment="1">
      <alignment vertical="center"/>
    </xf>
    <xf numFmtId="0" fontId="39" fillId="0" borderId="38" xfId="0" applyFont="1" applyBorder="1" applyAlignment="1">
      <alignment horizontal="left" vertical="center" wrapText="1"/>
    </xf>
    <xf numFmtId="0" fontId="8" fillId="0" borderId="38" xfId="0" applyFont="1" applyBorder="1" applyAlignment="1">
      <alignment horizontal="left" vertical="center" wrapText="1"/>
    </xf>
    <xf numFmtId="0" fontId="24" fillId="0" borderId="38" xfId="3" applyFont="1" applyBorder="1" applyAlignment="1">
      <alignment horizontal="center" vertical="center"/>
    </xf>
    <xf numFmtId="0" fontId="15" fillId="0" borderId="38" xfId="2" applyFont="1" applyBorder="1" applyAlignment="1">
      <alignment horizontal="center" vertical="center" wrapText="1"/>
    </xf>
    <xf numFmtId="0" fontId="16" fillId="0" borderId="38" xfId="3" applyFont="1" applyBorder="1" applyAlignment="1">
      <alignment horizontal="center" vertical="center"/>
    </xf>
    <xf numFmtId="0" fontId="16" fillId="0" borderId="39" xfId="3" applyFont="1" applyBorder="1" applyAlignment="1">
      <alignment horizontal="center" vertical="center"/>
    </xf>
    <xf numFmtId="0" fontId="16" fillId="0" borderId="40" xfId="3" applyFont="1" applyBorder="1" applyAlignment="1">
      <alignment horizontal="center" vertical="center"/>
    </xf>
    <xf numFmtId="0" fontId="5" fillId="0" borderId="0" xfId="0" applyFont="1"/>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xf numFmtId="0" fontId="15" fillId="10" borderId="6" xfId="2" applyFont="1" applyFill="1" applyAlignment="1">
      <alignment vertical="center" wrapText="1"/>
    </xf>
    <xf numFmtId="0" fontId="14" fillId="10" borderId="0" xfId="0" applyFont="1" applyFill="1" applyAlignment="1">
      <alignment vertical="center"/>
    </xf>
    <xf numFmtId="0" fontId="15" fillId="10" borderId="6" xfId="2" applyFont="1" applyFill="1" applyAlignment="1">
      <alignment horizontal="center" vertical="center"/>
    </xf>
    <xf numFmtId="0" fontId="5" fillId="0" borderId="6" xfId="19"/>
    <xf numFmtId="0" fontId="5" fillId="0" borderId="6" xfId="19" applyAlignment="1">
      <alignment horizontal="center"/>
    </xf>
    <xf numFmtId="0" fontId="25" fillId="0" borderId="34" xfId="12" quotePrefix="1" applyNumberFormat="1" applyBorder="1" applyAlignment="1">
      <alignment horizontal="center" vertical="center" wrapText="1"/>
    </xf>
    <xf numFmtId="0" fontId="25" fillId="0" borderId="34" xfId="12" quotePrefix="1" applyNumberFormat="1" applyBorder="1" applyAlignment="1">
      <alignment horizontal="left" vertical="center" wrapText="1"/>
    </xf>
    <xf numFmtId="37" fontId="25" fillId="0" borderId="34" xfId="11" applyNumberFormat="1" applyBorder="1" applyAlignment="1">
      <alignment horizontal="center" vertical="center"/>
    </xf>
    <xf numFmtId="0" fontId="25" fillId="0" borderId="33" xfId="12" quotePrefix="1" applyNumberFormat="1" applyBorder="1" applyAlignment="1">
      <alignment horizontal="center" vertical="center" wrapText="1"/>
    </xf>
    <xf numFmtId="37" fontId="25" fillId="0" borderId="56" xfId="19" applyNumberFormat="1" applyFont="1" applyBorder="1" applyAlignment="1">
      <alignment horizontal="center" vertical="center"/>
    </xf>
    <xf numFmtId="37" fontId="25" fillId="0" borderId="54" xfId="19" applyNumberFormat="1" applyFont="1" applyBorder="1" applyAlignment="1">
      <alignment horizontal="center" vertical="center"/>
    </xf>
    <xf numFmtId="0" fontId="25" fillId="0" borderId="24" xfId="12" quotePrefix="1" applyNumberFormat="1" applyBorder="1" applyAlignment="1">
      <alignment horizontal="center" vertical="center" wrapText="1"/>
    </xf>
    <xf numFmtId="0" fontId="25" fillId="0" borderId="25" xfId="12" quotePrefix="1" applyNumberFormat="1" applyBorder="1" applyAlignment="1">
      <alignment horizontal="left" vertical="center" wrapText="1"/>
    </xf>
    <xf numFmtId="0" fontId="25" fillId="0" borderId="25" xfId="12" quotePrefix="1" applyNumberFormat="1" applyBorder="1" applyAlignment="1">
      <alignment horizontal="center" vertical="center" wrapText="1"/>
    </xf>
    <xf numFmtId="0" fontId="25" fillId="0" borderId="52" xfId="12" quotePrefix="1" applyNumberFormat="1" applyBorder="1" applyAlignment="1">
      <alignment horizontal="center" vertical="center" wrapText="1"/>
    </xf>
    <xf numFmtId="0" fontId="25" fillId="0" borderId="60" xfId="12" quotePrefix="1" applyNumberFormat="1" applyBorder="1" applyAlignment="1">
      <alignment horizontal="left" vertical="center" wrapText="1"/>
    </xf>
    <xf numFmtId="0" fontId="25" fillId="0" borderId="60" xfId="12" quotePrefix="1" applyNumberFormat="1" applyBorder="1" applyAlignment="1">
      <alignment horizontal="center" vertical="center" wrapText="1"/>
    </xf>
    <xf numFmtId="37" fontId="25" fillId="0" borderId="67" xfId="11" applyNumberFormat="1" applyBorder="1" applyAlignment="1">
      <alignment horizontal="right" vertical="center"/>
    </xf>
    <xf numFmtId="0" fontId="5" fillId="0" borderId="61" xfId="19" applyBorder="1" applyAlignment="1">
      <alignment horizontal="right" wrapText="1"/>
    </xf>
    <xf numFmtId="0" fontId="5" fillId="0" borderId="36" xfId="19" applyBorder="1" applyAlignment="1">
      <alignment horizontal="right" wrapText="1"/>
    </xf>
    <xf numFmtId="0" fontId="5" fillId="0" borderId="36" xfId="19" applyBorder="1" applyAlignment="1">
      <alignment horizontal="right"/>
    </xf>
    <xf numFmtId="37" fontId="25" fillId="0" borderId="74" xfId="11" applyNumberFormat="1" applyBorder="1" applyAlignment="1">
      <alignment horizontal="right" vertical="center"/>
    </xf>
    <xf numFmtId="0" fontId="5" fillId="0" borderId="26" xfId="19" applyBorder="1" applyAlignment="1">
      <alignment horizontal="right"/>
    </xf>
    <xf numFmtId="0" fontId="5" fillId="10" borderId="6" xfId="19" applyFill="1"/>
    <xf numFmtId="0" fontId="14" fillId="10" borderId="20" xfId="2" applyFont="1" applyFill="1" applyBorder="1" applyAlignment="1">
      <alignment horizontal="center" vertical="center" wrapText="1"/>
    </xf>
    <xf numFmtId="0" fontId="39" fillId="10" borderId="6" xfId="0" applyFont="1" applyFill="1" applyBorder="1" applyAlignment="1">
      <alignment horizontal="left" vertical="center" wrapText="1"/>
    </xf>
    <xf numFmtId="0" fontId="16" fillId="0" borderId="34" xfId="3" applyFont="1" applyBorder="1" applyAlignment="1">
      <alignment vertical="center"/>
    </xf>
    <xf numFmtId="0" fontId="16" fillId="0" borderId="33" xfId="3" applyFont="1" applyBorder="1" applyAlignment="1">
      <alignment vertical="center"/>
    </xf>
    <xf numFmtId="0" fontId="16" fillId="0" borderId="24" xfId="3" applyFont="1" applyBorder="1" applyAlignment="1">
      <alignment vertical="center"/>
    </xf>
    <xf numFmtId="0" fontId="16" fillId="0" borderId="25" xfId="3" applyFont="1" applyBorder="1" applyAlignment="1">
      <alignment vertical="center"/>
    </xf>
    <xf numFmtId="0" fontId="15" fillId="0" borderId="52" xfId="2" applyFont="1" applyBorder="1" applyAlignment="1">
      <alignment vertical="center" wrapText="1"/>
    </xf>
    <xf numFmtId="169" fontId="16" fillId="0" borderId="60" xfId="5" applyNumberFormat="1" applyFont="1" applyBorder="1" applyAlignment="1">
      <alignment vertical="center"/>
    </xf>
    <xf numFmtId="169" fontId="16" fillId="0" borderId="61" xfId="5" applyNumberFormat="1" applyFont="1" applyBorder="1" applyAlignment="1">
      <alignment vertical="center"/>
    </xf>
    <xf numFmtId="43" fontId="45" fillId="5" borderId="73" xfId="18" applyFont="1" applyFill="1" applyBorder="1" applyAlignment="1">
      <alignment horizontal="center" vertical="center" wrapText="1"/>
    </xf>
    <xf numFmtId="43" fontId="45" fillId="5" borderId="76" xfId="18" applyFont="1" applyFill="1" applyBorder="1" applyAlignment="1">
      <alignment horizontal="center" vertical="center" wrapText="1"/>
    </xf>
    <xf numFmtId="43" fontId="45" fillId="5" borderId="77" xfId="18" applyFont="1" applyFill="1" applyBorder="1" applyAlignment="1">
      <alignment horizontal="center" vertical="center" wrapText="1"/>
    </xf>
    <xf numFmtId="169" fontId="16" fillId="0" borderId="52" xfId="5" applyNumberFormat="1" applyFont="1" applyBorder="1" applyAlignment="1">
      <alignment vertical="center"/>
    </xf>
    <xf numFmtId="169" fontId="16" fillId="0" borderId="33" xfId="5" applyNumberFormat="1" applyFont="1" applyBorder="1" applyAlignment="1">
      <alignment vertical="center"/>
    </xf>
    <xf numFmtId="169" fontId="16" fillId="0" borderId="24" xfId="5" applyNumberFormat="1" applyFont="1" applyBorder="1" applyAlignment="1">
      <alignment vertical="center"/>
    </xf>
    <xf numFmtId="0" fontId="15" fillId="0" borderId="54" xfId="2" applyFont="1" applyBorder="1" applyAlignment="1">
      <alignment vertical="center" wrapText="1"/>
    </xf>
    <xf numFmtId="0" fontId="15" fillId="0" borderId="56" xfId="2" applyFont="1" applyBorder="1" applyAlignment="1">
      <alignment vertical="center" wrapText="1"/>
    </xf>
    <xf numFmtId="0" fontId="15" fillId="0" borderId="58" xfId="2" applyFont="1" applyBorder="1" applyAlignment="1">
      <alignment vertical="center" wrapText="1"/>
    </xf>
    <xf numFmtId="0" fontId="15" fillId="5" borderId="17" xfId="3" applyFont="1" applyFill="1" applyBorder="1" applyAlignment="1">
      <alignment horizontal="center" vertical="center" wrapText="1"/>
    </xf>
    <xf numFmtId="0" fontId="15" fillId="5" borderId="19" xfId="3" applyFont="1" applyFill="1" applyBorder="1" applyAlignment="1">
      <alignment horizontal="center" vertical="center" wrapText="1"/>
    </xf>
    <xf numFmtId="0" fontId="15" fillId="5" borderId="23" xfId="3" applyFont="1" applyFill="1" applyBorder="1" applyAlignment="1">
      <alignment horizontal="center" vertical="center" wrapText="1"/>
    </xf>
    <xf numFmtId="0" fontId="15" fillId="5" borderId="38" xfId="3" applyFont="1" applyFill="1" applyBorder="1" applyAlignment="1">
      <alignment horizontal="center" vertical="center" wrapText="1"/>
    </xf>
    <xf numFmtId="0" fontId="14" fillId="4" borderId="32" xfId="2" applyFont="1" applyFill="1" applyBorder="1" applyAlignment="1">
      <alignment vertical="center" wrapText="1"/>
    </xf>
    <xf numFmtId="0" fontId="43" fillId="0" borderId="6" xfId="2" applyFont="1" applyAlignment="1">
      <alignment vertical="center" wrapText="1"/>
    </xf>
    <xf numFmtId="0" fontId="43" fillId="0" borderId="38" xfId="0" applyFont="1" applyBorder="1" applyAlignment="1">
      <alignment horizontal="center" vertical="center"/>
    </xf>
    <xf numFmtId="0" fontId="43" fillId="0" borderId="38" xfId="0" applyFont="1" applyBorder="1" applyAlignment="1">
      <alignment vertical="center"/>
    </xf>
    <xf numFmtId="0" fontId="43" fillId="0" borderId="38" xfId="2" applyFont="1" applyBorder="1" applyAlignment="1">
      <alignment horizontal="center" wrapText="1"/>
    </xf>
    <xf numFmtId="0" fontId="43" fillId="0" borderId="38" xfId="2" applyFont="1" applyBorder="1" applyAlignment="1">
      <alignment horizontal="center" vertical="center" wrapText="1"/>
    </xf>
    <xf numFmtId="0" fontId="43" fillId="0" borderId="38" xfId="2" applyFont="1" applyBorder="1" applyAlignment="1">
      <alignment vertical="center" wrapText="1"/>
    </xf>
    <xf numFmtId="0" fontId="14" fillId="10" borderId="6" xfId="0" applyFont="1" applyFill="1" applyBorder="1" applyAlignment="1">
      <alignment vertical="center"/>
    </xf>
    <xf numFmtId="0" fontId="14" fillId="0" borderId="38" xfId="0" applyFont="1" applyBorder="1" applyAlignment="1">
      <alignment vertical="center"/>
    </xf>
    <xf numFmtId="0" fontId="46" fillId="5" borderId="25" xfId="19" applyFont="1" applyFill="1" applyBorder="1" applyAlignment="1">
      <alignment horizontal="center" vertical="center" wrapText="1"/>
    </xf>
    <xf numFmtId="0" fontId="5" fillId="0" borderId="70" xfId="19" applyBorder="1" applyAlignment="1">
      <alignment vertical="center"/>
    </xf>
    <xf numFmtId="0" fontId="0" fillId="0" borderId="60" xfId="0" applyBorder="1" applyAlignment="1">
      <alignment vertical="center"/>
    </xf>
    <xf numFmtId="0" fontId="5" fillId="0" borderId="60" xfId="19" applyBorder="1" applyAlignment="1">
      <alignment vertical="center"/>
    </xf>
    <xf numFmtId="0" fontId="5" fillId="0" borderId="60" xfId="19" applyBorder="1" applyAlignment="1">
      <alignment horizontal="right" vertical="center"/>
    </xf>
    <xf numFmtId="0" fontId="5" fillId="0" borderId="37" xfId="19" applyBorder="1" applyAlignment="1">
      <alignment vertical="center"/>
    </xf>
    <xf numFmtId="0" fontId="0" fillId="0" borderId="34" xfId="0" applyBorder="1" applyAlignment="1">
      <alignment vertical="center"/>
    </xf>
    <xf numFmtId="0" fontId="5" fillId="0" borderId="34" xfId="19" applyBorder="1" applyAlignment="1">
      <alignment vertical="center"/>
    </xf>
    <xf numFmtId="0" fontId="5" fillId="0" borderId="71" xfId="19" applyBorder="1" applyAlignment="1">
      <alignment vertical="center"/>
    </xf>
    <xf numFmtId="0" fontId="0" fillId="0" borderId="25" xfId="0" applyBorder="1" applyAlignment="1">
      <alignment vertical="center"/>
    </xf>
    <xf numFmtId="0" fontId="5" fillId="0" borderId="25" xfId="19" applyBorder="1" applyAlignment="1">
      <alignment vertical="center"/>
    </xf>
    <xf numFmtId="0" fontId="5" fillId="0" borderId="73" xfId="19" applyBorder="1" applyAlignment="1">
      <alignment horizontal="right" vertical="center"/>
    </xf>
    <xf numFmtId="0" fontId="14" fillId="5" borderId="38" xfId="2" applyFont="1" applyFill="1" applyBorder="1" applyAlignment="1">
      <alignment vertical="center" wrapText="1"/>
    </xf>
    <xf numFmtId="0" fontId="14" fillId="0" borderId="38" xfId="2" applyFont="1" applyBorder="1" applyAlignment="1">
      <alignment horizontal="center" wrapText="1"/>
    </xf>
    <xf numFmtId="0" fontId="14" fillId="5" borderId="38" xfId="0" applyFont="1" applyFill="1" applyBorder="1" applyAlignment="1">
      <alignment vertical="center"/>
    </xf>
    <xf numFmtId="0" fontId="14" fillId="0" borderId="38" xfId="2" applyFont="1" applyBorder="1" applyAlignment="1">
      <alignment vertical="center" wrapText="1"/>
    </xf>
    <xf numFmtId="0" fontId="14" fillId="0" borderId="28" xfId="0" applyFont="1" applyBorder="1" applyAlignment="1">
      <alignment vertical="center"/>
    </xf>
    <xf numFmtId="0" fontId="46" fillId="3" borderId="24" xfId="19" applyFont="1" applyFill="1" applyBorder="1" applyAlignment="1">
      <alignment horizontal="center" vertical="center" wrapText="1"/>
    </xf>
    <xf numFmtId="0" fontId="15" fillId="5" borderId="40" xfId="3" applyFont="1" applyFill="1" applyBorder="1" applyAlignment="1">
      <alignment horizontal="center" vertical="center" wrapText="1"/>
    </xf>
    <xf numFmtId="0" fontId="9" fillId="0" borderId="46" xfId="3" applyFont="1" applyBorder="1" applyAlignment="1">
      <alignment horizontal="center" vertical="center" wrapText="1"/>
    </xf>
    <xf numFmtId="0" fontId="9" fillId="0" borderId="47" xfId="3" applyFont="1" applyBorder="1" applyAlignment="1">
      <alignment horizontal="center" vertical="center" wrapText="1"/>
    </xf>
    <xf numFmtId="0" fontId="9" fillId="0" borderId="48" xfId="3" applyFont="1" applyBorder="1" applyAlignment="1">
      <alignment horizontal="center" vertical="center" wrapText="1"/>
    </xf>
    <xf numFmtId="0" fontId="9" fillId="5" borderId="40" xfId="3" applyFont="1" applyFill="1" applyBorder="1" applyAlignment="1">
      <alignment horizontal="center" vertical="center" wrapText="1"/>
    </xf>
    <xf numFmtId="0" fontId="16" fillId="0" borderId="20" xfId="3" applyFont="1" applyBorder="1" applyAlignment="1">
      <alignment horizontal="center" vertical="center"/>
    </xf>
    <xf numFmtId="0" fontId="16" fillId="0" borderId="31" xfId="3" applyFont="1" applyBorder="1" applyAlignment="1">
      <alignment horizontal="center" vertical="center" wrapText="1"/>
    </xf>
    <xf numFmtId="0" fontId="47" fillId="0" borderId="38" xfId="3" applyFont="1" applyBorder="1" applyAlignment="1">
      <alignment horizontal="center" vertical="center"/>
    </xf>
    <xf numFmtId="0" fontId="47" fillId="0" borderId="31" xfId="3" applyFont="1" applyBorder="1" applyAlignment="1">
      <alignment horizontal="center" vertical="center" wrapText="1"/>
    </xf>
    <xf numFmtId="0" fontId="16" fillId="0" borderId="19" xfId="3" applyFont="1" applyBorder="1" applyAlignment="1">
      <alignment horizontal="center" vertical="center"/>
    </xf>
    <xf numFmtId="0" fontId="16" fillId="0" borderId="23" xfId="3" applyFont="1" applyBorder="1" applyAlignment="1">
      <alignment horizontal="center" vertical="center"/>
    </xf>
    <xf numFmtId="0" fontId="16" fillId="0" borderId="18" xfId="3" applyFont="1" applyBorder="1" applyAlignment="1">
      <alignment horizontal="center" vertical="center"/>
    </xf>
    <xf numFmtId="0" fontId="14" fillId="0" borderId="38" xfId="0" applyFont="1" applyBorder="1" applyAlignment="1">
      <alignment horizontal="left" vertical="center" wrapText="1"/>
    </xf>
    <xf numFmtId="0" fontId="44" fillId="5" borderId="38" xfId="2" applyFont="1" applyFill="1" applyBorder="1" applyAlignment="1">
      <alignment vertical="center" wrapText="1"/>
    </xf>
    <xf numFmtId="0" fontId="44" fillId="5" borderId="38" xfId="0" applyFont="1" applyFill="1" applyBorder="1" applyAlignment="1">
      <alignment vertical="center"/>
    </xf>
    <xf numFmtId="0" fontId="15" fillId="0" borderId="38" xfId="0" applyFont="1" applyBorder="1" applyAlignment="1">
      <alignment horizontal="center" vertical="center"/>
    </xf>
    <xf numFmtId="0" fontId="15" fillId="0" borderId="38" xfId="0" applyFont="1" applyBorder="1" applyAlignment="1">
      <alignment vertical="center"/>
    </xf>
    <xf numFmtId="0" fontId="15" fillId="0" borderId="38" xfId="2" applyFont="1" applyBorder="1" applyAlignment="1">
      <alignment horizontal="center" wrapText="1"/>
    </xf>
    <xf numFmtId="0" fontId="9" fillId="0" borderId="38" xfId="3" applyFont="1" applyBorder="1" applyAlignment="1">
      <alignment vertical="center"/>
    </xf>
    <xf numFmtId="0" fontId="16" fillId="0" borderId="38" xfId="3" applyFont="1" applyBorder="1" applyAlignment="1">
      <alignment vertical="center"/>
    </xf>
    <xf numFmtId="0" fontId="14" fillId="5" borderId="38" xfId="2" applyFont="1" applyFill="1" applyBorder="1" applyAlignment="1">
      <alignment horizontal="center" vertical="center" wrapText="1"/>
    </xf>
    <xf numFmtId="0" fontId="14" fillId="0" borderId="20" xfId="0" applyFont="1" applyBorder="1" applyAlignment="1">
      <alignment horizontal="center" vertical="center"/>
    </xf>
    <xf numFmtId="0" fontId="14" fillId="0" borderId="6" xfId="0" applyFont="1" applyBorder="1" applyAlignment="1">
      <alignment horizontal="center" vertical="center"/>
    </xf>
    <xf numFmtId="0" fontId="14" fillId="10" borderId="0" xfId="0" applyFont="1" applyFill="1" applyAlignment="1">
      <alignment horizontal="center" vertical="center"/>
    </xf>
    <xf numFmtId="37" fontId="25" fillId="0" borderId="60" xfId="11" applyNumberFormat="1" applyBorder="1" applyAlignment="1">
      <alignment horizontal="center" vertical="center"/>
    </xf>
    <xf numFmtId="37" fontId="25" fillId="0" borderId="61" xfId="11" applyNumberFormat="1" applyBorder="1" applyAlignment="1">
      <alignment horizontal="center" vertical="center"/>
    </xf>
    <xf numFmtId="0" fontId="0" fillId="0" borderId="52" xfId="0" applyBorder="1" applyAlignment="1">
      <alignment horizontal="center" vertical="center"/>
    </xf>
    <xf numFmtId="37" fontId="25" fillId="0" borderId="36" xfId="11" applyNumberFormat="1" applyBorder="1" applyAlignment="1">
      <alignment horizontal="center" vertical="center"/>
    </xf>
    <xf numFmtId="0" fontId="0" fillId="0" borderId="33" xfId="0" applyBorder="1" applyAlignment="1">
      <alignment horizontal="center" vertical="center"/>
    </xf>
    <xf numFmtId="37" fontId="25" fillId="0" borderId="25" xfId="11" applyNumberFormat="1" applyBorder="1" applyAlignment="1">
      <alignment horizontal="center" vertical="center"/>
    </xf>
    <xf numFmtId="37" fontId="25" fillId="0" borderId="26" xfId="11" applyNumberFormat="1" applyBorder="1" applyAlignment="1">
      <alignment horizontal="center" vertical="center"/>
    </xf>
    <xf numFmtId="0" fontId="0" fillId="0" borderId="24" xfId="0" applyBorder="1" applyAlignment="1">
      <alignment horizontal="center" vertical="center"/>
    </xf>
    <xf numFmtId="0" fontId="21" fillId="0" borderId="34" xfId="20" applyFont="1" applyBorder="1" applyAlignment="1">
      <alignment horizontal="left" vertical="center" wrapText="1"/>
    </xf>
    <xf numFmtId="0" fontId="48" fillId="0" borderId="6" xfId="20" applyFont="1" applyAlignment="1">
      <alignment horizontal="left" vertical="top"/>
    </xf>
    <xf numFmtId="1" fontId="48" fillId="0" borderId="1" xfId="20" applyNumberFormat="1" applyFont="1" applyBorder="1" applyAlignment="1">
      <alignment horizontal="center" vertical="center" shrinkToFit="1"/>
    </xf>
    <xf numFmtId="0" fontId="21" fillId="0" borderId="1" xfId="20" applyFont="1" applyBorder="1" applyAlignment="1">
      <alignment horizontal="center" vertical="center" wrapText="1"/>
    </xf>
    <xf numFmtId="0" fontId="48" fillId="12" borderId="6" xfId="20" applyFont="1" applyFill="1" applyAlignment="1">
      <alignment horizontal="left" vertical="top" wrapText="1"/>
    </xf>
    <xf numFmtId="0" fontId="48" fillId="12" borderId="6" xfId="20" applyFont="1" applyFill="1" applyAlignment="1">
      <alignment horizontal="left" vertical="top"/>
    </xf>
    <xf numFmtId="0" fontId="48" fillId="0" borderId="6" xfId="20" applyFont="1" applyAlignment="1">
      <alignment horizontal="left" vertical="top" wrapText="1"/>
    </xf>
    <xf numFmtId="0" fontId="49" fillId="3" borderId="1" xfId="20" applyFont="1" applyFill="1" applyBorder="1" applyAlignment="1">
      <alignment horizontal="center" vertical="center" wrapText="1"/>
    </xf>
    <xf numFmtId="169" fontId="16" fillId="0" borderId="52" xfId="5" applyNumberFormat="1" applyFont="1" applyBorder="1" applyAlignment="1">
      <alignment horizontal="center" vertical="center"/>
    </xf>
    <xf numFmtId="169" fontId="16" fillId="0" borderId="60" xfId="5" applyNumberFormat="1" applyFont="1" applyBorder="1" applyAlignment="1">
      <alignment horizontal="center" vertical="center"/>
    </xf>
    <xf numFmtId="0" fontId="21" fillId="0" borderId="34" xfId="20" applyFont="1" applyBorder="1" applyAlignment="1">
      <alignment vertical="center" wrapText="1"/>
    </xf>
    <xf numFmtId="0" fontId="21" fillId="0" borderId="7" xfId="20" applyFont="1" applyBorder="1" applyAlignment="1">
      <alignment vertical="center" wrapText="1"/>
    </xf>
    <xf numFmtId="0" fontId="15" fillId="5" borderId="75" xfId="2" applyFont="1" applyFill="1" applyBorder="1" applyAlignment="1">
      <alignment horizontal="center" vertical="center" wrapText="1"/>
    </xf>
    <xf numFmtId="0" fontId="43" fillId="5" borderId="38" xfId="2" applyFont="1" applyFill="1" applyBorder="1" applyAlignment="1">
      <alignment vertical="center" wrapText="1"/>
    </xf>
    <xf numFmtId="43" fontId="24" fillId="0" borderId="38" xfId="3" applyNumberFormat="1" applyFont="1" applyBorder="1" applyAlignment="1">
      <alignment horizontal="center" vertical="center"/>
    </xf>
    <xf numFmtId="0" fontId="35" fillId="3" borderId="34" xfId="21" applyFont="1" applyFill="1" applyBorder="1" applyAlignment="1">
      <alignment horizontal="center" vertical="center"/>
    </xf>
    <xf numFmtId="10" fontId="35" fillId="5" borderId="34" xfId="21" applyNumberFormat="1" applyFont="1" applyFill="1" applyBorder="1" applyAlignment="1">
      <alignment horizontal="center" vertical="center"/>
    </xf>
    <xf numFmtId="9" fontId="35" fillId="5" borderId="34" xfId="21" applyNumberFormat="1" applyFont="1" applyFill="1" applyBorder="1" applyAlignment="1">
      <alignment horizontal="center" vertical="center"/>
    </xf>
    <xf numFmtId="10" fontId="35" fillId="5" borderId="34" xfId="0" applyNumberFormat="1" applyFont="1" applyFill="1" applyBorder="1" applyAlignment="1">
      <alignment horizontal="center"/>
    </xf>
    <xf numFmtId="10" fontId="35" fillId="9" borderId="34" xfId="0" applyNumberFormat="1" applyFont="1" applyFill="1" applyBorder="1" applyAlignment="1">
      <alignment horizontal="center" vertical="center"/>
    </xf>
    <xf numFmtId="0" fontId="9" fillId="5" borderId="40" xfId="21" applyFont="1" applyFill="1" applyBorder="1" applyAlignment="1">
      <alignment vertical="center" wrapText="1"/>
    </xf>
    <xf numFmtId="173" fontId="16" fillId="0" borderId="64" xfId="18" applyNumberFormat="1" applyFont="1" applyBorder="1" applyAlignment="1">
      <alignment horizontal="center" vertical="center" wrapText="1"/>
    </xf>
    <xf numFmtId="173" fontId="16" fillId="0" borderId="63" xfId="18" applyNumberFormat="1" applyFont="1" applyBorder="1" applyAlignment="1">
      <alignment horizontal="center" vertical="center" wrapText="1"/>
    </xf>
    <xf numFmtId="173" fontId="9" fillId="0" borderId="65" xfId="18" applyNumberFormat="1" applyFont="1" applyBorder="1" applyAlignment="1">
      <alignment horizontal="center" vertical="center" wrapText="1"/>
    </xf>
    <xf numFmtId="0" fontId="16" fillId="0" borderId="41" xfId="21" applyFont="1" applyBorder="1" applyAlignment="1">
      <alignment horizontal="center" vertical="center" wrapText="1"/>
    </xf>
    <xf numFmtId="173" fontId="16" fillId="0" borderId="41" xfId="21" applyNumberFormat="1" applyFont="1" applyBorder="1" applyAlignment="1">
      <alignment horizontal="center" vertical="center" wrapText="1"/>
    </xf>
    <xf numFmtId="0" fontId="16" fillId="0" borderId="60" xfId="21" applyFont="1" applyBorder="1" applyAlignment="1">
      <alignment vertical="center" wrapText="1"/>
    </xf>
    <xf numFmtId="0" fontId="16" fillId="0" borderId="34" xfId="21" applyFont="1" applyBorder="1" applyAlignment="1">
      <alignment vertical="center" wrapText="1"/>
    </xf>
    <xf numFmtId="0" fontId="15" fillId="0" borderId="61" xfId="2" applyFont="1" applyBorder="1" applyAlignment="1">
      <alignment vertical="center" wrapText="1"/>
    </xf>
    <xf numFmtId="0" fontId="21" fillId="0" borderId="7" xfId="20" applyFont="1" applyBorder="1" applyAlignment="1">
      <alignment horizontal="center" vertical="center" wrapText="1"/>
    </xf>
    <xf numFmtId="43" fontId="23" fillId="0" borderId="38" xfId="18" applyFont="1" applyFill="1" applyBorder="1" applyAlignment="1">
      <alignment horizontal="center" vertical="center"/>
    </xf>
    <xf numFmtId="43" fontId="24" fillId="0" borderId="38" xfId="3" applyNumberFormat="1" applyFont="1" applyBorder="1" applyAlignment="1">
      <alignment horizontal="left" vertical="center"/>
    </xf>
    <xf numFmtId="0" fontId="16" fillId="0" borderId="19" xfId="21" applyFont="1" applyBorder="1" applyAlignment="1">
      <alignment vertical="center" wrapText="1"/>
    </xf>
    <xf numFmtId="173" fontId="16" fillId="0" borderId="64" xfId="18" applyNumberFormat="1" applyFont="1" applyFill="1" applyBorder="1" applyAlignment="1">
      <alignment horizontal="center" vertical="center" wrapText="1"/>
    </xf>
    <xf numFmtId="173" fontId="16" fillId="0" borderId="63" xfId="18" applyNumberFormat="1" applyFont="1" applyFill="1" applyBorder="1" applyAlignment="1">
      <alignment horizontal="center" vertical="center" wrapText="1"/>
    </xf>
    <xf numFmtId="0" fontId="15" fillId="0" borderId="54" xfId="2" applyFont="1" applyBorder="1" applyAlignment="1">
      <alignment horizontal="center" vertical="center" wrapText="1"/>
    </xf>
    <xf numFmtId="0" fontId="25" fillId="14" borderId="34" xfId="12" quotePrefix="1" applyNumberFormat="1" applyFill="1" applyBorder="1" applyAlignment="1">
      <alignment horizontal="left" vertical="center" wrapText="1"/>
    </xf>
    <xf numFmtId="0" fontId="51" fillId="10" borderId="6" xfId="19" applyFont="1" applyFill="1"/>
    <xf numFmtId="0" fontId="51" fillId="0" borderId="6" xfId="19" applyFont="1"/>
    <xf numFmtId="0" fontId="5" fillId="0" borderId="36" xfId="19" applyBorder="1" applyAlignment="1">
      <alignment horizontal="right" vertical="center" wrapText="1"/>
    </xf>
    <xf numFmtId="0" fontId="5" fillId="10" borderId="6" xfId="19" applyFill="1" applyAlignment="1">
      <alignment vertical="center"/>
    </xf>
    <xf numFmtId="0" fontId="5" fillId="0" borderId="6" xfId="19" applyAlignment="1">
      <alignment vertical="center"/>
    </xf>
    <xf numFmtId="3" fontId="52" fillId="0" borderId="34" xfId="0" applyNumberFormat="1" applyFont="1" applyBorder="1" applyAlignment="1">
      <alignment vertical="center"/>
    </xf>
    <xf numFmtId="0" fontId="52" fillId="0" borderId="34" xfId="0" applyFont="1" applyBorder="1" applyAlignment="1">
      <alignment vertical="center"/>
    </xf>
    <xf numFmtId="3" fontId="52" fillId="0" borderId="25" xfId="0" applyNumberFormat="1" applyFont="1" applyBorder="1" applyAlignment="1">
      <alignment vertical="center"/>
    </xf>
    <xf numFmtId="0" fontId="52" fillId="0" borderId="25" xfId="0" applyFont="1" applyBorder="1" applyAlignment="1">
      <alignment vertical="center"/>
    </xf>
    <xf numFmtId="9" fontId="16" fillId="0" borderId="61" xfId="1" applyFont="1" applyBorder="1" applyAlignment="1">
      <alignment horizontal="center" vertical="center"/>
    </xf>
    <xf numFmtId="169" fontId="16" fillId="0" borderId="52" xfId="5" applyNumberFormat="1" applyFont="1" applyFill="1" applyBorder="1" applyAlignment="1">
      <alignment vertical="center"/>
    </xf>
    <xf numFmtId="0" fontId="3" fillId="0" borderId="37" xfId="19" applyFont="1" applyBorder="1" applyAlignment="1">
      <alignment vertical="center"/>
    </xf>
    <xf numFmtId="0" fontId="3" fillId="0" borderId="34" xfId="19" applyFont="1" applyBorder="1" applyAlignment="1">
      <alignment vertical="center"/>
    </xf>
    <xf numFmtId="0" fontId="0" fillId="0" borderId="34" xfId="0" applyBorder="1"/>
    <xf numFmtId="0" fontId="0" fillId="0" borderId="25" xfId="0" applyBorder="1"/>
    <xf numFmtId="0" fontId="16" fillId="4" borderId="6" xfId="22" applyFont="1" applyFill="1" applyAlignment="1">
      <alignment vertical="center"/>
    </xf>
    <xf numFmtId="0" fontId="16" fillId="0" borderId="6" xfId="22" applyFont="1" applyAlignment="1">
      <alignment vertical="center"/>
    </xf>
    <xf numFmtId="0" fontId="16" fillId="0" borderId="34" xfId="22" applyFont="1" applyBorder="1" applyAlignment="1">
      <alignment vertical="center"/>
    </xf>
    <xf numFmtId="0" fontId="16" fillId="10" borderId="34" xfId="22" applyFont="1" applyFill="1" applyBorder="1" applyAlignment="1">
      <alignment vertical="center"/>
    </xf>
    <xf numFmtId="0" fontId="35" fillId="0" borderId="34" xfId="22" applyFont="1" applyBorder="1" applyAlignment="1">
      <alignment horizontal="center" vertical="center" wrapText="1"/>
    </xf>
    <xf numFmtId="0" fontId="28" fillId="0" borderId="33" xfId="23" applyFont="1" applyBorder="1" applyAlignment="1">
      <alignment horizontal="left" vertical="center" wrapText="1"/>
    </xf>
    <xf numFmtId="0" fontId="28" fillId="0" borderId="34" xfId="22" applyFont="1" applyBorder="1" applyAlignment="1">
      <alignment horizontal="left" vertical="center" wrapText="1"/>
    </xf>
    <xf numFmtId="0" fontId="15" fillId="13" borderId="34" xfId="22" applyFont="1" applyFill="1" applyBorder="1" applyAlignment="1">
      <alignment horizontal="center" vertical="center" wrapText="1"/>
    </xf>
    <xf numFmtId="0" fontId="35" fillId="4" borderId="6" xfId="22" applyFont="1" applyFill="1" applyAlignment="1">
      <alignment horizontal="center" vertical="center" wrapText="1"/>
    </xf>
    <xf numFmtId="0" fontId="16" fillId="0" borderId="26" xfId="22" applyFont="1" applyBorder="1" applyAlignment="1">
      <alignment vertical="center"/>
    </xf>
    <xf numFmtId="0" fontId="16" fillId="0" borderId="25" xfId="22" applyFont="1" applyBorder="1" applyAlignment="1">
      <alignment vertical="center"/>
    </xf>
    <xf numFmtId="0" fontId="16" fillId="0" borderId="24" xfId="22" applyFont="1" applyBorder="1" applyAlignment="1">
      <alignment vertical="center"/>
    </xf>
    <xf numFmtId="0" fontId="16" fillId="10" borderId="24" xfId="22" applyFont="1" applyFill="1" applyBorder="1" applyAlignment="1">
      <alignment vertical="center"/>
    </xf>
    <xf numFmtId="0" fontId="16" fillId="10" borderId="26" xfId="22" applyFont="1" applyFill="1" applyBorder="1" applyAlignment="1">
      <alignment vertical="center"/>
    </xf>
    <xf numFmtId="0" fontId="9" fillId="10" borderId="24" xfId="22" applyFont="1" applyFill="1" applyBorder="1" applyAlignment="1">
      <alignment horizontal="center" vertical="center"/>
    </xf>
    <xf numFmtId="0" fontId="9" fillId="10" borderId="26" xfId="22" applyFont="1" applyFill="1" applyBorder="1" applyAlignment="1">
      <alignment horizontal="center" vertical="center"/>
    </xf>
    <xf numFmtId="0" fontId="9" fillId="0" borderId="26" xfId="22" applyFont="1" applyBorder="1" applyAlignment="1">
      <alignment horizontal="center" vertical="center"/>
    </xf>
    <xf numFmtId="0" fontId="9" fillId="0" borderId="24" xfId="22" applyFont="1" applyBorder="1" applyAlignment="1">
      <alignment horizontal="center" vertical="center"/>
    </xf>
    <xf numFmtId="173" fontId="9" fillId="0" borderId="26" xfId="22" applyNumberFormat="1" applyFont="1" applyBorder="1" applyAlignment="1">
      <alignment horizontal="center" vertical="center"/>
    </xf>
    <xf numFmtId="0" fontId="35" fillId="0" borderId="80" xfId="22" applyFont="1" applyBorder="1" applyAlignment="1">
      <alignment horizontal="center" vertical="center" wrapText="1"/>
    </xf>
    <xf numFmtId="0" fontId="35" fillId="0" borderId="83" xfId="22" applyFont="1" applyBorder="1" applyAlignment="1">
      <alignment horizontal="center" vertical="center" wrapText="1"/>
    </xf>
    <xf numFmtId="0" fontId="35" fillId="0" borderId="82" xfId="22" applyFont="1" applyBorder="1" applyAlignment="1">
      <alignment horizontal="center" vertical="center" wrapText="1"/>
    </xf>
    <xf numFmtId="0" fontId="35" fillId="0" borderId="64" xfId="22" applyFont="1" applyBorder="1" applyAlignment="1">
      <alignment horizontal="center" vertical="center" wrapText="1"/>
    </xf>
    <xf numFmtId="173" fontId="28" fillId="0" borderId="44" xfId="24" applyNumberFormat="1" applyFont="1" applyBorder="1" applyAlignment="1">
      <alignment horizontal="center" vertical="center" wrapText="1"/>
    </xf>
    <xf numFmtId="0" fontId="28" fillId="0" borderId="20" xfId="23" applyFont="1" applyBorder="1" applyAlignment="1">
      <alignment horizontal="left" vertical="center" wrapText="1"/>
    </xf>
    <xf numFmtId="0" fontId="28" fillId="0" borderId="66" xfId="22" applyFont="1" applyBorder="1" applyAlignment="1">
      <alignment horizontal="left" vertical="center" wrapText="1"/>
    </xf>
    <xf numFmtId="0" fontId="35" fillId="0" borderId="54" xfId="22" applyFont="1" applyBorder="1" applyAlignment="1">
      <alignment horizontal="center" vertical="center" wrapText="1"/>
    </xf>
    <xf numFmtId="0" fontId="35" fillId="0" borderId="53" xfId="22" applyFont="1" applyBorder="1" applyAlignment="1">
      <alignment horizontal="center" vertical="center" wrapText="1"/>
    </xf>
    <xf numFmtId="0" fontId="35" fillId="0" borderId="52" xfId="22" applyFont="1" applyBorder="1" applyAlignment="1">
      <alignment horizontal="center" vertical="center" wrapText="1"/>
    </xf>
    <xf numFmtId="0" fontId="35" fillId="0" borderId="70" xfId="22" applyFont="1" applyBorder="1" applyAlignment="1">
      <alignment horizontal="center" vertical="center" wrapText="1"/>
    </xf>
    <xf numFmtId="0" fontId="28" fillId="0" borderId="55" xfId="22" applyFont="1" applyBorder="1" applyAlignment="1">
      <alignment horizontal="left" vertical="center" wrapText="1"/>
    </xf>
    <xf numFmtId="0" fontId="28" fillId="0" borderId="50" xfId="22" applyFont="1" applyBorder="1" applyAlignment="1">
      <alignment horizontal="left" vertical="center" wrapText="1"/>
    </xf>
    <xf numFmtId="0" fontId="15" fillId="3" borderId="38" xfId="22" applyFont="1" applyFill="1" applyBorder="1" applyAlignment="1">
      <alignment horizontal="center" vertical="center" wrapText="1"/>
    </xf>
    <xf numFmtId="0" fontId="15" fillId="5" borderId="19" xfId="22" applyFont="1" applyFill="1" applyBorder="1" applyAlignment="1">
      <alignment horizontal="center" vertical="center" wrapText="1"/>
    </xf>
    <xf numFmtId="0" fontId="15" fillId="5" borderId="78" xfId="22" applyFont="1" applyFill="1" applyBorder="1" applyAlignment="1">
      <alignment horizontal="center" vertical="center" wrapText="1"/>
    </xf>
    <xf numFmtId="0" fontId="16" fillId="10" borderId="6" xfId="22" applyFont="1" applyFill="1" applyAlignment="1">
      <alignment vertical="center"/>
    </xf>
    <xf numFmtId="0" fontId="16" fillId="0" borderId="6" xfId="22" applyFont="1" applyAlignment="1">
      <alignment horizontal="center" vertical="center" wrapText="1"/>
    </xf>
    <xf numFmtId="0" fontId="35" fillId="0" borderId="58" xfId="22" applyFont="1" applyBorder="1" applyAlignment="1">
      <alignment horizontal="center" vertical="center" wrapText="1"/>
    </xf>
    <xf numFmtId="0" fontId="35" fillId="0" borderId="24" xfId="22" applyFont="1" applyBorder="1" applyAlignment="1">
      <alignment horizontal="center" vertical="center" wrapText="1"/>
    </xf>
    <xf numFmtId="0" fontId="35" fillId="0" borderId="71" xfId="22" applyFont="1" applyBorder="1" applyAlignment="1">
      <alignment horizontal="center" vertical="center" wrapText="1"/>
    </xf>
    <xf numFmtId="173" fontId="28" fillId="0" borderId="71" xfId="22" applyNumberFormat="1" applyFont="1" applyBorder="1" applyAlignment="1">
      <alignment horizontal="center" vertical="center" wrapText="1"/>
    </xf>
    <xf numFmtId="173" fontId="28" fillId="0" borderId="24" xfId="22" applyNumberFormat="1" applyFont="1" applyBorder="1" applyAlignment="1">
      <alignment horizontal="center" vertical="center" wrapText="1"/>
    </xf>
    <xf numFmtId="0" fontId="35" fillId="0" borderId="23" xfId="22" applyFont="1" applyBorder="1" applyAlignment="1">
      <alignment horizontal="center" vertical="center" wrapText="1"/>
    </xf>
    <xf numFmtId="0" fontId="35" fillId="0" borderId="28" xfId="22" applyFont="1" applyBorder="1" applyAlignment="1">
      <alignment horizontal="center" vertical="center" wrapText="1"/>
    </xf>
    <xf numFmtId="0" fontId="35" fillId="0" borderId="6" xfId="22" applyFont="1" applyAlignment="1">
      <alignment horizontal="center" vertical="center" wrapText="1"/>
    </xf>
    <xf numFmtId="0" fontId="35" fillId="0" borderId="46" xfId="22" applyFont="1" applyBorder="1" applyAlignment="1">
      <alignment horizontal="center" vertical="center" wrapText="1"/>
    </xf>
    <xf numFmtId="0" fontId="35" fillId="0" borderId="44" xfId="22" applyFont="1" applyBorder="1" applyAlignment="1">
      <alignment horizontal="center" vertical="center" wrapText="1"/>
    </xf>
    <xf numFmtId="173" fontId="28" fillId="0" borderId="44" xfId="24" applyNumberFormat="1" applyFont="1" applyFill="1" applyBorder="1" applyAlignment="1">
      <alignment horizontal="center" vertical="center" wrapText="1"/>
    </xf>
    <xf numFmtId="173" fontId="28" fillId="0" borderId="46" xfId="24" applyNumberFormat="1" applyFont="1" applyFill="1" applyBorder="1" applyAlignment="1">
      <alignment horizontal="center" vertical="center" wrapText="1"/>
    </xf>
    <xf numFmtId="173" fontId="28" fillId="0" borderId="46" xfId="23" applyNumberFormat="1" applyFont="1" applyBorder="1" applyAlignment="1">
      <alignment horizontal="center" vertical="center" wrapText="1"/>
    </xf>
    <xf numFmtId="43" fontId="35" fillId="0" borderId="70" xfId="24" applyFont="1" applyFill="1" applyBorder="1" applyAlignment="1">
      <alignment horizontal="center" vertical="center" wrapText="1"/>
    </xf>
    <xf numFmtId="173" fontId="28" fillId="0" borderId="70" xfId="24" applyNumberFormat="1" applyFont="1" applyFill="1" applyBorder="1" applyAlignment="1">
      <alignment horizontal="center" vertical="center" wrapText="1"/>
    </xf>
    <xf numFmtId="173" fontId="28" fillId="0" borderId="52" xfId="24" applyNumberFormat="1" applyFont="1" applyFill="1" applyBorder="1" applyAlignment="1">
      <alignment horizontal="center" vertical="center" wrapText="1"/>
    </xf>
    <xf numFmtId="173" fontId="28" fillId="0" borderId="52" xfId="23" applyNumberFormat="1" applyFont="1" applyBorder="1" applyAlignment="1">
      <alignment horizontal="center" vertical="center" wrapText="1"/>
    </xf>
    <xf numFmtId="0" fontId="28" fillId="0" borderId="59" xfId="22" applyFont="1" applyBorder="1" applyAlignment="1">
      <alignment horizontal="left" vertical="center" wrapText="1"/>
    </xf>
    <xf numFmtId="173" fontId="28" fillId="0" borderId="70" xfId="24" applyNumberFormat="1" applyFont="1" applyBorder="1" applyAlignment="1">
      <alignment horizontal="center" vertical="center" wrapText="1"/>
    </xf>
    <xf numFmtId="173" fontId="28" fillId="0" borderId="52" xfId="24" applyNumberFormat="1" applyFont="1" applyBorder="1" applyAlignment="1">
      <alignment horizontal="center" vertical="center" wrapText="1"/>
    </xf>
    <xf numFmtId="0" fontId="35" fillId="0" borderId="68" xfId="22" applyFont="1" applyBorder="1" applyAlignment="1">
      <alignment horizontal="center" vertical="center" wrapText="1"/>
    </xf>
    <xf numFmtId="173" fontId="28" fillId="0" borderId="68" xfId="24" applyNumberFormat="1" applyFont="1" applyBorder="1" applyAlignment="1">
      <alignment horizontal="center" vertical="center" wrapText="1"/>
    </xf>
    <xf numFmtId="173" fontId="28" fillId="0" borderId="68" xfId="23" applyNumberFormat="1" applyFont="1" applyBorder="1" applyAlignment="1">
      <alignment horizontal="center" vertical="center" wrapText="1"/>
    </xf>
    <xf numFmtId="0" fontId="28" fillId="0" borderId="62" xfId="22" applyFont="1" applyBorder="1" applyAlignment="1">
      <alignment horizontal="left" vertical="center" wrapText="1"/>
    </xf>
    <xf numFmtId="0" fontId="15" fillId="5" borderId="38" xfId="22" applyFont="1" applyFill="1" applyBorder="1" applyAlignment="1">
      <alignment horizontal="center" vertical="center" wrapText="1"/>
    </xf>
    <xf numFmtId="0" fontId="14" fillId="0" borderId="6" xfId="25" applyFont="1" applyAlignment="1">
      <alignment vertical="center"/>
    </xf>
    <xf numFmtId="0" fontId="14" fillId="4" borderId="6" xfId="25" applyFont="1" applyFill="1" applyAlignment="1">
      <alignment vertical="center"/>
    </xf>
    <xf numFmtId="0" fontId="15" fillId="0" borderId="6" xfId="25" applyFont="1" applyAlignment="1">
      <alignment vertical="center" wrapText="1"/>
    </xf>
    <xf numFmtId="0" fontId="15" fillId="0" borderId="38" xfId="25" applyFont="1" applyBorder="1" applyAlignment="1">
      <alignment vertical="center" wrapText="1"/>
    </xf>
    <xf numFmtId="0" fontId="43" fillId="0" borderId="38" xfId="25" applyFont="1" applyBorder="1" applyAlignment="1">
      <alignment horizontal="center" vertical="center"/>
    </xf>
    <xf numFmtId="0" fontId="15" fillId="10" borderId="6" xfId="25" applyFont="1" applyFill="1" applyAlignment="1">
      <alignment horizontal="left" vertical="center" wrapText="1"/>
    </xf>
    <xf numFmtId="0" fontId="44" fillId="5" borderId="38" xfId="25" applyFont="1" applyFill="1" applyBorder="1" applyAlignment="1">
      <alignment vertical="center"/>
    </xf>
    <xf numFmtId="0" fontId="43" fillId="0" borderId="38" xfId="25" applyFont="1" applyBorder="1" applyAlignment="1">
      <alignment vertical="center"/>
    </xf>
    <xf numFmtId="0" fontId="16" fillId="0" borderId="6" xfId="22" applyFont="1"/>
    <xf numFmtId="0" fontId="16" fillId="4" borderId="6" xfId="22" applyFont="1" applyFill="1"/>
    <xf numFmtId="0" fontId="16" fillId="10" borderId="6" xfId="22" applyFont="1" applyFill="1"/>
    <xf numFmtId="0" fontId="14" fillId="10" borderId="6" xfId="25" applyFont="1" applyFill="1" applyAlignment="1">
      <alignment vertical="center"/>
    </xf>
    <xf numFmtId="169" fontId="16" fillId="0" borderId="60" xfId="5" applyNumberFormat="1" applyFont="1" applyFill="1" applyBorder="1" applyAlignment="1">
      <alignment vertical="center"/>
    </xf>
    <xf numFmtId="43" fontId="28" fillId="0" borderId="70" xfId="24" applyFont="1" applyFill="1" applyBorder="1" applyAlignment="1">
      <alignment horizontal="center" vertical="center" wrapText="1"/>
    </xf>
    <xf numFmtId="0" fontId="28" fillId="0" borderId="52" xfId="22" applyFont="1" applyBorder="1" applyAlignment="1">
      <alignment horizontal="center" vertical="center" wrapText="1"/>
    </xf>
    <xf numFmtId="43" fontId="28" fillId="0" borderId="44" xfId="24" applyFont="1" applyFill="1" applyBorder="1" applyAlignment="1">
      <alignment horizontal="center" vertical="center" wrapText="1"/>
    </xf>
    <xf numFmtId="0" fontId="28" fillId="0" borderId="46" xfId="22" applyFont="1" applyBorder="1" applyAlignment="1">
      <alignment horizontal="center" vertical="center" wrapText="1"/>
    </xf>
    <xf numFmtId="43" fontId="28" fillId="0" borderId="71" xfId="24" applyFont="1" applyFill="1" applyBorder="1" applyAlignment="1">
      <alignment horizontal="center" vertical="center" wrapText="1"/>
    </xf>
    <xf numFmtId="0" fontId="28" fillId="0" borderId="24" xfId="22" applyFont="1" applyBorder="1" applyAlignment="1">
      <alignment horizontal="center" vertical="center" wrapText="1"/>
    </xf>
    <xf numFmtId="0" fontId="35" fillId="5" borderId="35" xfId="2" applyFont="1" applyFill="1" applyBorder="1" applyAlignment="1">
      <alignment horizontal="center" vertical="center" wrapText="1"/>
    </xf>
    <xf numFmtId="10" fontId="35" fillId="5" borderId="63" xfId="21" applyNumberFormat="1" applyFont="1" applyFill="1" applyBorder="1" applyAlignment="1">
      <alignment horizontal="center" vertical="center"/>
    </xf>
    <xf numFmtId="0" fontId="16" fillId="0" borderId="38" xfId="3" applyFont="1" applyBorder="1" applyAlignment="1">
      <alignment horizontal="center" vertical="center" wrapText="1"/>
    </xf>
    <xf numFmtId="3" fontId="52" fillId="0" borderId="60" xfId="0" applyNumberFormat="1" applyFont="1" applyBorder="1" applyAlignment="1">
      <alignment vertical="center"/>
    </xf>
    <xf numFmtId="3" fontId="52" fillId="0" borderId="34" xfId="0" applyNumberFormat="1" applyFont="1" applyBorder="1" applyAlignment="1">
      <alignment vertical="center" wrapText="1"/>
    </xf>
    <xf numFmtId="43" fontId="1" fillId="0" borderId="34" xfId="27" applyFont="1" applyBorder="1"/>
    <xf numFmtId="43" fontId="0" fillId="0" borderId="34" xfId="18" applyFont="1" applyBorder="1"/>
    <xf numFmtId="173" fontId="35" fillId="0" borderId="71" xfId="24" applyNumberFormat="1" applyFont="1" applyFill="1" applyBorder="1" applyAlignment="1">
      <alignment horizontal="center" vertical="center" wrapText="1"/>
    </xf>
    <xf numFmtId="0" fontId="16" fillId="0" borderId="34" xfId="19" applyFont="1" applyBorder="1" applyAlignment="1">
      <alignment horizontal="center" vertical="center" wrapText="1"/>
    </xf>
    <xf numFmtId="14" fontId="16" fillId="0" borderId="35" xfId="0" applyNumberFormat="1" applyFont="1" applyBorder="1" applyAlignment="1">
      <alignment horizontal="justify" vertical="center" wrapText="1"/>
    </xf>
    <xf numFmtId="0" fontId="15" fillId="0" borderId="38" xfId="25" applyFont="1" applyBorder="1" applyAlignment="1">
      <alignment horizontal="center" vertical="center" wrapText="1"/>
    </xf>
    <xf numFmtId="43" fontId="35" fillId="0" borderId="71" xfId="24" applyFont="1" applyFill="1" applyBorder="1" applyAlignment="1">
      <alignment horizontal="center" vertical="center" wrapText="1"/>
    </xf>
    <xf numFmtId="0" fontId="35" fillId="16" borderId="34" xfId="22" applyFont="1" applyFill="1" applyBorder="1" applyAlignment="1">
      <alignment horizontal="center" vertical="center" wrapText="1"/>
    </xf>
    <xf numFmtId="0" fontId="15" fillId="5" borderId="38" xfId="2" applyFont="1" applyFill="1" applyBorder="1" applyAlignment="1">
      <alignment horizontal="left" vertical="center" wrapText="1"/>
    </xf>
    <xf numFmtId="0" fontId="16" fillId="0" borderId="35" xfId="3" applyFont="1" applyBorder="1" applyAlignment="1">
      <alignment horizontal="center" vertical="center"/>
    </xf>
    <xf numFmtId="0" fontId="16" fillId="0" borderId="37" xfId="3" applyFont="1" applyBorder="1" applyAlignment="1">
      <alignment horizontal="center" vertical="center"/>
    </xf>
    <xf numFmtId="0" fontId="32" fillId="3" borderId="63" xfId="2" applyFont="1" applyFill="1" applyBorder="1" applyAlignment="1">
      <alignment horizontal="center" vertical="center" wrapText="1"/>
    </xf>
    <xf numFmtId="0" fontId="32" fillId="3" borderId="60" xfId="2" applyFont="1" applyFill="1" applyBorder="1" applyAlignment="1">
      <alignment horizontal="center" vertical="center" wrapText="1"/>
    </xf>
    <xf numFmtId="0" fontId="23" fillId="0" borderId="17" xfId="3" applyFont="1" applyBorder="1" applyAlignment="1">
      <alignment horizontal="center" vertical="center"/>
    </xf>
    <xf numFmtId="0" fontId="23" fillId="0" borderId="19" xfId="3" applyFont="1" applyBorder="1" applyAlignment="1">
      <alignment horizontal="center" vertical="center"/>
    </xf>
    <xf numFmtId="0" fontId="23" fillId="0" borderId="35" xfId="21" applyFont="1" applyBorder="1" applyAlignment="1">
      <alignment horizontal="center" vertical="center"/>
    </xf>
    <xf numFmtId="0" fontId="23" fillId="0" borderId="37" xfId="21" applyFont="1" applyBorder="1" applyAlignment="1">
      <alignment horizontal="center" vertical="center"/>
    </xf>
    <xf numFmtId="0" fontId="23" fillId="0" borderId="34" xfId="0" applyFont="1" applyBorder="1" applyAlignment="1">
      <alignment horizontal="center"/>
    </xf>
    <xf numFmtId="0" fontId="33" fillId="0" borderId="35" xfId="21" applyFont="1" applyBorder="1" applyAlignment="1">
      <alignment horizontal="center" vertical="center" wrapText="1"/>
    </xf>
    <xf numFmtId="0" fontId="33" fillId="0" borderId="37" xfId="21" applyFont="1" applyBorder="1" applyAlignment="1">
      <alignment horizontal="center" vertical="center" wrapText="1"/>
    </xf>
    <xf numFmtId="0" fontId="23" fillId="0" borderId="35" xfId="21" applyFont="1" applyBorder="1" applyAlignment="1">
      <alignment horizontal="center" vertical="center" wrapText="1"/>
    </xf>
    <xf numFmtId="0" fontId="23" fillId="0" borderId="37" xfId="21" applyFont="1" applyBorder="1" applyAlignment="1">
      <alignment horizontal="center" vertical="center" wrapText="1"/>
    </xf>
    <xf numFmtId="0" fontId="36" fillId="0" borderId="35" xfId="21" applyFont="1" applyBorder="1" applyAlignment="1">
      <alignment horizontal="center" vertical="center" wrapText="1"/>
    </xf>
    <xf numFmtId="0" fontId="36" fillId="0" borderId="37" xfId="21" applyFont="1" applyBorder="1" applyAlignment="1">
      <alignment horizontal="center" vertical="center" wrapText="1"/>
    </xf>
    <xf numFmtId="0" fontId="23" fillId="0" borderId="34" xfId="21" applyFont="1" applyBorder="1" applyAlignment="1">
      <alignment horizontal="center" vertical="center"/>
    </xf>
    <xf numFmtId="0" fontId="15" fillId="0" borderId="38" xfId="0" applyFont="1" applyBorder="1" applyAlignment="1">
      <alignment horizontal="center" vertical="center" wrapText="1"/>
    </xf>
    <xf numFmtId="0" fontId="15" fillId="5" borderId="17" xfId="2" applyFont="1" applyFill="1" applyBorder="1" applyAlignment="1">
      <alignment horizontal="center" vertical="center" wrapText="1"/>
    </xf>
    <xf numFmtId="0" fontId="15" fillId="5" borderId="18" xfId="2" applyFont="1" applyFill="1" applyBorder="1" applyAlignment="1">
      <alignment horizontal="center" vertical="center" wrapText="1"/>
    </xf>
    <xf numFmtId="0" fontId="15" fillId="5" borderId="19" xfId="2" applyFont="1" applyFill="1" applyBorder="1" applyAlignment="1">
      <alignment horizontal="center" vertical="center" wrapText="1"/>
    </xf>
    <xf numFmtId="0" fontId="35" fillId="5" borderId="34" xfId="2" applyFont="1" applyFill="1" applyBorder="1" applyAlignment="1">
      <alignment horizontal="center" vertical="center" wrapText="1"/>
    </xf>
    <xf numFmtId="0" fontId="28" fillId="5" borderId="35"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0" borderId="35" xfId="21" applyFont="1" applyBorder="1" applyAlignment="1">
      <alignment horizontal="center" vertical="center" wrapText="1"/>
    </xf>
    <xf numFmtId="0" fontId="28" fillId="0" borderId="37" xfId="21" applyFont="1" applyBorder="1" applyAlignment="1">
      <alignment horizontal="center" vertical="center" wrapText="1"/>
    </xf>
    <xf numFmtId="0" fontId="36" fillId="0" borderId="35" xfId="21" applyFont="1" applyBorder="1" applyAlignment="1">
      <alignment horizontal="left" vertical="center" wrapText="1"/>
    </xf>
    <xf numFmtId="0" fontId="36" fillId="0" borderId="37" xfId="21" applyFont="1" applyBorder="1" applyAlignment="1">
      <alignment horizontal="left" vertical="center" wrapText="1"/>
    </xf>
    <xf numFmtId="0" fontId="39"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15" fillId="0" borderId="14" xfId="2" applyFont="1" applyBorder="1" applyAlignment="1">
      <alignment horizontal="center" vertical="center"/>
    </xf>
    <xf numFmtId="0" fontId="15" fillId="0" borderId="30" xfId="2" applyFont="1" applyBorder="1" applyAlignment="1">
      <alignment horizontal="center" vertical="center"/>
    </xf>
    <xf numFmtId="0" fontId="15" fillId="0" borderId="29" xfId="2" applyFont="1" applyBorder="1" applyAlignment="1">
      <alignment horizontal="center" vertical="center"/>
    </xf>
    <xf numFmtId="0" fontId="15" fillId="0" borderId="20" xfId="2" applyFont="1" applyBorder="1" applyAlignment="1">
      <alignment horizontal="center" vertical="center"/>
    </xf>
    <xf numFmtId="0" fontId="15" fillId="0" borderId="6" xfId="2" applyFont="1" applyAlignment="1">
      <alignment horizontal="center" vertical="center"/>
    </xf>
    <xf numFmtId="0" fontId="15" fillId="0" borderId="28" xfId="2" applyFont="1" applyBorder="1" applyAlignment="1">
      <alignment horizontal="center" vertical="center"/>
    </xf>
    <xf numFmtId="0" fontId="15" fillId="0" borderId="23" xfId="2" applyFont="1" applyBorder="1" applyAlignment="1">
      <alignment horizontal="center" vertical="center"/>
    </xf>
    <xf numFmtId="0" fontId="15" fillId="0" borderId="32" xfId="2" applyFont="1" applyBorder="1" applyAlignment="1">
      <alignment horizontal="center" vertical="center"/>
    </xf>
    <xf numFmtId="0" fontId="15" fillId="0" borderId="31" xfId="2" applyFont="1" applyBorder="1" applyAlignment="1">
      <alignment horizontal="center" vertical="center"/>
    </xf>
    <xf numFmtId="0" fontId="15" fillId="0" borderId="14"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6" xfId="2" applyFont="1" applyAlignment="1">
      <alignment horizontal="center" vertical="center" wrapTex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32"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8"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3" xfId="2" applyFont="1" applyBorder="1" applyAlignment="1">
      <alignment horizontal="center" vertical="center" wrapText="1"/>
    </xf>
    <xf numFmtId="0" fontId="15" fillId="5" borderId="38" xfId="2" applyFont="1" applyFill="1" applyBorder="1" applyAlignment="1">
      <alignment horizontal="center" vertical="center" wrapText="1"/>
    </xf>
    <xf numFmtId="0" fontId="15" fillId="5" borderId="38" xfId="2" applyFont="1" applyFill="1" applyBorder="1" applyAlignment="1">
      <alignment horizontal="left" vertical="center" wrapText="1"/>
    </xf>
    <xf numFmtId="0" fontId="16" fillId="0" borderId="38" xfId="21" applyFont="1" applyBorder="1" applyAlignment="1">
      <alignment horizontal="center" vertical="center"/>
    </xf>
    <xf numFmtId="0" fontId="15" fillId="4" borderId="6" xfId="2" applyFont="1" applyFill="1" applyAlignment="1">
      <alignment horizontal="left" vertical="center" wrapText="1"/>
    </xf>
    <xf numFmtId="0" fontId="15" fillId="5" borderId="14" xfId="2" applyFont="1" applyFill="1" applyBorder="1" applyAlignment="1">
      <alignment horizontal="left" vertical="center" wrapText="1"/>
    </xf>
    <xf numFmtId="0" fontId="15" fillId="5" borderId="20" xfId="2" applyFont="1" applyFill="1" applyBorder="1" applyAlignment="1">
      <alignment horizontal="left" vertical="center" wrapText="1"/>
    </xf>
    <xf numFmtId="0" fontId="15" fillId="5" borderId="23" xfId="2" applyFont="1" applyFill="1" applyBorder="1" applyAlignment="1">
      <alignment horizontal="left" vertical="center" wrapText="1"/>
    </xf>
    <xf numFmtId="0" fontId="15" fillId="0" borderId="17"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19" xfId="2" applyFont="1" applyBorder="1" applyAlignment="1">
      <alignment horizontal="center" vertical="center" wrapText="1"/>
    </xf>
    <xf numFmtId="1" fontId="8" fillId="0" borderId="17" xfId="21" applyNumberFormat="1" applyFont="1" applyBorder="1" applyAlignment="1">
      <alignment horizontal="center" vertical="center"/>
    </xf>
    <xf numFmtId="1" fontId="8" fillId="0" borderId="18" xfId="21" applyNumberFormat="1" applyFont="1" applyBorder="1" applyAlignment="1">
      <alignment horizontal="center" vertical="center"/>
    </xf>
    <xf numFmtId="1" fontId="8" fillId="0" borderId="19" xfId="21" applyNumberFormat="1" applyFont="1" applyBorder="1" applyAlignment="1">
      <alignment horizontal="center" vertical="center"/>
    </xf>
    <xf numFmtId="0" fontId="36" fillId="2" borderId="35"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35" fillId="5" borderId="17" xfId="3" applyFont="1" applyFill="1" applyBorder="1" applyAlignment="1">
      <alignment horizontal="center" vertical="center" wrapText="1"/>
    </xf>
    <xf numFmtId="0" fontId="35" fillId="5" borderId="19" xfId="3" applyFont="1" applyFill="1" applyBorder="1" applyAlignment="1">
      <alignment horizontal="center" vertical="center" wrapText="1"/>
    </xf>
    <xf numFmtId="0" fontId="24" fillId="5" borderId="17" xfId="3" applyFont="1" applyFill="1" applyBorder="1" applyAlignment="1">
      <alignment horizontal="center" vertical="center"/>
    </xf>
    <xf numFmtId="0" fontId="24" fillId="5" borderId="18" xfId="3" applyFont="1" applyFill="1" applyBorder="1" applyAlignment="1">
      <alignment horizontal="center" vertical="center"/>
    </xf>
    <xf numFmtId="0" fontId="24" fillId="5" borderId="19" xfId="3" applyFont="1" applyFill="1" applyBorder="1" applyAlignment="1">
      <alignment horizontal="center" vertical="center"/>
    </xf>
    <xf numFmtId="0" fontId="24" fillId="0" borderId="17" xfId="21" applyFont="1" applyBorder="1" applyAlignment="1">
      <alignment horizontal="center" vertical="center" wrapText="1"/>
    </xf>
    <xf numFmtId="0" fontId="24" fillId="0" borderId="18" xfId="21" applyFont="1" applyBorder="1" applyAlignment="1">
      <alignment horizontal="center" vertical="center" wrapText="1"/>
    </xf>
    <xf numFmtId="0" fontId="24" fillId="0" borderId="19" xfId="21" applyFont="1" applyBorder="1" applyAlignment="1">
      <alignment horizontal="center" vertical="center" wrapText="1"/>
    </xf>
    <xf numFmtId="9" fontId="24" fillId="0" borderId="23" xfId="3" applyNumberFormat="1" applyFont="1" applyBorder="1" applyAlignment="1">
      <alignment horizontal="center" vertical="center"/>
    </xf>
    <xf numFmtId="9" fontId="24" fillId="0" borderId="31" xfId="3" applyNumberFormat="1" applyFont="1" applyBorder="1" applyAlignment="1">
      <alignment horizontal="center" vertical="center"/>
    </xf>
    <xf numFmtId="0" fontId="23" fillId="0" borderId="17" xfId="3" applyFont="1" applyBorder="1" applyAlignment="1">
      <alignment horizontal="center" vertical="center" wrapText="1"/>
    </xf>
    <xf numFmtId="0" fontId="23" fillId="0" borderId="19" xfId="3" applyFont="1" applyBorder="1" applyAlignment="1">
      <alignment horizontal="center" vertical="center" wrapText="1"/>
    </xf>
    <xf numFmtId="0" fontId="24" fillId="0" borderId="17" xfId="3" applyFont="1" applyBorder="1" applyAlignment="1">
      <alignment horizontal="left" vertical="center"/>
    </xf>
    <xf numFmtId="0" fontId="24" fillId="0" borderId="18" xfId="3" applyFont="1" applyBorder="1" applyAlignment="1">
      <alignment horizontal="left" vertical="center"/>
    </xf>
    <xf numFmtId="0" fontId="24" fillId="0" borderId="19" xfId="3" applyFont="1" applyBorder="1" applyAlignment="1">
      <alignment horizontal="left" vertical="center"/>
    </xf>
    <xf numFmtId="0" fontId="35" fillId="5" borderId="41" xfId="3" applyFont="1" applyFill="1" applyBorder="1" applyAlignment="1">
      <alignment horizontal="center" vertical="center" wrapText="1"/>
    </xf>
    <xf numFmtId="0" fontId="35" fillId="5" borderId="40" xfId="3" applyFont="1" applyFill="1" applyBorder="1" applyAlignment="1">
      <alignment horizontal="center" vertical="center" wrapText="1"/>
    </xf>
    <xf numFmtId="0" fontId="24" fillId="0" borderId="38" xfId="3" applyFont="1" applyBorder="1" applyAlignment="1">
      <alignment horizontal="center" vertical="center"/>
    </xf>
    <xf numFmtId="0" fontId="37" fillId="0" borderId="17" xfId="3" applyFont="1" applyBorder="1" applyAlignment="1">
      <alignment horizontal="center" vertical="center" wrapText="1"/>
    </xf>
    <xf numFmtId="0" fontId="37" fillId="0" borderId="19" xfId="3" applyFont="1" applyBorder="1" applyAlignment="1">
      <alignment horizontal="center" vertical="center" wrapText="1"/>
    </xf>
    <xf numFmtId="0" fontId="23" fillId="0" borderId="18" xfId="3" applyFont="1" applyBorder="1" applyAlignment="1">
      <alignment horizontal="center" vertical="center"/>
    </xf>
    <xf numFmtId="0" fontId="28" fillId="5" borderId="35" xfId="21" applyFont="1" applyFill="1" applyBorder="1" applyAlignment="1">
      <alignment horizontal="center" vertical="center" wrapText="1"/>
    </xf>
    <xf numFmtId="0" fontId="28" fillId="5" borderId="37" xfId="21" applyFont="1" applyFill="1" applyBorder="1" applyAlignment="1">
      <alignment horizontal="center" vertical="center" wrapText="1"/>
    </xf>
    <xf numFmtId="0" fontId="33" fillId="0" borderId="35" xfId="21" applyFont="1" applyBorder="1" applyAlignment="1">
      <alignment horizontal="left" vertical="center" wrapText="1"/>
    </xf>
    <xf numFmtId="0" fontId="33" fillId="0" borderId="37" xfId="21" applyFont="1" applyBorder="1" applyAlignment="1">
      <alignment horizontal="left" vertical="center" wrapText="1"/>
    </xf>
    <xf numFmtId="0" fontId="34" fillId="0" borderId="37" xfId="21" applyFont="1" applyBorder="1" applyAlignment="1">
      <alignment horizontal="left" vertical="center" wrapText="1"/>
    </xf>
    <xf numFmtId="0" fontId="21" fillId="0" borderId="9" xfId="20" applyFont="1" applyBorder="1" applyAlignment="1">
      <alignment horizontal="center" vertical="center" wrapText="1"/>
    </xf>
    <xf numFmtId="0" fontId="21" fillId="0" borderId="7" xfId="20" applyFont="1" applyBorder="1" applyAlignment="1">
      <alignment horizontal="center" vertical="center" wrapText="1"/>
    </xf>
    <xf numFmtId="0" fontId="21" fillId="0" borderId="10" xfId="20" applyFont="1" applyBorder="1" applyAlignment="1">
      <alignment horizontal="center" vertical="center" wrapText="1"/>
    </xf>
    <xf numFmtId="0" fontId="49" fillId="3" borderId="34" xfId="2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pplyAlignment="1">
      <alignment horizontal="center" vertical="center" wrapText="1"/>
    </xf>
    <xf numFmtId="0" fontId="49" fillId="3" borderId="9" xfId="20" applyFont="1" applyFill="1" applyBorder="1" applyAlignment="1">
      <alignment horizontal="center" vertical="center" wrapText="1"/>
    </xf>
    <xf numFmtId="0" fontId="49" fillId="3" borderId="7" xfId="20" applyFont="1" applyFill="1" applyBorder="1" applyAlignment="1">
      <alignment horizontal="center" vertical="center" wrapText="1"/>
    </xf>
    <xf numFmtId="0" fontId="49" fillId="3" borderId="10" xfId="20" applyFont="1" applyFill="1" applyBorder="1" applyAlignment="1">
      <alignment horizontal="center" vertical="center" wrapText="1"/>
    </xf>
    <xf numFmtId="0" fontId="48" fillId="0" borderId="9" xfId="20" applyFont="1" applyBorder="1" applyAlignment="1">
      <alignment horizontal="center" vertical="center" wrapText="1"/>
    </xf>
    <xf numFmtId="0" fontId="48" fillId="0" borderId="10" xfId="20" applyFont="1" applyBorder="1" applyAlignment="1">
      <alignment horizontal="center" vertical="center" wrapText="1"/>
    </xf>
    <xf numFmtId="0" fontId="48" fillId="0" borderId="9" xfId="0" applyFont="1" applyBorder="1" applyAlignment="1">
      <alignment horizontal="left" vertical="center" wrapText="1"/>
    </xf>
    <xf numFmtId="0" fontId="48" fillId="0" borderId="7" xfId="0" applyFont="1" applyBorder="1" applyAlignment="1">
      <alignment horizontal="left" vertical="center" wrapText="1"/>
    </xf>
    <xf numFmtId="0" fontId="48" fillId="0" borderId="10" xfId="0" applyFont="1" applyBorder="1" applyAlignment="1">
      <alignment horizontal="left" vertical="center" wrapText="1"/>
    </xf>
    <xf numFmtId="0" fontId="49" fillId="3" borderId="4" xfId="20" applyFont="1" applyFill="1" applyBorder="1" applyAlignment="1">
      <alignment horizontal="center" vertical="center" wrapText="1"/>
    </xf>
    <xf numFmtId="0" fontId="49" fillId="3" borderId="5" xfId="20" applyFont="1" applyFill="1" applyBorder="1" applyAlignment="1">
      <alignment horizontal="center" vertical="center" wrapText="1"/>
    </xf>
    <xf numFmtId="0" fontId="48" fillId="0" borderId="7" xfId="20" applyFont="1" applyBorder="1" applyAlignment="1">
      <alignment horizontal="center" vertical="center" wrapText="1"/>
    </xf>
    <xf numFmtId="43" fontId="48" fillId="0" borderId="9" xfId="18" applyFont="1" applyFill="1" applyBorder="1" applyAlignment="1">
      <alignment horizontal="center" vertical="center" shrinkToFit="1"/>
    </xf>
    <xf numFmtId="43" fontId="48" fillId="0" borderId="7" xfId="18" applyFont="1" applyFill="1" applyBorder="1" applyAlignment="1">
      <alignment horizontal="center" vertical="center" shrinkToFit="1"/>
    </xf>
    <xf numFmtId="43" fontId="48" fillId="0" borderId="10" xfId="18" applyFont="1" applyFill="1" applyBorder="1" applyAlignment="1">
      <alignment horizontal="center" vertical="center" shrinkToFit="1"/>
    </xf>
    <xf numFmtId="0" fontId="49" fillId="3" borderId="2" xfId="20" applyFont="1" applyFill="1" applyBorder="1" applyAlignment="1">
      <alignment horizontal="center" vertical="center" wrapText="1"/>
    </xf>
    <xf numFmtId="0" fontId="49" fillId="3" borderId="12" xfId="20" applyFont="1" applyFill="1" applyBorder="1" applyAlignment="1">
      <alignment horizontal="center" vertical="center" wrapText="1"/>
    </xf>
    <xf numFmtId="0" fontId="49" fillId="3" borderId="13" xfId="20" applyFont="1" applyFill="1" applyBorder="1" applyAlignment="1">
      <alignment horizontal="center" vertical="center" wrapText="1"/>
    </xf>
    <xf numFmtId="0" fontId="49" fillId="3" borderId="11" xfId="20" applyFont="1" applyFill="1" applyBorder="1" applyAlignment="1">
      <alignment horizontal="center" vertical="center" wrapText="1"/>
    </xf>
    <xf numFmtId="0" fontId="21" fillId="0" borderId="9" xfId="20" applyFont="1" applyBorder="1" applyAlignment="1">
      <alignment horizontal="left" vertical="center" wrapText="1"/>
    </xf>
    <xf numFmtId="0" fontId="21" fillId="0" borderId="7" xfId="20" applyFont="1" applyBorder="1" applyAlignment="1">
      <alignment horizontal="left" vertical="center" wrapText="1"/>
    </xf>
    <xf numFmtId="0" fontId="21" fillId="0" borderId="10" xfId="20" applyFont="1" applyBorder="1" applyAlignment="1">
      <alignment horizontal="left" vertical="center" wrapText="1"/>
    </xf>
    <xf numFmtId="0" fontId="49" fillId="5" borderId="9" xfId="0" applyFont="1" applyFill="1" applyBorder="1" applyAlignment="1">
      <alignment horizontal="center" vertical="center" wrapText="1"/>
    </xf>
    <xf numFmtId="0" fontId="49" fillId="5" borderId="10" xfId="0" applyFont="1" applyFill="1" applyBorder="1" applyAlignment="1">
      <alignment horizontal="center" vertical="center" wrapText="1"/>
    </xf>
    <xf numFmtId="0" fontId="48" fillId="0" borderId="2" xfId="20" applyFont="1" applyBorder="1" applyAlignment="1">
      <alignment horizontal="center" vertical="center" wrapText="1"/>
    </xf>
    <xf numFmtId="0" fontId="48" fillId="0" borderId="4" xfId="20" applyFont="1" applyBorder="1" applyAlignment="1">
      <alignment horizontal="center" vertical="center" wrapText="1"/>
    </xf>
    <xf numFmtId="0" fontId="48" fillId="0" borderId="5" xfId="20" applyFont="1" applyBorder="1" applyAlignment="1">
      <alignment horizontal="center" vertical="center" wrapText="1"/>
    </xf>
    <xf numFmtId="0" fontId="48" fillId="0" borderId="3" xfId="20" applyFont="1" applyBorder="1" applyAlignment="1">
      <alignment horizontal="center" vertical="center" wrapText="1"/>
    </xf>
    <xf numFmtId="0" fontId="48" fillId="0" borderId="6" xfId="20" applyFont="1" applyAlignment="1">
      <alignment horizontal="center" vertical="center" wrapText="1"/>
    </xf>
    <xf numFmtId="0" fontId="48" fillId="0" borderId="8" xfId="20" applyFont="1" applyBorder="1" applyAlignment="1">
      <alignment horizontal="center" vertical="center" wrapText="1"/>
    </xf>
    <xf numFmtId="0" fontId="48" fillId="0" borderId="13" xfId="20" applyFont="1" applyBorder="1" applyAlignment="1">
      <alignment horizontal="center" vertical="center" wrapText="1"/>
    </xf>
    <xf numFmtId="0" fontId="48" fillId="0" borderId="11" xfId="20" applyFont="1" applyBorder="1" applyAlignment="1">
      <alignment horizontal="center" vertical="center" wrapText="1"/>
    </xf>
    <xf numFmtId="0" fontId="48" fillId="0" borderId="12" xfId="20" applyFont="1" applyBorder="1" applyAlignment="1">
      <alignment horizontal="center" vertical="center" wrapText="1"/>
    </xf>
    <xf numFmtId="0" fontId="49" fillId="0" borderId="2" xfId="20" applyFont="1" applyBorder="1" applyAlignment="1">
      <alignment horizontal="center" vertical="center" wrapText="1"/>
    </xf>
    <xf numFmtId="0" fontId="49" fillId="0" borderId="4" xfId="20" applyFont="1" applyBorder="1" applyAlignment="1">
      <alignment horizontal="center" vertical="center" wrapText="1"/>
    </xf>
    <xf numFmtId="0" fontId="49" fillId="0" borderId="13" xfId="20" applyFont="1" applyBorder="1" applyAlignment="1">
      <alignment horizontal="center" vertical="center" wrapText="1"/>
    </xf>
    <xf numFmtId="0" fontId="49" fillId="0" borderId="11" xfId="20" applyFont="1" applyBorder="1" applyAlignment="1">
      <alignment horizontal="center" vertical="center" wrapText="1"/>
    </xf>
    <xf numFmtId="10" fontId="24" fillId="0" borderId="23" xfId="3" applyNumberFormat="1" applyFont="1" applyBorder="1" applyAlignment="1">
      <alignment horizontal="center" vertical="center"/>
    </xf>
    <xf numFmtId="10" fontId="24" fillId="0" borderId="31" xfId="3" applyNumberFormat="1" applyFont="1" applyBorder="1" applyAlignment="1">
      <alignment horizontal="center" vertical="center"/>
    </xf>
    <xf numFmtId="0" fontId="28" fillId="0" borderId="17" xfId="3" applyFont="1" applyBorder="1" applyAlignment="1">
      <alignment horizontal="center" vertical="center" wrapText="1"/>
    </xf>
    <xf numFmtId="0" fontId="28" fillId="0" borderId="19" xfId="3" applyFont="1" applyBorder="1" applyAlignment="1">
      <alignment horizontal="center" vertical="center" wrapText="1"/>
    </xf>
    <xf numFmtId="0" fontId="23" fillId="4" borderId="17" xfId="3" applyFont="1" applyFill="1" applyBorder="1" applyAlignment="1">
      <alignment horizontal="center" vertical="center" wrapText="1"/>
    </xf>
    <xf numFmtId="0" fontId="23" fillId="4" borderId="19" xfId="3" applyFont="1" applyFill="1" applyBorder="1" applyAlignment="1">
      <alignment horizontal="center" vertical="center" wrapText="1"/>
    </xf>
    <xf numFmtId="0" fontId="23" fillId="0" borderId="34" xfId="3" applyFont="1" applyBorder="1" applyAlignment="1">
      <alignment horizontal="center" vertical="center" wrapText="1"/>
    </xf>
    <xf numFmtId="0" fontId="36" fillId="0" borderId="55" xfId="21" applyFont="1" applyBorder="1" applyAlignment="1">
      <alignment horizontal="left" vertical="center" wrapText="1"/>
    </xf>
    <xf numFmtId="0" fontId="23" fillId="0" borderId="67" xfId="21" applyFont="1" applyBorder="1" applyAlignment="1">
      <alignment horizontal="center" vertical="center" wrapText="1"/>
    </xf>
    <xf numFmtId="0" fontId="23" fillId="0" borderId="70" xfId="21" applyFont="1" applyBorder="1" applyAlignment="1">
      <alignment horizontal="center" vertical="center" wrapText="1"/>
    </xf>
    <xf numFmtId="0" fontId="36" fillId="2" borderId="55" xfId="0" applyFont="1" applyFill="1" applyBorder="1" applyAlignment="1">
      <alignment horizontal="center" vertical="center" wrapText="1"/>
    </xf>
    <xf numFmtId="0" fontId="28" fillId="0" borderId="35" xfId="0" applyFont="1" applyBorder="1" applyAlignment="1">
      <alignment horizontal="center" vertical="center" wrapText="1"/>
    </xf>
    <xf numFmtId="0" fontId="28" fillId="0" borderId="37" xfId="0" applyFont="1" applyBorder="1" applyAlignment="1">
      <alignment horizontal="center" vertical="center" wrapText="1"/>
    </xf>
    <xf numFmtId="0" fontId="23" fillId="4" borderId="35" xfId="21" applyFont="1" applyFill="1" applyBorder="1" applyAlignment="1">
      <alignment horizontal="center" vertical="center" wrapText="1"/>
    </xf>
    <xf numFmtId="0" fontId="23" fillId="4" borderId="37" xfId="21" applyFont="1" applyFill="1" applyBorder="1" applyAlignment="1">
      <alignment horizontal="center" vertical="center" wrapText="1"/>
    </xf>
    <xf numFmtId="0" fontId="9" fillId="0" borderId="38" xfId="3" applyFont="1" applyBorder="1" applyAlignment="1">
      <alignment horizontal="left" vertical="center" wrapText="1"/>
    </xf>
    <xf numFmtId="0" fontId="9" fillId="0" borderId="38" xfId="3" applyFont="1" applyBorder="1" applyAlignment="1">
      <alignment horizontal="left" vertical="center"/>
    </xf>
    <xf numFmtId="0" fontId="16" fillId="0" borderId="38" xfId="3" applyFont="1" applyBorder="1" applyAlignment="1">
      <alignment horizontal="center" vertical="center"/>
    </xf>
    <xf numFmtId="0" fontId="16" fillId="0" borderId="17" xfId="3" applyFont="1" applyBorder="1" applyAlignment="1">
      <alignment horizontal="center" vertical="center" wrapText="1"/>
    </xf>
    <xf numFmtId="0" fontId="16" fillId="0" borderId="19" xfId="3" applyFont="1" applyBorder="1" applyAlignment="1">
      <alignment horizontal="center" vertical="center" wrapText="1"/>
    </xf>
    <xf numFmtId="0" fontId="15" fillId="5" borderId="41" xfId="3" applyFont="1" applyFill="1" applyBorder="1" applyAlignment="1">
      <alignment horizontal="center" vertical="center" wrapText="1"/>
    </xf>
    <xf numFmtId="0" fontId="15" fillId="5" borderId="40" xfId="3" applyFont="1" applyFill="1" applyBorder="1" applyAlignment="1">
      <alignment horizontal="center" vertical="center" wrapText="1"/>
    </xf>
    <xf numFmtId="0" fontId="9" fillId="5" borderId="17" xfId="3" applyFont="1" applyFill="1" applyBorder="1" applyAlignment="1">
      <alignment horizontal="center" vertical="center" wrapText="1"/>
    </xf>
    <xf numFmtId="0" fontId="9" fillId="5" borderId="18" xfId="3" applyFont="1" applyFill="1" applyBorder="1" applyAlignment="1">
      <alignment horizontal="center" vertical="center" wrapText="1"/>
    </xf>
    <xf numFmtId="0" fontId="9" fillId="5" borderId="19" xfId="3" applyFont="1" applyFill="1" applyBorder="1" applyAlignment="1">
      <alignment horizontal="center" vertical="center" wrapText="1"/>
    </xf>
    <xf numFmtId="0" fontId="16" fillId="0" borderId="17" xfId="21" applyFont="1" applyBorder="1" applyAlignment="1">
      <alignment horizontal="center" vertical="center" wrapText="1"/>
    </xf>
    <xf numFmtId="0" fontId="16" fillId="0" borderId="18" xfId="21" applyFont="1" applyBorder="1" applyAlignment="1">
      <alignment horizontal="center" vertical="center" wrapText="1"/>
    </xf>
    <xf numFmtId="0" fontId="16" fillId="0" borderId="19" xfId="21" applyFont="1" applyBorder="1" applyAlignment="1">
      <alignment horizontal="center" vertical="center" wrapText="1"/>
    </xf>
    <xf numFmtId="0" fontId="9" fillId="0" borderId="17" xfId="3" applyFont="1" applyBorder="1" applyAlignment="1">
      <alignment horizontal="center" vertical="center"/>
    </xf>
    <xf numFmtId="0" fontId="9" fillId="0" borderId="18" xfId="3" applyFont="1" applyBorder="1" applyAlignment="1">
      <alignment horizontal="center" vertical="center"/>
    </xf>
    <xf numFmtId="0" fontId="9" fillId="0" borderId="19" xfId="3" applyFont="1" applyBorder="1" applyAlignment="1">
      <alignment horizontal="center" vertical="center"/>
    </xf>
    <xf numFmtId="0" fontId="15" fillId="5" borderId="17" xfId="3" applyFont="1" applyFill="1" applyBorder="1" applyAlignment="1">
      <alignment horizontal="center" vertical="center" wrapText="1"/>
    </xf>
    <xf numFmtId="0" fontId="15" fillId="5" borderId="19" xfId="3" applyFont="1" applyFill="1" applyBorder="1" applyAlignment="1">
      <alignment horizontal="center" vertical="center" wrapText="1"/>
    </xf>
    <xf numFmtId="0" fontId="16" fillId="0" borderId="41" xfId="3" applyFont="1" applyBorder="1" applyAlignment="1">
      <alignment horizontal="center" vertical="center"/>
    </xf>
    <xf numFmtId="0" fontId="16" fillId="0" borderId="39" xfId="3" applyFont="1" applyBorder="1" applyAlignment="1">
      <alignment horizontal="center" vertical="center"/>
    </xf>
    <xf numFmtId="0" fontId="16" fillId="0" borderId="40" xfId="3" applyFont="1" applyBorder="1" applyAlignment="1">
      <alignment horizontal="center" vertical="center"/>
    </xf>
    <xf numFmtId="0" fontId="16" fillId="0" borderId="18" xfId="3" applyFont="1" applyBorder="1" applyAlignment="1">
      <alignment horizontal="center" vertical="center" wrapText="1"/>
    </xf>
    <xf numFmtId="0" fontId="9" fillId="5" borderId="38" xfId="3" applyFont="1" applyFill="1" applyBorder="1" applyAlignment="1">
      <alignment horizontal="center" vertical="center"/>
    </xf>
    <xf numFmtId="0" fontId="16" fillId="4" borderId="17" xfId="3" applyFont="1" applyFill="1" applyBorder="1" applyAlignment="1">
      <alignment horizontal="center" vertical="center" wrapText="1"/>
    </xf>
    <xf numFmtId="0" fontId="16" fillId="4" borderId="19" xfId="3" applyFont="1" applyFill="1" applyBorder="1" applyAlignment="1">
      <alignment horizontal="center" vertical="center" wrapText="1"/>
    </xf>
    <xf numFmtId="0" fontId="16" fillId="0" borderId="17" xfId="3" applyFont="1" applyBorder="1" applyAlignment="1">
      <alignment horizontal="center" vertical="center"/>
    </xf>
    <xf numFmtId="0" fontId="16" fillId="0" borderId="19" xfId="3" applyFont="1" applyBorder="1" applyAlignment="1">
      <alignment horizontal="center" vertical="center"/>
    </xf>
    <xf numFmtId="0" fontId="47" fillId="0" borderId="17" xfId="3" applyFont="1" applyBorder="1" applyAlignment="1">
      <alignment horizontal="center" vertical="center" wrapText="1"/>
    </xf>
    <xf numFmtId="0" fontId="47" fillId="0" borderId="19" xfId="3" applyFont="1" applyBorder="1" applyAlignment="1">
      <alignment horizontal="center" vertical="center" wrapText="1"/>
    </xf>
    <xf numFmtId="0" fontId="16" fillId="0" borderId="18" xfId="3" applyFont="1" applyBorder="1" applyAlignment="1">
      <alignment horizontal="center" vertical="center"/>
    </xf>
    <xf numFmtId="0" fontId="31" fillId="0" borderId="44" xfId="3" applyFont="1" applyBorder="1" applyAlignment="1">
      <alignment horizontal="center" vertical="center"/>
    </xf>
    <xf numFmtId="0" fontId="21" fillId="0" borderId="11" xfId="20" applyFont="1" applyBorder="1" applyAlignment="1">
      <alignment horizontal="center" vertical="center" wrapText="1"/>
    </xf>
    <xf numFmtId="0" fontId="21" fillId="0" borderId="12" xfId="20" applyFont="1" applyBorder="1" applyAlignment="1">
      <alignment horizontal="center" vertical="center" wrapText="1"/>
    </xf>
    <xf numFmtId="0" fontId="21" fillId="15" borderId="9" xfId="20" applyFont="1" applyFill="1" applyBorder="1" applyAlignment="1">
      <alignment horizontal="center" vertical="center" wrapText="1"/>
    </xf>
    <xf numFmtId="0" fontId="21" fillId="15" borderId="7" xfId="20" applyFont="1" applyFill="1" applyBorder="1" applyAlignment="1">
      <alignment horizontal="center" vertical="center" wrapText="1"/>
    </xf>
    <xf numFmtId="0" fontId="21" fillId="15" borderId="10" xfId="20" applyFont="1" applyFill="1" applyBorder="1" applyAlignment="1">
      <alignment horizontal="center" vertical="center" wrapText="1"/>
    </xf>
    <xf numFmtId="43" fontId="48" fillId="0" borderId="9" xfId="18" applyFont="1" applyBorder="1" applyAlignment="1">
      <alignment horizontal="center" vertical="center" shrinkToFit="1"/>
    </xf>
    <xf numFmtId="43" fontId="48" fillId="0" borderId="7" xfId="18" applyFont="1" applyBorder="1" applyAlignment="1">
      <alignment horizontal="center" vertical="center" shrinkToFit="1"/>
    </xf>
    <xf numFmtId="43" fontId="48" fillId="0" borderId="10" xfId="18" applyFont="1" applyBorder="1" applyAlignment="1">
      <alignment horizontal="center" vertical="center" shrinkToFit="1"/>
    </xf>
    <xf numFmtId="0" fontId="49" fillId="3" borderId="8" xfId="20" applyFont="1" applyFill="1" applyBorder="1" applyAlignment="1">
      <alignment horizontal="center" vertical="center" wrapText="1"/>
    </xf>
    <xf numFmtId="0" fontId="21" fillId="0" borderId="34" xfId="20" applyFont="1" applyBorder="1" applyAlignment="1">
      <alignment horizontal="left" vertical="center" wrapText="1"/>
    </xf>
    <xf numFmtId="0" fontId="21" fillId="0" borderId="13" xfId="20" applyFont="1" applyBorder="1" applyAlignment="1">
      <alignment horizontal="left" vertical="center" wrapText="1"/>
    </xf>
    <xf numFmtId="0" fontId="21" fillId="0" borderId="11" xfId="20" applyFont="1" applyBorder="1" applyAlignment="1">
      <alignment horizontal="left" vertical="center" wrapText="1"/>
    </xf>
    <xf numFmtId="0" fontId="21" fillId="0" borderId="12" xfId="20" applyFont="1" applyBorder="1" applyAlignment="1">
      <alignment horizontal="left" vertical="center" wrapText="1"/>
    </xf>
    <xf numFmtId="0" fontId="9" fillId="0" borderId="41" xfId="3" applyFont="1" applyBorder="1" applyAlignment="1">
      <alignment horizontal="left" vertical="center" wrapText="1"/>
    </xf>
    <xf numFmtId="0" fontId="9" fillId="0" borderId="39" xfId="3" applyFont="1" applyBorder="1" applyAlignment="1">
      <alignment horizontal="left" vertical="center" wrapText="1"/>
    </xf>
    <xf numFmtId="0" fontId="9" fillId="0" borderId="40" xfId="3" applyFont="1" applyBorder="1" applyAlignment="1">
      <alignment horizontal="left" vertical="center" wrapText="1"/>
    </xf>
    <xf numFmtId="0" fontId="15" fillId="5" borderId="68" xfId="2" applyFont="1" applyFill="1" applyBorder="1" applyAlignment="1">
      <alignment horizontal="center" vertical="center" wrapText="1"/>
    </xf>
    <xf numFmtId="0" fontId="15" fillId="5" borderId="24" xfId="2" applyFont="1" applyFill="1" applyBorder="1" applyAlignment="1">
      <alignment horizontal="center" vertical="center" wrapText="1"/>
    </xf>
    <xf numFmtId="0" fontId="15" fillId="0" borderId="6" xfId="0" applyFont="1" applyBorder="1" applyAlignment="1">
      <alignment horizontal="center" vertical="center" wrapText="1"/>
    </xf>
    <xf numFmtId="0" fontId="15" fillId="3" borderId="38" xfId="2" applyFont="1" applyFill="1" applyBorder="1" applyAlignment="1">
      <alignment horizontal="left" vertical="center" wrapText="1"/>
    </xf>
    <xf numFmtId="0" fontId="15" fillId="3" borderId="38" xfId="2" applyFont="1" applyFill="1" applyBorder="1" applyAlignment="1">
      <alignment horizontal="center" vertical="center" wrapText="1"/>
    </xf>
    <xf numFmtId="0" fontId="15" fillId="5" borderId="75" xfId="2" applyFont="1" applyFill="1" applyBorder="1" applyAlignment="1">
      <alignment horizontal="center" vertical="center" wrapText="1"/>
    </xf>
    <xf numFmtId="0" fontId="15" fillId="5" borderId="76" xfId="2" applyFont="1" applyFill="1" applyBorder="1" applyAlignment="1">
      <alignment horizontal="center" vertical="center" wrapText="1"/>
    </xf>
    <xf numFmtId="0" fontId="15" fillId="5" borderId="49" xfId="2" applyFont="1" applyFill="1" applyBorder="1" applyAlignment="1">
      <alignment horizontal="center" vertical="center" wrapText="1"/>
    </xf>
    <xf numFmtId="0" fontId="15" fillId="5" borderId="50" xfId="2" applyFont="1" applyFill="1" applyBorder="1" applyAlignment="1">
      <alignment horizontal="center" vertical="center" wrapText="1"/>
    </xf>
    <xf numFmtId="0" fontId="15" fillId="5" borderId="51" xfId="2" applyFont="1" applyFill="1" applyBorder="1" applyAlignment="1">
      <alignment horizontal="center" vertical="center" wrapText="1"/>
    </xf>
    <xf numFmtId="0" fontId="15" fillId="0" borderId="75" xfId="2" applyFont="1" applyBorder="1" applyAlignment="1">
      <alignment horizontal="center" vertical="center" wrapText="1"/>
    </xf>
    <xf numFmtId="0" fontId="15" fillId="0" borderId="61" xfId="2" applyFont="1" applyBorder="1" applyAlignment="1">
      <alignment horizontal="center" vertical="center" wrapText="1"/>
    </xf>
    <xf numFmtId="0" fontId="15" fillId="3" borderId="17" xfId="2" applyFont="1" applyFill="1" applyBorder="1" applyAlignment="1">
      <alignment horizontal="center" vertical="center" wrapText="1"/>
    </xf>
    <xf numFmtId="0" fontId="15" fillId="3" borderId="18" xfId="2" applyFont="1" applyFill="1" applyBorder="1" applyAlignment="1">
      <alignment horizontal="center" vertical="center" wrapText="1"/>
    </xf>
    <xf numFmtId="0" fontId="15" fillId="3" borderId="19" xfId="2" applyFont="1" applyFill="1" applyBorder="1" applyAlignment="1">
      <alignment horizontal="center" vertical="center" wrapText="1"/>
    </xf>
    <xf numFmtId="0" fontId="15" fillId="3" borderId="17" xfId="2" applyFont="1" applyFill="1" applyBorder="1" applyAlignment="1">
      <alignment horizontal="center" vertical="center"/>
    </xf>
    <xf numFmtId="0" fontId="15" fillId="3" borderId="18" xfId="2" applyFont="1" applyFill="1" applyBorder="1" applyAlignment="1">
      <alignment horizontal="center" vertical="center"/>
    </xf>
    <xf numFmtId="0" fontId="15" fillId="3" borderId="19" xfId="2" applyFont="1" applyFill="1" applyBorder="1" applyAlignment="1">
      <alignment horizontal="center" vertical="center"/>
    </xf>
    <xf numFmtId="0" fontId="15" fillId="5" borderId="21" xfId="2" applyFont="1" applyFill="1" applyBorder="1" applyAlignment="1">
      <alignment horizontal="center" vertical="center" wrapText="1"/>
    </xf>
    <xf numFmtId="0" fontId="15" fillId="5" borderId="25" xfId="2" applyFont="1" applyFill="1" applyBorder="1" applyAlignment="1">
      <alignment horizontal="center" vertical="center" wrapText="1"/>
    </xf>
    <xf numFmtId="169" fontId="16" fillId="0" borderId="81" xfId="5" applyNumberFormat="1" applyFont="1" applyBorder="1" applyAlignment="1">
      <alignment horizontal="center" vertical="center"/>
    </xf>
    <xf numFmtId="169" fontId="16" fillId="0" borderId="52" xfId="5" applyNumberFormat="1" applyFont="1" applyBorder="1" applyAlignment="1">
      <alignment horizontal="center" vertical="center"/>
    </xf>
    <xf numFmtId="169" fontId="16" fillId="0" borderId="45" xfId="5" applyNumberFormat="1" applyFont="1" applyBorder="1" applyAlignment="1">
      <alignment horizontal="center" vertical="center"/>
    </xf>
    <xf numFmtId="169" fontId="16" fillId="0" borderId="60" xfId="5" applyNumberFormat="1" applyFont="1" applyBorder="1" applyAlignment="1">
      <alignment horizontal="center" vertical="center"/>
    </xf>
    <xf numFmtId="174" fontId="16" fillId="0" borderId="75" xfId="1" applyNumberFormat="1" applyFont="1" applyBorder="1" applyAlignment="1">
      <alignment horizontal="center" vertical="center"/>
    </xf>
    <xf numFmtId="174" fontId="16" fillId="0" borderId="61" xfId="1" applyNumberFormat="1" applyFont="1" applyBorder="1" applyAlignment="1">
      <alignment horizontal="center" vertical="center"/>
    </xf>
    <xf numFmtId="0" fontId="15" fillId="5" borderId="17" xfId="22" applyFont="1" applyFill="1" applyBorder="1" applyAlignment="1">
      <alignment horizontal="center" vertical="center" wrapText="1"/>
    </xf>
    <xf numFmtId="0" fontId="15" fillId="5" borderId="18" xfId="22" applyFont="1" applyFill="1" applyBorder="1" applyAlignment="1">
      <alignment horizontal="center" vertical="center" wrapText="1"/>
    </xf>
    <xf numFmtId="0" fontId="15" fillId="5" borderId="19" xfId="22" applyFont="1" applyFill="1" applyBorder="1" applyAlignment="1">
      <alignment horizontal="center" vertical="center" wrapText="1"/>
    </xf>
    <xf numFmtId="0" fontId="15" fillId="3" borderId="23" xfId="22" applyFont="1" applyFill="1" applyBorder="1" applyAlignment="1">
      <alignment horizontal="center" vertical="center" wrapText="1"/>
    </xf>
    <xf numFmtId="0" fontId="15" fillId="3" borderId="32" xfId="22" applyFont="1" applyFill="1" applyBorder="1" applyAlignment="1">
      <alignment horizontal="center" vertical="center" wrapText="1"/>
    </xf>
    <xf numFmtId="0" fontId="15" fillId="3" borderId="31" xfId="22" applyFont="1" applyFill="1" applyBorder="1" applyAlignment="1">
      <alignment horizontal="center" vertical="center" wrapText="1"/>
    </xf>
    <xf numFmtId="0" fontId="24" fillId="5" borderId="17" xfId="22" applyFont="1" applyFill="1" applyBorder="1" applyAlignment="1">
      <alignment horizontal="center" vertical="center"/>
    </xf>
    <xf numFmtId="0" fontId="24" fillId="5" borderId="18" xfId="22" applyFont="1" applyFill="1" applyBorder="1" applyAlignment="1">
      <alignment horizontal="center" vertical="center"/>
    </xf>
    <xf numFmtId="0" fontId="24" fillId="5" borderId="19" xfId="22" applyFont="1" applyFill="1" applyBorder="1" applyAlignment="1">
      <alignment horizontal="center" vertical="center"/>
    </xf>
    <xf numFmtId="0" fontId="15" fillId="5" borderId="23" xfId="22" applyFont="1" applyFill="1" applyBorder="1" applyAlignment="1">
      <alignment horizontal="center" vertical="center" wrapText="1"/>
    </xf>
    <xf numFmtId="0" fontId="15" fillId="5" borderId="31" xfId="22" applyFont="1" applyFill="1" applyBorder="1" applyAlignment="1">
      <alignment horizontal="center" vertical="center" wrapText="1"/>
    </xf>
    <xf numFmtId="0" fontId="35" fillId="5" borderId="41" xfId="22" applyFont="1" applyFill="1" applyBorder="1" applyAlignment="1">
      <alignment horizontal="center" vertical="center" wrapText="1"/>
    </xf>
    <xf numFmtId="0" fontId="35" fillId="5" borderId="39" xfId="22" applyFont="1" applyFill="1" applyBorder="1" applyAlignment="1">
      <alignment horizontal="center" vertical="center" wrapText="1"/>
    </xf>
    <xf numFmtId="0" fontId="35" fillId="5" borderId="40" xfId="22" applyFont="1" applyFill="1" applyBorder="1" applyAlignment="1">
      <alignment horizontal="center" vertical="center" wrapText="1"/>
    </xf>
    <xf numFmtId="0" fontId="35" fillId="5" borderId="38" xfId="22" applyFont="1" applyFill="1" applyBorder="1" applyAlignment="1">
      <alignment horizontal="center" vertical="center" wrapText="1"/>
    </xf>
    <xf numFmtId="0" fontId="15" fillId="3" borderId="17" xfId="22" applyFont="1" applyFill="1" applyBorder="1" applyAlignment="1">
      <alignment horizontal="center" vertical="center" wrapText="1"/>
    </xf>
    <xf numFmtId="0" fontId="15" fillId="3" borderId="18" xfId="22" applyFont="1" applyFill="1" applyBorder="1" applyAlignment="1">
      <alignment horizontal="center" vertical="center" wrapText="1"/>
    </xf>
    <xf numFmtId="0" fontId="15" fillId="3" borderId="19" xfId="22" applyFont="1" applyFill="1" applyBorder="1" applyAlignment="1">
      <alignment horizontal="center" vertical="center" wrapText="1"/>
    </xf>
    <xf numFmtId="0" fontId="35" fillId="5" borderId="17" xfId="22" applyFont="1" applyFill="1" applyBorder="1" applyAlignment="1">
      <alignment horizontal="center" vertical="center" wrapText="1"/>
    </xf>
    <xf numFmtId="0" fontId="35" fillId="5" borderId="19" xfId="22" applyFont="1" applyFill="1" applyBorder="1" applyAlignment="1">
      <alignment horizontal="center" vertical="center" wrapText="1"/>
    </xf>
    <xf numFmtId="0" fontId="16" fillId="0" borderId="41" xfId="22" applyFont="1" applyBorder="1" applyAlignment="1">
      <alignment horizontal="center" vertical="center"/>
    </xf>
    <xf numFmtId="0" fontId="16" fillId="0" borderId="39" xfId="22" applyFont="1" applyBorder="1" applyAlignment="1">
      <alignment horizontal="center" vertical="center"/>
    </xf>
    <xf numFmtId="0" fontId="16" fillId="0" borderId="40" xfId="22" applyFont="1" applyBorder="1" applyAlignment="1">
      <alignment horizontal="center" vertical="center"/>
    </xf>
    <xf numFmtId="0" fontId="39" fillId="10" borderId="14" xfId="2" applyFont="1" applyFill="1" applyBorder="1" applyAlignment="1">
      <alignment horizontal="center" vertical="center" wrapText="1"/>
    </xf>
    <xf numFmtId="0" fontId="39" fillId="10" borderId="30" xfId="2" applyFont="1" applyFill="1" applyBorder="1" applyAlignment="1">
      <alignment horizontal="center" vertical="center" wrapText="1"/>
    </xf>
    <xf numFmtId="0" fontId="39" fillId="10" borderId="29" xfId="2" applyFont="1" applyFill="1" applyBorder="1" applyAlignment="1">
      <alignment horizontal="center" vertical="center" wrapText="1"/>
    </xf>
    <xf numFmtId="0" fontId="39" fillId="10" borderId="20" xfId="2" applyFont="1" applyFill="1" applyBorder="1" applyAlignment="1">
      <alignment horizontal="center" vertical="center" wrapText="1"/>
    </xf>
    <xf numFmtId="0" fontId="39" fillId="10" borderId="6" xfId="2" applyFont="1" applyFill="1" applyAlignment="1">
      <alignment horizontal="center" vertical="center" wrapText="1"/>
    </xf>
    <xf numFmtId="0" fontId="39" fillId="10" borderId="28" xfId="2" applyFont="1" applyFill="1" applyBorder="1" applyAlignment="1">
      <alignment horizontal="center" vertical="center" wrapText="1"/>
    </xf>
    <xf numFmtId="0" fontId="39" fillId="10" borderId="23" xfId="2" applyFont="1" applyFill="1" applyBorder="1" applyAlignment="1">
      <alignment horizontal="center" vertical="center" wrapText="1"/>
    </xf>
    <xf numFmtId="0" fontId="39" fillId="10" borderId="32" xfId="2" applyFont="1" applyFill="1" applyBorder="1" applyAlignment="1">
      <alignment horizontal="center" vertical="center" wrapText="1"/>
    </xf>
    <xf numFmtId="0" fontId="39" fillId="10" borderId="31" xfId="2" applyFont="1" applyFill="1" applyBorder="1" applyAlignment="1">
      <alignment horizontal="center" vertical="center" wrapText="1"/>
    </xf>
    <xf numFmtId="0" fontId="23" fillId="5" borderId="18" xfId="22" applyFont="1" applyFill="1" applyBorder="1" applyAlignment="1">
      <alignment horizontal="center" vertical="center" wrapText="1"/>
    </xf>
    <xf numFmtId="0" fontId="23" fillId="5" borderId="19" xfId="22" applyFont="1" applyFill="1" applyBorder="1" applyAlignment="1">
      <alignment horizontal="center" vertical="center" wrapText="1"/>
    </xf>
    <xf numFmtId="0" fontId="14" fillId="0" borderId="38" xfId="25" applyFont="1" applyBorder="1" applyAlignment="1">
      <alignment horizontal="left" vertical="center" wrapText="1"/>
    </xf>
    <xf numFmtId="0" fontId="15" fillId="13" borderId="72" xfId="22" applyFont="1" applyFill="1" applyBorder="1" applyAlignment="1">
      <alignment horizontal="center" vertical="center" wrapText="1"/>
    </xf>
    <xf numFmtId="0" fontId="15" fillId="13" borderId="69" xfId="22" applyFont="1" applyFill="1" applyBorder="1" applyAlignment="1">
      <alignment horizontal="center" vertical="center" wrapText="1"/>
    </xf>
    <xf numFmtId="0" fontId="35" fillId="13" borderId="17" xfId="22" applyFont="1" applyFill="1" applyBorder="1" applyAlignment="1">
      <alignment horizontal="center" vertical="center" wrapText="1"/>
    </xf>
    <xf numFmtId="0" fontId="35" fillId="13" borderId="19" xfId="22" applyFont="1" applyFill="1" applyBorder="1" applyAlignment="1">
      <alignment horizontal="center" vertical="center" wrapText="1"/>
    </xf>
    <xf numFmtId="0" fontId="35" fillId="5" borderId="29" xfId="22" applyFont="1" applyFill="1" applyBorder="1" applyAlignment="1">
      <alignment horizontal="center" vertical="center" wrapText="1"/>
    </xf>
    <xf numFmtId="0" fontId="35" fillId="5" borderId="6" xfId="22" applyFont="1" applyFill="1" applyAlignment="1">
      <alignment horizontal="center" vertical="center" wrapText="1"/>
    </xf>
    <xf numFmtId="0" fontId="35" fillId="5" borderId="32" xfId="22" applyFont="1" applyFill="1" applyBorder="1" applyAlignment="1">
      <alignment horizontal="center" vertical="center" wrapText="1"/>
    </xf>
    <xf numFmtId="0" fontId="35" fillId="13" borderId="45" xfId="22" applyFont="1" applyFill="1" applyBorder="1" applyAlignment="1">
      <alignment horizontal="center" vertical="center" wrapText="1"/>
    </xf>
    <xf numFmtId="0" fontId="35" fillId="13" borderId="60" xfId="22" applyFont="1" applyFill="1" applyBorder="1" applyAlignment="1">
      <alignment horizontal="center" vertical="center" wrapText="1"/>
    </xf>
    <xf numFmtId="0" fontId="35" fillId="13" borderId="47" xfId="22" applyFont="1" applyFill="1" applyBorder="1" applyAlignment="1">
      <alignment horizontal="center" vertical="center" wrapText="1"/>
    </xf>
    <xf numFmtId="0" fontId="15" fillId="13" borderId="34" xfId="22" applyFont="1" applyFill="1" applyBorder="1" applyAlignment="1">
      <alignment horizontal="center" vertical="center" wrapText="1"/>
    </xf>
    <xf numFmtId="0" fontId="23" fillId="13" borderId="17" xfId="22" applyFont="1" applyFill="1" applyBorder="1" applyAlignment="1">
      <alignment horizontal="center" vertical="center" wrapText="1"/>
    </xf>
    <xf numFmtId="0" fontId="23" fillId="13" borderId="18" xfId="22" applyFont="1" applyFill="1" applyBorder="1" applyAlignment="1">
      <alignment horizontal="center" vertical="center" wrapText="1"/>
    </xf>
    <xf numFmtId="0" fontId="23" fillId="13" borderId="19" xfId="22" applyFont="1" applyFill="1" applyBorder="1" applyAlignment="1">
      <alignment horizontal="center" vertical="center" wrapText="1"/>
    </xf>
    <xf numFmtId="0" fontId="14" fillId="0" borderId="38" xfId="0" applyFont="1" applyBorder="1" applyAlignment="1">
      <alignment horizontal="left" vertical="center" wrapText="1"/>
    </xf>
    <xf numFmtId="0" fontId="46" fillId="5" borderId="21" xfId="19" applyFont="1" applyFill="1" applyBorder="1" applyAlignment="1">
      <alignment horizontal="center" vertical="center" wrapText="1"/>
    </xf>
    <xf numFmtId="0" fontId="46" fillId="5" borderId="25" xfId="19" applyFont="1" applyFill="1" applyBorder="1" applyAlignment="1">
      <alignment horizontal="center" vertical="center" wrapText="1"/>
    </xf>
    <xf numFmtId="0" fontId="46" fillId="5" borderId="22" xfId="19" applyFont="1" applyFill="1" applyBorder="1" applyAlignment="1">
      <alignment horizontal="center" vertical="center" wrapText="1"/>
    </xf>
    <xf numFmtId="0" fontId="46" fillId="5" borderId="26" xfId="19" applyFont="1" applyFill="1" applyBorder="1" applyAlignment="1">
      <alignment horizontal="center" vertical="center" wrapText="1"/>
    </xf>
    <xf numFmtId="0" fontId="5" fillId="10" borderId="6" xfId="19" applyFill="1" applyAlignment="1">
      <alignment horizontal="center"/>
    </xf>
    <xf numFmtId="0" fontId="45" fillId="5" borderId="72" xfId="19" applyFont="1" applyFill="1" applyBorder="1" applyAlignment="1">
      <alignment horizontal="center" vertical="center"/>
    </xf>
    <xf numFmtId="0" fontId="45" fillId="5" borderId="50" xfId="19" applyFont="1" applyFill="1" applyBorder="1" applyAlignment="1">
      <alignment horizontal="center" vertical="center"/>
    </xf>
    <xf numFmtId="0" fontId="45" fillId="5" borderId="69" xfId="19" applyFont="1" applyFill="1" applyBorder="1" applyAlignment="1">
      <alignment horizontal="center" vertical="center"/>
    </xf>
    <xf numFmtId="0" fontId="27" fillId="11" borderId="68" xfId="14" quotePrefix="1" applyNumberFormat="1" applyFill="1" applyBorder="1" applyAlignment="1">
      <alignment horizontal="center" vertical="center" wrapText="1"/>
    </xf>
    <xf numFmtId="0" fontId="27" fillId="11" borderId="24" xfId="14" quotePrefix="1" applyNumberFormat="1" applyFill="1" applyBorder="1" applyAlignment="1">
      <alignment horizontal="center" vertical="center" wrapText="1"/>
    </xf>
    <xf numFmtId="0" fontId="27" fillId="11" borderId="21" xfId="14" quotePrefix="1" applyNumberFormat="1" applyFill="1" applyBorder="1" applyAlignment="1">
      <alignment horizontal="center" vertical="center" wrapText="1"/>
    </xf>
    <xf numFmtId="0" fontId="27" fillId="11" borderId="25" xfId="14" quotePrefix="1" applyNumberFormat="1" applyFill="1" applyBorder="1" applyAlignment="1">
      <alignment horizontal="center" vertical="center" wrapText="1"/>
    </xf>
    <xf numFmtId="0" fontId="27" fillId="11" borderId="21" xfId="14" applyNumberFormat="1" applyFill="1" applyBorder="1" applyAlignment="1">
      <alignment horizontal="center" vertical="center" wrapText="1"/>
    </xf>
    <xf numFmtId="0" fontId="27" fillId="11" borderId="25" xfId="14" applyNumberFormat="1" applyFill="1" applyBorder="1" applyAlignment="1">
      <alignment horizontal="center" vertical="center" wrapText="1"/>
    </xf>
    <xf numFmtId="0" fontId="27" fillId="3" borderId="21" xfId="12" quotePrefix="1" applyNumberFormat="1" applyFont="1" applyFill="1" applyBorder="1" applyAlignment="1">
      <alignment horizontal="center" vertical="center" wrapText="1"/>
    </xf>
    <xf numFmtId="0" fontId="27" fillId="3" borderId="25" xfId="12" quotePrefix="1" applyNumberFormat="1" applyFont="1" applyFill="1" applyBorder="1" applyAlignment="1">
      <alignment horizontal="center" vertical="center" wrapText="1"/>
    </xf>
    <xf numFmtId="0" fontId="46" fillId="5" borderId="45" xfId="19" applyFont="1" applyFill="1" applyBorder="1" applyAlignment="1">
      <alignment horizontal="center" vertical="center" wrapText="1"/>
    </xf>
    <xf numFmtId="0" fontId="46" fillId="5" borderId="73" xfId="19" applyFont="1" applyFill="1" applyBorder="1" applyAlignment="1">
      <alignment horizontal="center" vertical="center" wrapText="1"/>
    </xf>
    <xf numFmtId="0" fontId="45" fillId="5" borderId="49" xfId="19" applyFont="1" applyFill="1" applyBorder="1" applyAlignment="1">
      <alignment horizontal="center" vertical="center"/>
    </xf>
    <xf numFmtId="0" fontId="42" fillId="3" borderId="22" xfId="19" applyFont="1" applyFill="1" applyBorder="1" applyAlignment="1">
      <alignment horizontal="center" vertical="center" wrapText="1"/>
    </xf>
    <xf numFmtId="0" fontId="42" fillId="3" borderId="26" xfId="19" applyFont="1" applyFill="1" applyBorder="1" applyAlignment="1">
      <alignment horizontal="center" vertical="center" wrapText="1"/>
    </xf>
    <xf numFmtId="0" fontId="14" fillId="0" borderId="6" xfId="2" applyFont="1" applyAlignment="1">
      <alignment horizontal="center" vertical="center" wrapText="1"/>
    </xf>
    <xf numFmtId="0" fontId="14" fillId="0" borderId="32" xfId="2" applyFont="1" applyBorder="1" applyAlignment="1">
      <alignment horizontal="center" vertical="center" wrapText="1"/>
    </xf>
    <xf numFmtId="0" fontId="15" fillId="10" borderId="23" xfId="2" applyFont="1" applyFill="1" applyBorder="1" applyAlignment="1">
      <alignment horizontal="center" vertical="center"/>
    </xf>
    <xf numFmtId="0" fontId="15" fillId="10" borderId="32" xfId="2" applyFont="1" applyFill="1" applyBorder="1" applyAlignment="1">
      <alignment horizontal="center" vertical="center"/>
    </xf>
    <xf numFmtId="0" fontId="15" fillId="10" borderId="31" xfId="2" applyFont="1" applyFill="1" applyBorder="1" applyAlignment="1">
      <alignment horizontal="center" vertical="center"/>
    </xf>
    <xf numFmtId="0" fontId="39" fillId="0" borderId="38" xfId="0" applyFont="1" applyBorder="1" applyAlignment="1">
      <alignment horizontal="left" vertical="center" wrapText="1"/>
    </xf>
    <xf numFmtId="0" fontId="15" fillId="10" borderId="41" xfId="2" applyFont="1" applyFill="1" applyBorder="1" applyAlignment="1">
      <alignment horizontal="center" vertical="center"/>
    </xf>
    <xf numFmtId="0" fontId="15" fillId="10" borderId="39" xfId="2" applyFont="1" applyFill="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5" fillId="3" borderId="14"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31" xfId="0" applyFont="1" applyFill="1" applyBorder="1" applyAlignment="1">
      <alignment horizontal="center" vertical="center"/>
    </xf>
    <xf numFmtId="0" fontId="16" fillId="0" borderId="3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79" xfId="0" applyFont="1" applyBorder="1" applyAlignment="1">
      <alignment horizontal="left" vertical="center" wrapText="1"/>
    </xf>
    <xf numFmtId="0" fontId="16" fillId="0" borderId="29" xfId="0" applyFont="1" applyBorder="1" applyAlignment="1">
      <alignment horizontal="left" vertical="center" wrapText="1"/>
    </xf>
    <xf numFmtId="0" fontId="15" fillId="5" borderId="57" xfId="2" applyFont="1" applyFill="1" applyBorder="1" applyAlignment="1">
      <alignment horizontal="center" vertical="center" wrapText="1"/>
    </xf>
    <xf numFmtId="0" fontId="15" fillId="5" borderId="58" xfId="2" applyFont="1" applyFill="1" applyBorder="1" applyAlignment="1">
      <alignment horizontal="center" vertical="center" wrapText="1"/>
    </xf>
    <xf numFmtId="0" fontId="14" fillId="0" borderId="38" xfId="2" applyFont="1" applyBorder="1" applyAlignment="1">
      <alignment horizontal="center" vertical="center" wrapText="1"/>
    </xf>
    <xf numFmtId="0" fontId="15" fillId="0" borderId="41" xfId="2" applyFont="1" applyBorder="1" applyAlignment="1">
      <alignment horizontal="center" vertical="center"/>
    </xf>
    <xf numFmtId="0" fontId="15" fillId="0" borderId="39" xfId="2" applyFont="1" applyBorder="1" applyAlignment="1">
      <alignment horizontal="center" vertical="center"/>
    </xf>
    <xf numFmtId="0" fontId="15" fillId="0" borderId="6" xfId="2" applyFont="1" applyBorder="1" applyAlignment="1">
      <alignment horizontal="center" vertical="center"/>
    </xf>
    <xf numFmtId="0" fontId="15" fillId="5" borderId="62" xfId="2" applyFont="1" applyFill="1" applyBorder="1" applyAlignment="1">
      <alignment horizontal="center" vertical="center" wrapText="1"/>
    </xf>
    <xf numFmtId="0" fontId="15" fillId="0" borderId="62" xfId="2" applyFont="1" applyBorder="1" applyAlignment="1">
      <alignment horizontal="center" vertical="center" wrapText="1"/>
    </xf>
    <xf numFmtId="0" fontId="15" fillId="5" borderId="59" xfId="2" applyFont="1" applyFill="1" applyBorder="1" applyAlignment="1">
      <alignment horizontal="center" vertical="center" wrapText="1"/>
    </xf>
    <xf numFmtId="0" fontId="15" fillId="0" borderId="59" xfId="2" applyFont="1" applyBorder="1" applyAlignment="1">
      <alignment horizontal="center" vertical="center" wrapText="1"/>
    </xf>
    <xf numFmtId="0" fontId="15" fillId="5" borderId="84" xfId="2" applyFont="1" applyFill="1" applyBorder="1" applyAlignment="1">
      <alignment horizontal="center" vertical="center" wrapText="1"/>
    </xf>
    <xf numFmtId="0" fontId="15" fillId="0" borderId="84" xfId="2" applyFont="1" applyBorder="1" applyAlignment="1">
      <alignment horizontal="center" vertical="center" wrapText="1"/>
    </xf>
    <xf numFmtId="1" fontId="15" fillId="0" borderId="62" xfId="18" applyNumberFormat="1" applyFont="1" applyBorder="1" applyAlignment="1">
      <alignment horizontal="center" vertical="center" wrapText="1"/>
    </xf>
    <xf numFmtId="1" fontId="15" fillId="0" borderId="59" xfId="18" applyNumberFormat="1" applyFont="1" applyBorder="1" applyAlignment="1">
      <alignment horizontal="center" vertical="center" wrapText="1"/>
    </xf>
    <xf numFmtId="1" fontId="15" fillId="0" borderId="84" xfId="18" applyNumberFormat="1" applyFont="1" applyBorder="1" applyAlignment="1">
      <alignment horizontal="center" vertical="center" wrapText="1"/>
    </xf>
    <xf numFmtId="0" fontId="14" fillId="0" borderId="6" xfId="0" applyFont="1" applyBorder="1" applyAlignment="1">
      <alignment vertical="center"/>
    </xf>
    <xf numFmtId="1" fontId="8" fillId="0" borderId="6" xfId="21" applyNumberFormat="1" applyFont="1" applyBorder="1" applyAlignment="1">
      <alignment horizontal="center" vertical="center"/>
    </xf>
    <xf numFmtId="0" fontId="15" fillId="0" borderId="6" xfId="2" applyFont="1" applyBorder="1" applyAlignment="1">
      <alignment horizontal="center" vertical="center" wrapText="1"/>
    </xf>
    <xf numFmtId="1" fontId="8" fillId="0" borderId="38" xfId="21" applyNumberFormat="1" applyFont="1" applyBorder="1" applyAlignment="1">
      <alignment horizontal="center" vertical="center"/>
    </xf>
    <xf numFmtId="0" fontId="43" fillId="5" borderId="38" xfId="2" applyFont="1" applyFill="1" applyBorder="1" applyAlignment="1">
      <alignment horizontal="center" vertical="center" wrapText="1"/>
    </xf>
    <xf numFmtId="1" fontId="8" fillId="0" borderId="38" xfId="21" applyNumberFormat="1" applyFont="1" applyBorder="1" applyAlignment="1">
      <alignment horizontal="center" vertical="center"/>
    </xf>
    <xf numFmtId="0" fontId="43" fillId="0" borderId="38" xfId="2" applyFont="1" applyBorder="1" applyAlignment="1">
      <alignment horizontal="center" vertical="center" wrapText="1"/>
    </xf>
    <xf numFmtId="0" fontId="14" fillId="0" borderId="6" xfId="2" applyFont="1" applyBorder="1" applyAlignment="1">
      <alignment horizontal="center" vertical="center" wrapText="1"/>
    </xf>
    <xf numFmtId="0" fontId="15" fillId="10" borderId="6" xfId="2" applyFont="1" applyFill="1" applyBorder="1" applyAlignment="1">
      <alignment horizontal="center" vertical="center"/>
    </xf>
    <xf numFmtId="0" fontId="8" fillId="0" borderId="6" xfId="0" applyFont="1" applyBorder="1" applyAlignment="1">
      <alignment horizontal="left" vertical="center" wrapText="1"/>
    </xf>
    <xf numFmtId="169" fontId="16" fillId="0" borderId="34" xfId="5" applyNumberFormat="1" applyFont="1" applyFill="1" applyBorder="1" applyAlignment="1">
      <alignment vertical="center"/>
    </xf>
    <xf numFmtId="169" fontId="16" fillId="0" borderId="25" xfId="5" applyNumberFormat="1" applyFont="1" applyFill="1" applyBorder="1" applyAlignment="1">
      <alignment vertical="center"/>
    </xf>
  </cellXfs>
  <cellStyles count="28">
    <cellStyle name="Hyperlink" xfId="16" xr:uid="{00000000-0005-0000-0000-000000000000}"/>
    <cellStyle name="Millares" xfId="18" builtinId="3"/>
    <cellStyle name="Millares [0] 2" xfId="7" xr:uid="{00000000-0005-0000-0000-000002000000}"/>
    <cellStyle name="Millares 2" xfId="5" xr:uid="{00000000-0005-0000-0000-000003000000}"/>
    <cellStyle name="Millares 3" xfId="24" xr:uid="{00000000-0005-0000-0000-000004000000}"/>
    <cellStyle name="Millares 4" xfId="27" xr:uid="{00000000-0005-0000-0000-000005000000}"/>
    <cellStyle name="Moneda [0] 2" xfId="8" xr:uid="{00000000-0005-0000-0000-000006000000}"/>
    <cellStyle name="Moneda 2" xfId="4" xr:uid="{00000000-0005-0000-0000-000007000000}"/>
    <cellStyle name="Normal" xfId="0" builtinId="0"/>
    <cellStyle name="Normal 2" xfId="2" xr:uid="{00000000-0005-0000-0000-000009000000}"/>
    <cellStyle name="Normal 3" xfId="3" xr:uid="{00000000-0005-0000-0000-00000A000000}"/>
    <cellStyle name="Normal 3 2" xfId="21" xr:uid="{00000000-0005-0000-0000-00000B000000}"/>
    <cellStyle name="Normal 3 2 2" xfId="23" xr:uid="{00000000-0005-0000-0000-00000C000000}"/>
    <cellStyle name="Normal 3 3" xfId="22" xr:uid="{00000000-0005-0000-0000-00000D000000}"/>
    <cellStyle name="Normal 4" xfId="17" xr:uid="{00000000-0005-0000-0000-00000E000000}"/>
    <cellStyle name="Normal 5" xfId="19" xr:uid="{00000000-0005-0000-0000-00000F000000}"/>
    <cellStyle name="Normal 6" xfId="20" xr:uid="{00000000-0005-0000-0000-000010000000}"/>
    <cellStyle name="Normal 7" xfId="25" xr:uid="{00000000-0005-0000-0000-000011000000}"/>
    <cellStyle name="Normal 8" xfId="26" xr:uid="{00000000-0005-0000-0000-000012000000}"/>
    <cellStyle name="Porcentaje" xfId="1" builtinId="5"/>
    <cellStyle name="Porcentaje 2" xfId="6" xr:uid="{00000000-0005-0000-0000-000014000000}"/>
    <cellStyle name="Porcentaje 2 2" xfId="10" xr:uid="{00000000-0005-0000-0000-000015000000}"/>
    <cellStyle name="Porcentual 2" xfId="9" xr:uid="{00000000-0005-0000-0000-000016000000}"/>
    <cellStyle name="SAPDataCell" xfId="11" xr:uid="{00000000-0005-0000-0000-000017000000}"/>
    <cellStyle name="SAPDimensionCell" xfId="14" xr:uid="{00000000-0005-0000-0000-000018000000}"/>
    <cellStyle name="SAPFormula" xfId="15" xr:uid="{00000000-0005-0000-0000-000019000000}"/>
    <cellStyle name="SAPMemberCell" xfId="12" xr:uid="{00000000-0005-0000-0000-00001A000000}"/>
    <cellStyle name="SAPMemberCell 3" xfId="13"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32EDEB1F-6CAE-48EE-A4F0-124A45C7CE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58850" cy="82296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3A9951E1-3702-46B9-8363-9468C0865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445496" cy="611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315233</xdr:colOff>
      <xdr:row>0</xdr:row>
      <xdr:rowOff>95250</xdr:rowOff>
    </xdr:from>
    <xdr:to>
      <xdr:col>1</xdr:col>
      <xdr:colOff>603250</xdr:colOff>
      <xdr:row>3</xdr:row>
      <xdr:rowOff>292554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233" y="95250"/>
          <a:ext cx="923017" cy="1149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4B1A0D6-FDAB-4EED-B88F-6AB3F9531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60781010-EEC8-4D35-8F24-F8A7F96AD59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58850" cy="82296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1A5B789-93D7-4129-A8C7-849755700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7F660FE7-81E3-4A26-87AA-7F17E14241B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58850" cy="8229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1E72D656-D929-4045-A693-11DC96603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1863252-D418-41AB-AF5F-516C9EEB8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si\Downloads\1.Enero_Feb_SeguimientoPA_8219_Ajustado%20130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es_proyecto "/>
      <sheetName val="HV_BaseEstratificacion"/>
      <sheetName val="ACTIVIDAD_1"/>
      <sheetName val="Hoja de vida_1 "/>
      <sheetName val="ACTIVIDAD_2"/>
      <sheetName val="Hoja de vida_2"/>
      <sheetName val="ACTIVIDAD_3"/>
      <sheetName val="Hoja de vida_3"/>
      <sheetName val="META_PDD 105"/>
      <sheetName val="Hoja de vida_MetaPDD 105"/>
      <sheetName val="META_PDD 432"/>
      <sheetName val="Hoja de vida_MetaPDD 432"/>
      <sheetName val="PRODUCTO_MGA"/>
      <sheetName val="PMR"/>
      <sheetName val="CONTROL DE CAMBIOS"/>
      <sheetName val="Listas"/>
      <sheetName val="HV_BaseGeografica"/>
      <sheetName val="HV_InstrumentosCaptura"/>
      <sheetName val="HV_SistemaInformacion"/>
      <sheetName val="HV_Predio360"/>
      <sheetName val="HV_PED"/>
      <sheetName val="HV_SPI_Producto1"/>
      <sheetName val="HV_SPI_Producto2"/>
      <sheetName val="HV_SPI_Producto3"/>
      <sheetName val="HV_SPI_Producto4"/>
      <sheetName val="HV_SPI_Producto5"/>
      <sheetName val="HV_SPI_Producto6"/>
      <sheetName val="HV_SPI_Gestión"/>
      <sheetName val="Hoja3"/>
    </sheetNames>
    <sheetDataSet>
      <sheetData sheetId="0"/>
      <sheetData sheetId="1"/>
      <sheetData sheetId="2"/>
      <sheetData sheetId="3">
        <row r="12">
          <cell r="B12" t="str">
            <v>Implementar cuatro (4) modelos de operación (a nivel urbano y rural) que fortalezcan el cumplimiento de los objetivos del Sistema de Cuidado de acuerdo a su marco normativo Distrital y las necesidades identificadas a nivel social, cultural, ecónómicas, formativas y políticas.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
          <cell r="A5" t="str">
            <v>Suma</v>
          </cell>
        </row>
        <row r="6">
          <cell r="A6" t="str">
            <v>Creciente</v>
          </cell>
        </row>
        <row r="7">
          <cell r="A7" t="str">
            <v>Constante</v>
          </cell>
        </row>
      </sheetData>
    </sheetDataSet>
  </externalBook>
</externalLink>
</file>

<file path=xl/persons/person.xml><?xml version="1.0" encoding="utf-8"?>
<personList xmlns="http://schemas.microsoft.com/office/spreadsheetml/2018/threadedcomments" xmlns:x="http://schemas.openxmlformats.org/spreadsheetml/2006/main">
  <person displayName="Yuly Emperatriz Sanchez Cancelado" id="{C7123C69-EE7F-484E-A741-B8A52087C0AA}" userId="S::yesanchez@sdmujer.gov.co::1523c0ed-8dfa-4277-a4a7-c3af0a9fa9d1"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5-02-28T22:25:27.80" personId="{C7123C69-EE7F-484E-A741-B8A52087C0AA}" id="{AEFDC07E-7030-4356-98C6-30F147594BDB}">
    <text>Sugiero: sumatoria de los modelos de operación física + modelos de operación móvil en Bogotá.
Lo anterior, porque la variable está como “modelos” y no como manzanas</text>
  </threadedComment>
</ThreadedComments>
</file>

<file path=xl/threadedComments/threadedComment2.xml><?xml version="1.0" encoding="utf-8"?>
<ThreadedComments xmlns="http://schemas.microsoft.com/office/spreadsheetml/2018/threadedcomments" xmlns:x="http://schemas.openxmlformats.org/spreadsheetml/2006/main">
  <threadedComment ref="F35" dT="2025-02-28T22:39:59.84" personId="{C7123C69-EE7F-484E-A741-B8A52087C0AA}" id="{9075701D-B77F-4609-BD8A-44C26FE143A2}">
    <text>Relacionar la actividad asociada para el cumplimiento del PMR</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microsoft.com/office/2017/10/relationships/threadedComment" Target="../threadedComments/threadedComment2.xml"/><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23"/>
  <sheetViews>
    <sheetView workbookViewId="0">
      <selection activeCell="H22" sqref="H22"/>
    </sheetView>
  </sheetViews>
  <sheetFormatPr baseColWidth="10" defaultColWidth="12" defaultRowHeight="12.75" x14ac:dyDescent="0.25"/>
  <cols>
    <col min="1" max="4" width="15.5703125" style="208" customWidth="1"/>
    <col min="5" max="5" width="34.42578125" style="203" customWidth="1"/>
    <col min="6" max="6" width="31" style="203" customWidth="1"/>
    <col min="7" max="7" width="20.140625" style="203" customWidth="1"/>
    <col min="8" max="8" width="19.140625" style="203" customWidth="1"/>
    <col min="9" max="9" width="24" style="203" customWidth="1"/>
    <col min="10" max="10" width="18.5703125" style="203" customWidth="1"/>
    <col min="11" max="11" width="21.5703125" style="203" customWidth="1"/>
    <col min="12" max="16384" width="12" style="203"/>
  </cols>
  <sheetData>
    <row r="1" spans="1:12" x14ac:dyDescent="0.25">
      <c r="A1" s="206" t="s">
        <v>354</v>
      </c>
      <c r="B1" s="206" t="s">
        <v>355</v>
      </c>
      <c r="C1" s="206" t="s">
        <v>356</v>
      </c>
      <c r="D1" s="206" t="s">
        <v>357</v>
      </c>
      <c r="E1" s="207" t="s">
        <v>358</v>
      </c>
      <c r="F1" s="207" t="s">
        <v>359</v>
      </c>
      <c r="G1" s="207" t="s">
        <v>360</v>
      </c>
      <c r="H1" s="207" t="s">
        <v>361</v>
      </c>
      <c r="I1" s="207" t="s">
        <v>362</v>
      </c>
      <c r="J1" s="207" t="s">
        <v>363</v>
      </c>
      <c r="K1" s="207" t="s">
        <v>364</v>
      </c>
      <c r="L1" s="207" t="s">
        <v>365</v>
      </c>
    </row>
    <row r="2" spans="1:12" ht="25.5" x14ac:dyDescent="0.25">
      <c r="A2" s="208" t="s">
        <v>366</v>
      </c>
      <c r="B2" s="208" t="s">
        <v>367</v>
      </c>
      <c r="C2" s="208" t="s">
        <v>368</v>
      </c>
      <c r="D2" s="208" t="s">
        <v>12</v>
      </c>
      <c r="E2" s="203" t="s">
        <v>369</v>
      </c>
      <c r="F2" s="203" t="s">
        <v>370</v>
      </c>
      <c r="G2" s="208" t="s">
        <v>371</v>
      </c>
      <c r="H2" s="203" t="s">
        <v>372</v>
      </c>
      <c r="I2" s="203" t="s">
        <v>16</v>
      </c>
      <c r="J2" s="203" t="s">
        <v>3</v>
      </c>
      <c r="K2" s="203" t="s">
        <v>15</v>
      </c>
      <c r="L2" s="203" t="s">
        <v>5</v>
      </c>
    </row>
    <row r="3" spans="1:12" ht="25.5" x14ac:dyDescent="0.25">
      <c r="A3" s="208" t="s">
        <v>373</v>
      </c>
      <c r="B3" s="208" t="s">
        <v>374</v>
      </c>
      <c r="C3" s="208" t="s">
        <v>40</v>
      </c>
      <c r="D3" s="208" t="s">
        <v>13</v>
      </c>
      <c r="E3" s="203" t="s">
        <v>375</v>
      </c>
      <c r="F3" s="203" t="s">
        <v>376</v>
      </c>
      <c r="G3" s="208" t="s">
        <v>377</v>
      </c>
      <c r="H3" s="203" t="s">
        <v>378</v>
      </c>
      <c r="I3" s="203" t="s">
        <v>428</v>
      </c>
      <c r="J3" s="203" t="s">
        <v>6</v>
      </c>
      <c r="K3" s="203" t="s">
        <v>17</v>
      </c>
      <c r="L3" s="203" t="s">
        <v>379</v>
      </c>
    </row>
    <row r="4" spans="1:12" ht="25.5" x14ac:dyDescent="0.25">
      <c r="A4" s="208" t="s">
        <v>380</v>
      </c>
      <c r="B4" s="208" t="s">
        <v>381</v>
      </c>
      <c r="D4" s="208" t="s">
        <v>382</v>
      </c>
      <c r="E4" s="203" t="s">
        <v>383</v>
      </c>
      <c r="F4" s="203" t="s">
        <v>384</v>
      </c>
      <c r="G4" s="208" t="s">
        <v>385</v>
      </c>
      <c r="I4" s="203" t="s">
        <v>41</v>
      </c>
      <c r="J4" s="203" t="s">
        <v>5</v>
      </c>
      <c r="K4" s="203" t="s">
        <v>386</v>
      </c>
      <c r="L4" s="203" t="s">
        <v>40</v>
      </c>
    </row>
    <row r="5" spans="1:12" ht="25.5" x14ac:dyDescent="0.25">
      <c r="A5" s="208" t="s">
        <v>387</v>
      </c>
      <c r="B5" s="208" t="s">
        <v>388</v>
      </c>
      <c r="D5" s="208" t="s">
        <v>14</v>
      </c>
      <c r="E5" s="203" t="s">
        <v>389</v>
      </c>
      <c r="F5" s="203" t="s">
        <v>390</v>
      </c>
      <c r="G5" s="208" t="s">
        <v>391</v>
      </c>
      <c r="I5" s="203" t="s">
        <v>223</v>
      </c>
      <c r="J5" s="203" t="s">
        <v>214</v>
      </c>
    </row>
    <row r="6" spans="1:12" ht="25.5" x14ac:dyDescent="0.25">
      <c r="B6" s="208" t="s">
        <v>392</v>
      </c>
      <c r="D6" s="208" t="s">
        <v>234</v>
      </c>
      <c r="E6" s="203" t="s">
        <v>393</v>
      </c>
      <c r="F6" s="203" t="s">
        <v>394</v>
      </c>
      <c r="G6" s="208" t="s">
        <v>395</v>
      </c>
      <c r="I6" s="203" t="s">
        <v>45</v>
      </c>
    </row>
    <row r="7" spans="1:12" ht="25.5" x14ac:dyDescent="0.25">
      <c r="D7" s="208" t="s">
        <v>396</v>
      </c>
      <c r="E7" s="203" t="s">
        <v>397</v>
      </c>
      <c r="F7" s="203" t="s">
        <v>398</v>
      </c>
      <c r="G7" s="208" t="s">
        <v>399</v>
      </c>
      <c r="I7" s="203" t="s">
        <v>49</v>
      </c>
    </row>
    <row r="8" spans="1:12" x14ac:dyDescent="0.25">
      <c r="E8" s="203" t="s">
        <v>400</v>
      </c>
      <c r="F8" s="203" t="s">
        <v>401</v>
      </c>
      <c r="G8" s="203" t="s">
        <v>402</v>
      </c>
    </row>
    <row r="9" spans="1:12" x14ac:dyDescent="0.25">
      <c r="E9" s="203" t="s">
        <v>403</v>
      </c>
      <c r="F9" s="203" t="s">
        <v>404</v>
      </c>
    </row>
    <row r="10" spans="1:12" x14ac:dyDescent="0.25">
      <c r="E10" s="203" t="s">
        <v>405</v>
      </c>
      <c r="F10" s="203" t="s">
        <v>406</v>
      </c>
    </row>
    <row r="11" spans="1:12" x14ac:dyDescent="0.25">
      <c r="E11" s="203" t="s">
        <v>407</v>
      </c>
      <c r="F11" s="203" t="s">
        <v>408</v>
      </c>
    </row>
    <row r="12" spans="1:12" x14ac:dyDescent="0.25">
      <c r="E12" s="203" t="s">
        <v>409</v>
      </c>
      <c r="F12" s="203" t="s">
        <v>410</v>
      </c>
    </row>
    <row r="13" spans="1:12" x14ac:dyDescent="0.25">
      <c r="E13" s="203" t="s">
        <v>411</v>
      </c>
      <c r="F13" s="203" t="s">
        <v>412</v>
      </c>
    </row>
    <row r="14" spans="1:12" x14ac:dyDescent="0.25">
      <c r="E14" s="203" t="s">
        <v>413</v>
      </c>
      <c r="F14" s="203" t="s">
        <v>414</v>
      </c>
    </row>
    <row r="15" spans="1:12" x14ac:dyDescent="0.25">
      <c r="E15" s="203" t="s">
        <v>415</v>
      </c>
      <c r="F15" s="203" t="s">
        <v>416</v>
      </c>
    </row>
    <row r="16" spans="1:12" x14ac:dyDescent="0.25">
      <c r="E16" s="203" t="s">
        <v>417</v>
      </c>
      <c r="F16" s="203" t="s">
        <v>418</v>
      </c>
    </row>
    <row r="17" spans="5:6" x14ac:dyDescent="0.25">
      <c r="E17" s="203" t="s">
        <v>419</v>
      </c>
      <c r="F17" s="203" t="s">
        <v>420</v>
      </c>
    </row>
    <row r="18" spans="5:6" x14ac:dyDescent="0.25">
      <c r="E18" s="203" t="s">
        <v>421</v>
      </c>
      <c r="F18" s="203" t="s">
        <v>422</v>
      </c>
    </row>
    <row r="19" spans="5:6" x14ac:dyDescent="0.25">
      <c r="E19" s="203" t="s">
        <v>423</v>
      </c>
    </row>
    <row r="20" spans="5:6" x14ac:dyDescent="0.25">
      <c r="E20" s="203" t="s">
        <v>424</v>
      </c>
    </row>
    <row r="21" spans="5:6" x14ac:dyDescent="0.25">
      <c r="E21" s="203" t="s">
        <v>425</v>
      </c>
    </row>
    <row r="22" spans="5:6" x14ac:dyDescent="0.25">
      <c r="E22" s="203" t="s">
        <v>426</v>
      </c>
    </row>
    <row r="23" spans="5:6" x14ac:dyDescent="0.25">
      <c r="E23" s="203" t="s">
        <v>427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0">
    <tabColor theme="7" tint="0.39997558519241921"/>
    <pageSetUpPr fitToPage="1"/>
  </sheetPr>
  <dimension ref="A1:X68"/>
  <sheetViews>
    <sheetView showGridLines="0" view="pageBreakPreview" topLeftCell="A24" zoomScale="70" zoomScaleNormal="55" zoomScaleSheetLayoutView="70" workbookViewId="0">
      <selection activeCell="H33" sqref="H33"/>
    </sheetView>
  </sheetViews>
  <sheetFormatPr baseColWidth="10" defaultColWidth="10.85546875" defaultRowHeight="14.25" x14ac:dyDescent="0.25"/>
  <cols>
    <col min="1" max="1" width="42.42578125" style="3" customWidth="1"/>
    <col min="2" max="7" width="35.5703125" style="3" customWidth="1"/>
    <col min="8" max="8" width="41.85546875" style="3" customWidth="1"/>
    <col min="9" max="13" width="35.5703125" style="3" customWidth="1"/>
    <col min="14" max="21" width="18.140625" style="3" customWidth="1"/>
    <col min="22" max="22" width="22.5703125" style="3" customWidth="1"/>
    <col min="23" max="23" width="19" style="3" customWidth="1"/>
    <col min="24" max="24" width="19.42578125" style="3" customWidth="1"/>
    <col min="25" max="25" width="20.42578125" style="3" customWidth="1"/>
    <col min="26" max="26" width="22.85546875" style="3" customWidth="1"/>
    <col min="27" max="27" width="18.42578125" style="3" bestFit="1" customWidth="1"/>
    <col min="28" max="28" width="8.42578125" style="3" customWidth="1"/>
    <col min="29" max="29" width="18.42578125" style="3" bestFit="1" customWidth="1"/>
    <col min="30" max="30" width="5.5703125" style="3" customWidth="1"/>
    <col min="31" max="31" width="18.42578125" style="3" bestFit="1" customWidth="1"/>
    <col min="32" max="32" width="4.5703125" style="3" customWidth="1"/>
    <col min="33" max="33" width="23" style="3" bestFit="1" customWidth="1"/>
    <col min="34" max="34" width="10.85546875" style="3"/>
    <col min="35" max="35" width="18.42578125" style="3" bestFit="1" customWidth="1"/>
    <col min="36" max="36" width="16.140625" style="3" customWidth="1"/>
    <col min="37" max="16384" width="10.85546875" style="3"/>
  </cols>
  <sheetData>
    <row r="1" spans="1:24" ht="24" customHeight="1" thickBot="1" x14ac:dyDescent="0.3">
      <c r="A1" s="520"/>
      <c r="B1" s="379" t="s">
        <v>171</v>
      </c>
      <c r="C1" s="380"/>
      <c r="D1" s="380"/>
      <c r="E1" s="380"/>
      <c r="F1" s="380"/>
      <c r="G1" s="380"/>
      <c r="H1" s="381"/>
      <c r="I1" s="61" t="s">
        <v>9</v>
      </c>
      <c r="J1" s="62"/>
      <c r="M1" s="86"/>
    </row>
    <row r="2" spans="1:24" ht="24" customHeight="1" thickBot="1" x14ac:dyDescent="0.3">
      <c r="A2" s="521"/>
      <c r="B2" s="382" t="s">
        <v>172</v>
      </c>
      <c r="C2" s="383"/>
      <c r="D2" s="383"/>
      <c r="E2" s="383"/>
      <c r="F2" s="383"/>
      <c r="G2" s="383"/>
      <c r="H2" s="384"/>
      <c r="I2" s="61" t="s">
        <v>10</v>
      </c>
      <c r="J2" s="62"/>
      <c r="M2" s="86"/>
    </row>
    <row r="3" spans="1:24" ht="24" customHeight="1" thickBot="1" x14ac:dyDescent="0.3">
      <c r="A3" s="521"/>
      <c r="B3" s="382" t="s">
        <v>173</v>
      </c>
      <c r="C3" s="383"/>
      <c r="D3" s="383"/>
      <c r="E3" s="383"/>
      <c r="F3" s="383"/>
      <c r="G3" s="383"/>
      <c r="H3" s="384"/>
      <c r="I3" s="61" t="s">
        <v>169</v>
      </c>
      <c r="J3" s="62"/>
      <c r="M3" s="86"/>
    </row>
    <row r="4" spans="1:24" ht="24" customHeight="1" thickBot="1" x14ac:dyDescent="0.3">
      <c r="A4" s="522"/>
      <c r="B4" s="385" t="s">
        <v>311</v>
      </c>
      <c r="C4" s="386"/>
      <c r="D4" s="386"/>
      <c r="E4" s="386"/>
      <c r="F4" s="386"/>
      <c r="G4" s="386"/>
      <c r="H4" s="387"/>
      <c r="I4" s="61" t="s">
        <v>170</v>
      </c>
      <c r="J4" s="62"/>
      <c r="M4" s="86"/>
    </row>
    <row r="6" spans="1:24" ht="15" customHeight="1" thickBot="1" x14ac:dyDescent="0.3">
      <c r="A6" s="8"/>
      <c r="B6" s="9"/>
      <c r="C6" s="9"/>
      <c r="D6" s="11"/>
      <c r="E6" s="10"/>
      <c r="F6" s="10"/>
      <c r="G6" s="12"/>
      <c r="H6" s="12"/>
      <c r="I6" s="13"/>
      <c r="J6" s="13"/>
      <c r="K6" s="9"/>
      <c r="L6" s="9"/>
      <c r="M6" s="9"/>
      <c r="N6" s="9"/>
      <c r="O6" s="9"/>
      <c r="P6" s="9"/>
      <c r="Q6" s="9"/>
      <c r="R6" s="9"/>
      <c r="S6" s="9"/>
      <c r="T6" s="14"/>
      <c r="U6" s="9"/>
      <c r="V6" s="9"/>
      <c r="X6" s="15"/>
    </row>
    <row r="7" spans="1:24" ht="15" customHeight="1" x14ac:dyDescent="0.25">
      <c r="A7" s="677" t="s">
        <v>111</v>
      </c>
      <c r="B7" s="678" t="s">
        <v>441</v>
      </c>
      <c r="C7" s="678"/>
      <c r="D7" s="678"/>
      <c r="E7" s="678"/>
      <c r="F7" s="678"/>
      <c r="G7" s="678"/>
      <c r="H7" s="678"/>
      <c r="I7" s="677" t="s">
        <v>442</v>
      </c>
      <c r="J7" s="683">
        <v>2024110010309</v>
      </c>
      <c r="K7" s="9"/>
      <c r="L7" s="9"/>
      <c r="M7" s="9"/>
      <c r="N7" s="9"/>
      <c r="O7" s="9"/>
      <c r="P7" s="9"/>
      <c r="Q7" s="9"/>
      <c r="R7" s="9"/>
      <c r="S7" s="9"/>
      <c r="T7" s="9"/>
      <c r="U7" s="9"/>
      <c r="V7" s="9"/>
      <c r="W7" s="9"/>
      <c r="X7" s="9"/>
    </row>
    <row r="8" spans="1:24" ht="15" customHeight="1" x14ac:dyDescent="0.25">
      <c r="A8" s="679"/>
      <c r="B8" s="680"/>
      <c r="C8" s="680"/>
      <c r="D8" s="680"/>
      <c r="E8" s="680"/>
      <c r="F8" s="680"/>
      <c r="G8" s="680"/>
      <c r="H8" s="680"/>
      <c r="I8" s="679"/>
      <c r="J8" s="684"/>
      <c r="K8" s="9"/>
      <c r="L8" s="9"/>
      <c r="M8" s="9"/>
      <c r="N8" s="9"/>
      <c r="O8" s="9"/>
      <c r="P8" s="9"/>
      <c r="Q8" s="9"/>
      <c r="R8" s="9"/>
      <c r="S8" s="9"/>
      <c r="T8" s="9"/>
      <c r="U8" s="9"/>
      <c r="V8" s="9"/>
      <c r="W8" s="9"/>
      <c r="X8" s="9"/>
    </row>
    <row r="9" spans="1:24" ht="15" customHeight="1" x14ac:dyDescent="0.25">
      <c r="A9" s="679"/>
      <c r="B9" s="680"/>
      <c r="C9" s="680"/>
      <c r="D9" s="680"/>
      <c r="E9" s="680"/>
      <c r="F9" s="680"/>
      <c r="G9" s="680"/>
      <c r="H9" s="680"/>
      <c r="I9" s="679"/>
      <c r="J9" s="684"/>
      <c r="K9" s="9"/>
      <c r="L9" s="9"/>
      <c r="M9" s="9"/>
      <c r="N9" s="9"/>
      <c r="O9" s="9"/>
      <c r="P9" s="9"/>
      <c r="Q9" s="9"/>
      <c r="R9" s="9"/>
      <c r="S9" s="9"/>
      <c r="T9" s="9"/>
      <c r="U9" s="9"/>
      <c r="V9" s="9"/>
      <c r="W9" s="9"/>
      <c r="X9" s="9"/>
    </row>
    <row r="10" spans="1:24" ht="15" customHeight="1" thickBot="1" x14ac:dyDescent="0.3">
      <c r="A10" s="681"/>
      <c r="B10" s="682"/>
      <c r="C10" s="682"/>
      <c r="D10" s="682"/>
      <c r="E10" s="682"/>
      <c r="F10" s="682"/>
      <c r="G10" s="682"/>
      <c r="H10" s="682"/>
      <c r="I10" s="681"/>
      <c r="J10" s="685"/>
      <c r="K10" s="9"/>
      <c r="L10" s="9"/>
      <c r="M10" s="9"/>
      <c r="N10" s="9"/>
      <c r="O10" s="9"/>
      <c r="P10" s="9"/>
      <c r="Q10" s="9"/>
      <c r="R10" s="9"/>
      <c r="S10" s="9"/>
      <c r="T10" s="9"/>
      <c r="U10" s="9"/>
      <c r="V10" s="9"/>
      <c r="W10" s="9"/>
      <c r="X10" s="9"/>
    </row>
    <row r="11" spans="1:24" ht="9" customHeight="1" thickBot="1" x14ac:dyDescent="0.3">
      <c r="A11" s="16"/>
      <c r="B11" s="80"/>
      <c r="C11" s="9"/>
      <c r="D11" s="9"/>
      <c r="E11" s="9"/>
      <c r="F11" s="9"/>
      <c r="G11" s="9"/>
      <c r="H11" s="9"/>
      <c r="I11" s="9"/>
      <c r="J11" s="9"/>
      <c r="K11" s="9"/>
      <c r="L11" s="9"/>
      <c r="M11" s="9"/>
      <c r="N11" s="9"/>
      <c r="O11" s="9"/>
      <c r="P11" s="9"/>
      <c r="Q11" s="9"/>
      <c r="R11" s="9"/>
      <c r="S11" s="9"/>
      <c r="T11" s="9"/>
      <c r="U11" s="9"/>
      <c r="V11" s="9"/>
      <c r="W11" s="9"/>
      <c r="X11" s="9"/>
    </row>
    <row r="12" spans="1:24" s="81" customFormat="1" ht="21.75" customHeight="1" thickBot="1" x14ac:dyDescent="0.3">
      <c r="A12" s="402" t="s">
        <v>208</v>
      </c>
      <c r="B12" s="164" t="s">
        <v>143</v>
      </c>
      <c r="C12" s="90" t="s">
        <v>439</v>
      </c>
      <c r="D12" s="164" t="s">
        <v>144</v>
      </c>
      <c r="E12" s="90" t="s">
        <v>439</v>
      </c>
      <c r="F12" s="164" t="s">
        <v>145</v>
      </c>
      <c r="G12" s="62" t="s">
        <v>439</v>
      </c>
      <c r="H12" s="164" t="s">
        <v>146</v>
      </c>
      <c r="I12" s="187"/>
    </row>
    <row r="13" spans="1:24" s="81" customFormat="1" ht="21.75" customHeight="1" thickBot="1" x14ac:dyDescent="0.3">
      <c r="A13" s="402"/>
      <c r="B13" s="166" t="s">
        <v>147</v>
      </c>
      <c r="C13" s="90"/>
      <c r="D13" s="164" t="s">
        <v>148</v>
      </c>
      <c r="E13" s="62"/>
      <c r="F13" s="164" t="s">
        <v>149</v>
      </c>
      <c r="G13" s="62"/>
      <c r="H13" s="164" t="s">
        <v>150</v>
      </c>
      <c r="I13" s="187"/>
    </row>
    <row r="14" spans="1:24" s="81" customFormat="1" ht="21.75" customHeight="1" thickBot="1" x14ac:dyDescent="0.3">
      <c r="A14" s="402"/>
      <c r="B14" s="164" t="s">
        <v>151</v>
      </c>
      <c r="C14" s="185"/>
      <c r="D14" s="164" t="s">
        <v>152</v>
      </c>
      <c r="E14" s="62"/>
      <c r="F14" s="164" t="s">
        <v>153</v>
      </c>
      <c r="G14" s="62"/>
      <c r="H14" s="164" t="s">
        <v>154</v>
      </c>
      <c r="I14" s="187"/>
    </row>
    <row r="15" spans="1:24" s="81" customFormat="1" ht="21.75" customHeight="1" thickBot="1" x14ac:dyDescent="0.3">
      <c r="A15" s="3"/>
      <c r="B15" s="3"/>
      <c r="C15" s="3"/>
      <c r="D15" s="3"/>
      <c r="E15" s="3"/>
      <c r="F15" s="3"/>
      <c r="G15" s="3"/>
      <c r="H15" s="3"/>
      <c r="I15" s="3"/>
      <c r="J15" s="3"/>
      <c r="K15" s="3"/>
      <c r="L15" s="95"/>
      <c r="M15" s="96"/>
      <c r="N15" s="96"/>
      <c r="O15" s="96"/>
    </row>
    <row r="16" spans="1:24" s="81" customFormat="1" ht="21.75" customHeight="1" thickBot="1" x14ac:dyDescent="0.3">
      <c r="A16" s="401" t="s">
        <v>168</v>
      </c>
      <c r="B16" s="401"/>
      <c r="C16" s="182" t="s">
        <v>209</v>
      </c>
      <c r="D16" s="365"/>
      <c r="E16" s="365"/>
      <c r="F16" s="365"/>
      <c r="G16" s="3"/>
      <c r="H16" s="3"/>
      <c r="I16" s="3"/>
      <c r="J16" s="3"/>
      <c r="K16" s="3"/>
      <c r="L16" s="95"/>
      <c r="M16" s="96"/>
      <c r="N16" s="96"/>
      <c r="O16" s="96"/>
    </row>
    <row r="17" spans="1:15" s="81" customFormat="1" ht="21.75" customHeight="1" thickBot="1" x14ac:dyDescent="0.3">
      <c r="A17" s="401"/>
      <c r="B17" s="401"/>
      <c r="C17" s="182" t="s">
        <v>210</v>
      </c>
      <c r="D17" s="365"/>
      <c r="E17" s="365"/>
      <c r="F17" s="365"/>
      <c r="G17" s="3"/>
      <c r="H17" s="3"/>
      <c r="I17" s="3"/>
      <c r="J17" s="3"/>
      <c r="K17" s="3"/>
      <c r="L17" s="95"/>
      <c r="M17" s="96"/>
      <c r="N17" s="96"/>
      <c r="O17" s="96"/>
    </row>
    <row r="18" spans="1:15" s="81" customFormat="1" ht="21.75" customHeight="1" thickBot="1" x14ac:dyDescent="0.3">
      <c r="A18" s="401"/>
      <c r="B18" s="401"/>
      <c r="C18" s="182" t="s">
        <v>211</v>
      </c>
      <c r="D18" s="365" t="s">
        <v>439</v>
      </c>
      <c r="E18" s="365"/>
      <c r="F18" s="365"/>
      <c r="G18" s="3"/>
      <c r="H18" s="3"/>
      <c r="I18" s="3"/>
      <c r="J18" s="3"/>
      <c r="K18" s="3"/>
      <c r="L18" s="95"/>
      <c r="M18" s="96"/>
      <c r="N18" s="96"/>
      <c r="O18" s="96"/>
    </row>
    <row r="19" spans="1:15" s="81" customFormat="1" ht="21.75" customHeight="1" x14ac:dyDescent="0.25">
      <c r="A19" s="3"/>
      <c r="B19" s="3"/>
      <c r="C19" s="3"/>
      <c r="D19" s="3"/>
      <c r="E19" s="3"/>
      <c r="F19" s="3"/>
      <c r="G19" s="3"/>
      <c r="H19" s="3"/>
      <c r="I19" s="3"/>
      <c r="J19" s="3"/>
      <c r="K19" s="3"/>
      <c r="L19" s="95"/>
      <c r="M19" s="96"/>
      <c r="N19" s="96"/>
      <c r="O19" s="96"/>
    </row>
    <row r="20" spans="1:15" s="30" customFormat="1" ht="16.5" customHeight="1" x14ac:dyDescent="0.2"/>
    <row r="21" spans="1:15" ht="5.25" customHeight="1" thickBot="1" x14ac:dyDescent="0.3"/>
    <row r="22" spans="1:15" ht="48" customHeight="1" thickBot="1" x14ac:dyDescent="0.3">
      <c r="A22" s="524" t="s">
        <v>226</v>
      </c>
      <c r="B22" s="524"/>
      <c r="C22" s="524"/>
      <c r="D22" s="524"/>
      <c r="E22" s="524"/>
      <c r="F22" s="524"/>
      <c r="G22" s="524"/>
      <c r="H22" s="524"/>
      <c r="I22" s="524"/>
      <c r="J22" s="524"/>
    </row>
    <row r="23" spans="1:15" ht="69.95" customHeight="1" thickBot="1" x14ac:dyDescent="0.3">
      <c r="A23" s="170" t="s">
        <v>114</v>
      </c>
      <c r="B23" s="512" t="s">
        <v>488</v>
      </c>
      <c r="C23" s="513"/>
      <c r="D23" s="514"/>
      <c r="E23" s="222" t="s">
        <v>298</v>
      </c>
      <c r="F23" s="234" t="s">
        <v>480</v>
      </c>
      <c r="G23" s="222" t="s">
        <v>299</v>
      </c>
      <c r="H23" s="512" t="s">
        <v>490</v>
      </c>
      <c r="I23" s="513"/>
      <c r="J23" s="514"/>
    </row>
    <row r="24" spans="1:15" ht="50.25" customHeight="1" thickBot="1" x14ac:dyDescent="0.3">
      <c r="A24" s="141" t="s">
        <v>224</v>
      </c>
      <c r="B24" s="512" t="s">
        <v>489</v>
      </c>
      <c r="C24" s="513"/>
      <c r="D24" s="513"/>
      <c r="E24" s="513"/>
      <c r="F24" s="513"/>
      <c r="G24" s="513"/>
      <c r="H24" s="513"/>
      <c r="I24" s="513"/>
      <c r="J24" s="514"/>
    </row>
    <row r="25" spans="1:15" ht="50.25" customHeight="1" thickBot="1" x14ac:dyDescent="0.3">
      <c r="A25" s="507" t="s">
        <v>166</v>
      </c>
      <c r="B25" s="171">
        <v>2024</v>
      </c>
      <c r="C25" s="172">
        <v>2025</v>
      </c>
      <c r="D25" s="172">
        <v>2026</v>
      </c>
      <c r="E25" s="172">
        <v>2027</v>
      </c>
      <c r="F25" s="173" t="s">
        <v>0</v>
      </c>
      <c r="G25" s="174" t="s">
        <v>225</v>
      </c>
      <c r="H25" s="509" t="s">
        <v>213</v>
      </c>
      <c r="I25" s="510"/>
      <c r="J25" s="511"/>
    </row>
    <row r="26" spans="1:15" ht="50.25" customHeight="1" thickBot="1" x14ac:dyDescent="0.3">
      <c r="A26" s="508"/>
      <c r="B26" s="235">
        <v>362</v>
      </c>
      <c r="C26" s="236">
        <v>3450</v>
      </c>
      <c r="D26" s="236">
        <v>3450</v>
      </c>
      <c r="E26" s="236">
        <v>1738</v>
      </c>
      <c r="F26" s="225">
        <f>SUM(B26:E26)</f>
        <v>9000</v>
      </c>
      <c r="G26" s="227">
        <f>+B26</f>
        <v>362</v>
      </c>
      <c r="H26" s="512" t="s">
        <v>3</v>
      </c>
      <c r="I26" s="513"/>
      <c r="J26" s="514"/>
    </row>
    <row r="27" spans="1:15" ht="52.5" customHeight="1" thickBot="1" x14ac:dyDescent="0.3">
      <c r="A27" s="141"/>
      <c r="B27" s="515" t="s">
        <v>491</v>
      </c>
      <c r="C27" s="516"/>
      <c r="D27" s="516"/>
      <c r="E27" s="516"/>
      <c r="F27" s="516"/>
      <c r="G27" s="516"/>
      <c r="H27" s="516"/>
      <c r="I27" s="516"/>
      <c r="J27" s="517"/>
    </row>
    <row r="28" spans="1:15" s="34" customFormat="1" ht="51" customHeight="1" thickBot="1" x14ac:dyDescent="0.3">
      <c r="A28" s="507" t="s">
        <v>156</v>
      </c>
      <c r="B28" s="141" t="s">
        <v>134</v>
      </c>
      <c r="C28" s="170" t="s">
        <v>124</v>
      </c>
      <c r="D28" s="518" t="s">
        <v>138</v>
      </c>
      <c r="E28" s="519"/>
      <c r="F28" s="518" t="s">
        <v>139</v>
      </c>
      <c r="G28" s="519"/>
      <c r="H28" s="142" t="s">
        <v>140</v>
      </c>
      <c r="I28" s="140" t="s">
        <v>137</v>
      </c>
      <c r="J28" s="140" t="s">
        <v>167</v>
      </c>
    </row>
    <row r="29" spans="1:15" ht="51" customHeight="1" thickBot="1" x14ac:dyDescent="0.3">
      <c r="A29" s="508"/>
      <c r="B29" s="175">
        <v>0</v>
      </c>
      <c r="C29" s="92">
        <f>+B59</f>
        <v>0</v>
      </c>
      <c r="D29" s="505"/>
      <c r="E29" s="506"/>
      <c r="F29" s="505"/>
      <c r="G29" s="506"/>
      <c r="H29" s="91"/>
      <c r="I29" s="176"/>
      <c r="J29" s="176"/>
    </row>
    <row r="30" spans="1:15" s="34" customFormat="1" ht="51" customHeight="1" thickBot="1" x14ac:dyDescent="0.3">
      <c r="A30" s="507" t="s">
        <v>157</v>
      </c>
      <c r="B30" s="139" t="s">
        <v>134</v>
      </c>
      <c r="C30" s="142" t="s">
        <v>124</v>
      </c>
      <c r="D30" s="518" t="s">
        <v>138</v>
      </c>
      <c r="E30" s="519"/>
      <c r="F30" s="518" t="s">
        <v>139</v>
      </c>
      <c r="G30" s="519"/>
      <c r="H30" s="142" t="s">
        <v>140</v>
      </c>
      <c r="I30" s="140" t="s">
        <v>137</v>
      </c>
      <c r="J30" s="140" t="s">
        <v>167</v>
      </c>
    </row>
    <row r="31" spans="1:15" ht="51" customHeight="1" thickBot="1" x14ac:dyDescent="0.3">
      <c r="A31" s="508"/>
      <c r="B31" s="175">
        <v>0</v>
      </c>
      <c r="C31" s="92">
        <f>+C59</f>
        <v>0</v>
      </c>
      <c r="D31" s="505"/>
      <c r="E31" s="506"/>
      <c r="F31" s="505"/>
      <c r="G31" s="506"/>
      <c r="H31" s="91"/>
      <c r="I31" s="176"/>
      <c r="J31" s="176"/>
    </row>
    <row r="32" spans="1:15" s="34" customFormat="1" ht="51" customHeight="1" thickBot="1" x14ac:dyDescent="0.3">
      <c r="A32" s="507" t="s">
        <v>158</v>
      </c>
      <c r="B32" s="139" t="s">
        <v>134</v>
      </c>
      <c r="C32" s="142" t="s">
        <v>124</v>
      </c>
      <c r="D32" s="518" t="s">
        <v>138</v>
      </c>
      <c r="E32" s="519"/>
      <c r="F32" s="518" t="s">
        <v>139</v>
      </c>
      <c r="G32" s="519"/>
      <c r="H32" s="142" t="s">
        <v>140</v>
      </c>
      <c r="I32" s="140" t="s">
        <v>137</v>
      </c>
      <c r="J32" s="140" t="s">
        <v>167</v>
      </c>
    </row>
    <row r="33" spans="1:10" ht="147" customHeight="1" thickBot="1" x14ac:dyDescent="0.3">
      <c r="A33" s="508"/>
      <c r="B33" s="91">
        <v>345</v>
      </c>
      <c r="C33" s="92">
        <v>469</v>
      </c>
      <c r="D33" s="505" t="s">
        <v>576</v>
      </c>
      <c r="E33" s="506"/>
      <c r="F33" s="505" t="s">
        <v>576</v>
      </c>
      <c r="G33" s="506"/>
      <c r="H33" s="337" t="s">
        <v>455</v>
      </c>
      <c r="I33" s="176" t="s">
        <v>569</v>
      </c>
      <c r="J33" s="176" t="s">
        <v>587</v>
      </c>
    </row>
    <row r="34" spans="1:10" s="34" customFormat="1" ht="51" customHeight="1" thickBot="1" x14ac:dyDescent="0.3">
      <c r="A34" s="507" t="s">
        <v>159</v>
      </c>
      <c r="B34" s="141" t="s">
        <v>134</v>
      </c>
      <c r="C34" s="139" t="s">
        <v>124</v>
      </c>
      <c r="D34" s="518" t="s">
        <v>138</v>
      </c>
      <c r="E34" s="519"/>
      <c r="F34" s="518" t="s">
        <v>139</v>
      </c>
      <c r="G34" s="519"/>
      <c r="H34" s="142" t="s">
        <v>140</v>
      </c>
      <c r="I34" s="142" t="s">
        <v>137</v>
      </c>
      <c r="J34" s="140" t="s">
        <v>167</v>
      </c>
    </row>
    <row r="35" spans="1:10" ht="51" customHeight="1" thickBot="1" x14ac:dyDescent="0.3">
      <c r="A35" s="508"/>
      <c r="B35" s="91">
        <v>345</v>
      </c>
      <c r="C35" s="92">
        <f>+E59</f>
        <v>0</v>
      </c>
      <c r="D35" s="529"/>
      <c r="E35" s="530"/>
      <c r="F35" s="529"/>
      <c r="G35" s="530"/>
      <c r="H35" s="177"/>
      <c r="I35" s="178"/>
      <c r="J35" s="178"/>
    </row>
    <row r="36" spans="1:10" s="34" customFormat="1" ht="51" customHeight="1" thickBot="1" x14ac:dyDescent="0.3">
      <c r="A36" s="507" t="s">
        <v>160</v>
      </c>
      <c r="B36" s="141" t="s">
        <v>134</v>
      </c>
      <c r="C36" s="142" t="s">
        <v>124</v>
      </c>
      <c r="D36" s="518" t="s">
        <v>138</v>
      </c>
      <c r="E36" s="519"/>
      <c r="F36" s="518" t="s">
        <v>139</v>
      </c>
      <c r="G36" s="519"/>
      <c r="H36" s="142" t="s">
        <v>140</v>
      </c>
      <c r="I36" s="140" t="s">
        <v>137</v>
      </c>
      <c r="J36" s="140" t="s">
        <v>167</v>
      </c>
    </row>
    <row r="37" spans="1:10" ht="51" customHeight="1" thickBot="1" x14ac:dyDescent="0.3">
      <c r="A37" s="508"/>
      <c r="B37" s="91">
        <v>345</v>
      </c>
      <c r="C37" s="92">
        <f>+F59</f>
        <v>0</v>
      </c>
      <c r="D37" s="527"/>
      <c r="E37" s="528"/>
      <c r="F37" s="527"/>
      <c r="G37" s="528"/>
      <c r="H37" s="91"/>
      <c r="I37" s="179"/>
      <c r="J37" s="179"/>
    </row>
    <row r="38" spans="1:10" s="34" customFormat="1" ht="51" customHeight="1" thickBot="1" x14ac:dyDescent="0.3">
      <c r="A38" s="507" t="s">
        <v>142</v>
      </c>
      <c r="B38" s="141" t="s">
        <v>134</v>
      </c>
      <c r="C38" s="142" t="s">
        <v>124</v>
      </c>
      <c r="D38" s="518" t="s">
        <v>138</v>
      </c>
      <c r="E38" s="519"/>
      <c r="F38" s="518" t="s">
        <v>139</v>
      </c>
      <c r="G38" s="519"/>
      <c r="H38" s="142" t="s">
        <v>140</v>
      </c>
      <c r="I38" s="140" t="s">
        <v>137</v>
      </c>
      <c r="J38" s="140" t="s">
        <v>167</v>
      </c>
    </row>
    <row r="39" spans="1:10" ht="51" customHeight="1" thickBot="1" x14ac:dyDescent="0.3">
      <c r="A39" s="508"/>
      <c r="B39" s="91">
        <v>345</v>
      </c>
      <c r="C39" s="93">
        <f>+G59</f>
        <v>0</v>
      </c>
      <c r="D39" s="527"/>
      <c r="E39" s="528"/>
      <c r="F39" s="527"/>
      <c r="G39" s="528"/>
      <c r="H39" s="91"/>
      <c r="I39" s="179"/>
      <c r="J39" s="179"/>
    </row>
    <row r="40" spans="1:10" ht="51" customHeight="1" thickBot="1" x14ac:dyDescent="0.3">
      <c r="A40" s="507" t="s">
        <v>125</v>
      </c>
      <c r="B40" s="141" t="s">
        <v>134</v>
      </c>
      <c r="C40" s="170" t="s">
        <v>124</v>
      </c>
      <c r="D40" s="518" t="s">
        <v>138</v>
      </c>
      <c r="E40" s="519"/>
      <c r="F40" s="518" t="s">
        <v>139</v>
      </c>
      <c r="G40" s="519"/>
      <c r="H40" s="142" t="s">
        <v>140</v>
      </c>
      <c r="I40" s="140" t="s">
        <v>137</v>
      </c>
      <c r="J40" s="140" t="s">
        <v>167</v>
      </c>
    </row>
    <row r="41" spans="1:10" ht="51" customHeight="1" thickBot="1" x14ac:dyDescent="0.3">
      <c r="A41" s="508"/>
      <c r="B41" s="91">
        <v>345</v>
      </c>
      <c r="C41" s="93">
        <f>+H59</f>
        <v>0</v>
      </c>
      <c r="D41" s="527"/>
      <c r="E41" s="531"/>
      <c r="F41" s="527"/>
      <c r="G41" s="528"/>
      <c r="H41" s="91"/>
      <c r="I41" s="179"/>
      <c r="J41" s="179"/>
    </row>
    <row r="42" spans="1:10" ht="51" customHeight="1" thickBot="1" x14ac:dyDescent="0.3">
      <c r="A42" s="507" t="s">
        <v>126</v>
      </c>
      <c r="B42" s="141" t="s">
        <v>134</v>
      </c>
      <c r="C42" s="170" t="s">
        <v>124</v>
      </c>
      <c r="D42" s="518" t="s">
        <v>138</v>
      </c>
      <c r="E42" s="519"/>
      <c r="F42" s="518" t="s">
        <v>139</v>
      </c>
      <c r="G42" s="519"/>
      <c r="H42" s="142" t="s">
        <v>140</v>
      </c>
      <c r="I42" s="140" t="s">
        <v>137</v>
      </c>
      <c r="J42" s="140" t="s">
        <v>167</v>
      </c>
    </row>
    <row r="43" spans="1:10" ht="51" customHeight="1" thickBot="1" x14ac:dyDescent="0.3">
      <c r="A43" s="508"/>
      <c r="B43" s="91">
        <v>345</v>
      </c>
      <c r="C43" s="93">
        <f>+I59</f>
        <v>0</v>
      </c>
      <c r="D43" s="527"/>
      <c r="E43" s="531"/>
      <c r="F43" s="527"/>
      <c r="G43" s="528"/>
      <c r="H43" s="181"/>
      <c r="I43" s="91"/>
      <c r="J43" s="179"/>
    </row>
    <row r="44" spans="1:10" ht="51" customHeight="1" thickBot="1" x14ac:dyDescent="0.3">
      <c r="A44" s="507" t="s">
        <v>127</v>
      </c>
      <c r="B44" s="141" t="s">
        <v>134</v>
      </c>
      <c r="C44" s="170" t="s">
        <v>124</v>
      </c>
      <c r="D44" s="518" t="s">
        <v>138</v>
      </c>
      <c r="E44" s="519"/>
      <c r="F44" s="518" t="s">
        <v>139</v>
      </c>
      <c r="G44" s="519"/>
      <c r="H44" s="142" t="s">
        <v>140</v>
      </c>
      <c r="I44" s="140" t="s">
        <v>137</v>
      </c>
      <c r="J44" s="140" t="s">
        <v>167</v>
      </c>
    </row>
    <row r="45" spans="1:10" ht="51" customHeight="1" thickBot="1" x14ac:dyDescent="0.3">
      <c r="A45" s="508"/>
      <c r="B45" s="91">
        <v>345</v>
      </c>
      <c r="C45" s="93">
        <f>+J59</f>
        <v>0</v>
      </c>
      <c r="D45" s="527"/>
      <c r="E45" s="528"/>
      <c r="F45" s="527"/>
      <c r="G45" s="528"/>
      <c r="H45" s="91"/>
      <c r="I45" s="91"/>
      <c r="J45" s="91"/>
    </row>
    <row r="46" spans="1:10" ht="51" customHeight="1" thickBot="1" x14ac:dyDescent="0.3">
      <c r="A46" s="507" t="s">
        <v>128</v>
      </c>
      <c r="B46" s="141" t="s">
        <v>134</v>
      </c>
      <c r="C46" s="170" t="s">
        <v>124</v>
      </c>
      <c r="D46" s="518" t="s">
        <v>138</v>
      </c>
      <c r="E46" s="519"/>
      <c r="F46" s="518" t="s">
        <v>139</v>
      </c>
      <c r="G46" s="519"/>
      <c r="H46" s="142" t="s">
        <v>140</v>
      </c>
      <c r="I46" s="140" t="s">
        <v>137</v>
      </c>
      <c r="J46" s="140" t="s">
        <v>167</v>
      </c>
    </row>
    <row r="47" spans="1:10" ht="51" customHeight="1" thickBot="1" x14ac:dyDescent="0.3">
      <c r="A47" s="508"/>
      <c r="B47" s="91">
        <v>345</v>
      </c>
      <c r="C47" s="93">
        <f>+K59</f>
        <v>0</v>
      </c>
      <c r="D47" s="527"/>
      <c r="E47" s="528"/>
      <c r="F47" s="527"/>
      <c r="G47" s="528"/>
      <c r="H47" s="91"/>
      <c r="I47" s="179"/>
      <c r="J47" s="179"/>
    </row>
    <row r="48" spans="1:10" ht="51" customHeight="1" thickBot="1" x14ac:dyDescent="0.3">
      <c r="A48" s="507" t="s">
        <v>133</v>
      </c>
      <c r="B48" s="141" t="s">
        <v>134</v>
      </c>
      <c r="C48" s="170" t="s">
        <v>124</v>
      </c>
      <c r="D48" s="518" t="s">
        <v>138</v>
      </c>
      <c r="E48" s="519"/>
      <c r="F48" s="518" t="s">
        <v>139</v>
      </c>
      <c r="G48" s="519"/>
      <c r="H48" s="142" t="s">
        <v>140</v>
      </c>
      <c r="I48" s="140" t="s">
        <v>137</v>
      </c>
      <c r="J48" s="140" t="s">
        <v>167</v>
      </c>
    </row>
    <row r="49" spans="1:13" ht="51" customHeight="1" thickBot="1" x14ac:dyDescent="0.3">
      <c r="A49" s="508"/>
      <c r="B49" s="91">
        <v>345</v>
      </c>
      <c r="C49" s="93">
        <f>+L59</f>
        <v>0</v>
      </c>
      <c r="D49" s="527"/>
      <c r="E49" s="528"/>
      <c r="F49" s="531"/>
      <c r="G49" s="531"/>
      <c r="H49" s="91"/>
      <c r="I49" s="91"/>
      <c r="J49" s="91"/>
    </row>
    <row r="50" spans="1:13" ht="51" customHeight="1" thickBot="1" x14ac:dyDescent="0.3">
      <c r="A50" s="507" t="s">
        <v>129</v>
      </c>
      <c r="B50" s="141" t="s">
        <v>134</v>
      </c>
      <c r="C50" s="170" t="s">
        <v>124</v>
      </c>
      <c r="D50" s="518" t="s">
        <v>138</v>
      </c>
      <c r="E50" s="519"/>
      <c r="F50" s="518" t="s">
        <v>139</v>
      </c>
      <c r="G50" s="519"/>
      <c r="H50" s="142" t="s">
        <v>140</v>
      </c>
      <c r="I50" s="140" t="s">
        <v>137</v>
      </c>
      <c r="J50" s="140" t="s">
        <v>167</v>
      </c>
    </row>
    <row r="51" spans="1:13" ht="51" customHeight="1" thickBot="1" x14ac:dyDescent="0.3">
      <c r="A51" s="508"/>
      <c r="B51" s="91">
        <v>345</v>
      </c>
      <c r="C51" s="93">
        <f>+M59</f>
        <v>0</v>
      </c>
      <c r="D51" s="527"/>
      <c r="E51" s="528"/>
      <c r="F51" s="527"/>
      <c r="G51" s="528"/>
      <c r="H51" s="91"/>
      <c r="I51" s="91"/>
      <c r="J51" s="91"/>
    </row>
    <row r="54" spans="1:13" hidden="1" x14ac:dyDescent="0.25"/>
    <row r="55" spans="1:13" ht="18" hidden="1" x14ac:dyDescent="0.25">
      <c r="A55" s="59" t="s">
        <v>122</v>
      </c>
    </row>
    <row r="56" spans="1:13" ht="57.75" hidden="1" customHeight="1" x14ac:dyDescent="0.25">
      <c r="A56" s="42"/>
    </row>
    <row r="57" spans="1:13" hidden="1" x14ac:dyDescent="0.25"/>
    <row r="58" spans="1:13" ht="23.25" hidden="1" x14ac:dyDescent="0.25">
      <c r="A58" s="532" t="s">
        <v>123</v>
      </c>
      <c r="B58" s="43" t="s">
        <v>143</v>
      </c>
      <c r="C58" s="43" t="s">
        <v>144</v>
      </c>
      <c r="D58" s="43" t="s">
        <v>145</v>
      </c>
      <c r="E58" s="43" t="s">
        <v>146</v>
      </c>
      <c r="F58" s="43" t="s">
        <v>147</v>
      </c>
      <c r="G58" s="43" t="s">
        <v>148</v>
      </c>
      <c r="H58" s="43" t="s">
        <v>149</v>
      </c>
      <c r="I58" s="43" t="s">
        <v>150</v>
      </c>
      <c r="J58" s="43" t="s">
        <v>151</v>
      </c>
      <c r="K58" s="43" t="s">
        <v>152</v>
      </c>
      <c r="L58" s="43" t="s">
        <v>153</v>
      </c>
      <c r="M58" s="43" t="s">
        <v>154</v>
      </c>
    </row>
    <row r="59" spans="1:13" ht="24.75" hidden="1" customHeight="1" x14ac:dyDescent="0.25">
      <c r="A59" s="532"/>
      <c r="B59" s="44"/>
      <c r="C59" s="44"/>
      <c r="D59" s="44"/>
      <c r="E59" s="44"/>
      <c r="F59" s="44"/>
      <c r="G59" s="44"/>
      <c r="H59" s="44"/>
      <c r="I59" s="44"/>
      <c r="J59" s="44"/>
      <c r="K59" s="44"/>
      <c r="L59" s="44"/>
      <c r="M59" s="44"/>
    </row>
    <row r="60" spans="1:13" ht="24.75" hidden="1" customHeight="1" x14ac:dyDescent="0.25">
      <c r="B60" s="13"/>
      <c r="C60" s="13"/>
      <c r="D60" s="13"/>
      <c r="E60" s="13"/>
      <c r="F60" s="13"/>
      <c r="G60" s="13"/>
    </row>
    <row r="61" spans="1:13" s="33" customFormat="1" ht="30" hidden="1" customHeight="1" x14ac:dyDescent="0.25">
      <c r="A61" s="3"/>
      <c r="B61" s="3"/>
      <c r="C61" s="3"/>
      <c r="D61" s="3"/>
      <c r="E61" s="3"/>
      <c r="F61" s="3"/>
      <c r="G61" s="3"/>
      <c r="H61" s="3"/>
      <c r="I61" s="3"/>
    </row>
    <row r="62" spans="1:13" ht="15" thickBot="1" x14ac:dyDescent="0.3"/>
    <row r="63" spans="1:13" ht="44.25" customHeight="1" thickBot="1" x14ac:dyDescent="0.3">
      <c r="A63" s="503" t="s">
        <v>315</v>
      </c>
      <c r="B63" s="188" t="s">
        <v>316</v>
      </c>
      <c r="C63" s="189"/>
      <c r="D63" s="502" t="s">
        <v>319</v>
      </c>
      <c r="E63" s="188" t="s">
        <v>316</v>
      </c>
      <c r="F63" s="189"/>
      <c r="G63" s="546" t="s">
        <v>323</v>
      </c>
      <c r="H63" s="188" t="s">
        <v>320</v>
      </c>
      <c r="I63" s="504"/>
      <c r="J63" s="504"/>
    </row>
    <row r="64" spans="1:13" ht="15.75" thickBot="1" x14ac:dyDescent="0.3">
      <c r="A64" s="503"/>
      <c r="B64" s="188" t="s">
        <v>317</v>
      </c>
      <c r="C64" s="189" t="s">
        <v>517</v>
      </c>
      <c r="D64" s="502"/>
      <c r="E64" s="188" t="s">
        <v>317</v>
      </c>
      <c r="F64" s="189" t="s">
        <v>518</v>
      </c>
      <c r="G64" s="547"/>
      <c r="H64" s="188" t="s">
        <v>321</v>
      </c>
      <c r="I64" s="504"/>
      <c r="J64" s="504"/>
    </row>
    <row r="65" spans="1:10" ht="15.75" thickBot="1" x14ac:dyDescent="0.3">
      <c r="A65" s="503"/>
      <c r="B65" s="188" t="s">
        <v>318</v>
      </c>
      <c r="C65" s="189"/>
      <c r="D65" s="502"/>
      <c r="E65" s="188" t="s">
        <v>318</v>
      </c>
      <c r="F65" s="189" t="s">
        <v>519</v>
      </c>
      <c r="G65" s="547"/>
      <c r="H65" s="188" t="s">
        <v>322</v>
      </c>
      <c r="I65" s="504"/>
      <c r="J65" s="504"/>
    </row>
    <row r="66" spans="1:10" ht="39.75" customHeight="1" thickBot="1" x14ac:dyDescent="0.3">
      <c r="A66" s="503"/>
      <c r="B66" s="188" t="s">
        <v>316</v>
      </c>
      <c r="C66" s="189"/>
      <c r="D66" s="502"/>
      <c r="E66" s="188" t="s">
        <v>316</v>
      </c>
      <c r="F66" s="189"/>
      <c r="G66" s="547"/>
      <c r="H66" s="188" t="s">
        <v>320</v>
      </c>
      <c r="I66" s="504"/>
      <c r="J66" s="504"/>
    </row>
    <row r="67" spans="1:10" ht="15.75" thickBot="1" x14ac:dyDescent="0.3">
      <c r="A67" s="503"/>
      <c r="B67" s="188" t="s">
        <v>317</v>
      </c>
      <c r="C67" s="189"/>
      <c r="D67" s="502"/>
      <c r="E67" s="188" t="s">
        <v>317</v>
      </c>
      <c r="F67" s="189" t="s">
        <v>520</v>
      </c>
      <c r="G67" s="547"/>
      <c r="H67" s="188" t="s">
        <v>321</v>
      </c>
      <c r="I67" s="504"/>
      <c r="J67" s="504"/>
    </row>
    <row r="68" spans="1:10" ht="15.75" thickBot="1" x14ac:dyDescent="0.3">
      <c r="A68" s="503"/>
      <c r="B68" s="188" t="s">
        <v>318</v>
      </c>
      <c r="C68" s="189"/>
      <c r="D68" s="502"/>
      <c r="E68" s="188" t="s">
        <v>318</v>
      </c>
      <c r="F68" s="189" t="s">
        <v>521</v>
      </c>
      <c r="G68" s="548"/>
      <c r="H68" s="188" t="s">
        <v>322</v>
      </c>
      <c r="I68" s="504"/>
      <c r="J68" s="504"/>
    </row>
  </sheetData>
  <mergeCells count="92">
    <mergeCell ref="A63:A68"/>
    <mergeCell ref="D63:D68"/>
    <mergeCell ref="G63:G68"/>
    <mergeCell ref="I63:J63"/>
    <mergeCell ref="I64:J64"/>
    <mergeCell ref="I65:J65"/>
    <mergeCell ref="I66:J66"/>
    <mergeCell ref="I67:J67"/>
    <mergeCell ref="I68:J68"/>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B27:J27"/>
    <mergeCell ref="A28:A29"/>
    <mergeCell ref="D28:E28"/>
    <mergeCell ref="F28:G28"/>
    <mergeCell ref="D29:E29"/>
    <mergeCell ref="F29:G29"/>
    <mergeCell ref="B23:D23"/>
    <mergeCell ref="H23:J23"/>
    <mergeCell ref="B24:J24"/>
    <mergeCell ref="A25:A26"/>
    <mergeCell ref="H25:J25"/>
    <mergeCell ref="H26:J26"/>
    <mergeCell ref="A22:J22"/>
    <mergeCell ref="A1:A4"/>
    <mergeCell ref="B1:H1"/>
    <mergeCell ref="B2:H2"/>
    <mergeCell ref="B3:H3"/>
    <mergeCell ref="B4:H4"/>
    <mergeCell ref="A7:A10"/>
    <mergeCell ref="A12:A14"/>
    <mergeCell ref="A16:B18"/>
    <mergeCell ref="D16:F16"/>
    <mergeCell ref="D17:F17"/>
    <mergeCell ref="D18:F18"/>
    <mergeCell ref="B7:H10"/>
    <mergeCell ref="I7:I10"/>
    <mergeCell ref="J7:J10"/>
  </mergeCells>
  <pageMargins left="0.25" right="0.25" top="0.75" bottom="0.75" header="0.3" footer="0.3"/>
  <pageSetup scale="23"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31">
    <tabColor theme="7" tint="0.39997558519241921"/>
    <pageSetUpPr fitToPage="1"/>
  </sheetPr>
  <dimension ref="A1:L28"/>
  <sheetViews>
    <sheetView view="pageBreakPreview" zoomScale="60" zoomScaleNormal="100" workbookViewId="0">
      <selection activeCell="D27" sqref="D27:L27"/>
    </sheetView>
  </sheetViews>
  <sheetFormatPr baseColWidth="10" defaultColWidth="8.5703125" defaultRowHeight="12.75" x14ac:dyDescent="0.25"/>
  <cols>
    <col min="1" max="1" width="3.42578125" style="203" customWidth="1"/>
    <col min="2" max="2" width="9.42578125" style="203" customWidth="1"/>
    <col min="3" max="3" width="5.5703125" style="203" customWidth="1"/>
    <col min="4" max="4" width="6.5703125" style="203" customWidth="1"/>
    <col min="5" max="5" width="5.5703125" style="203" customWidth="1"/>
    <col min="6" max="6" width="10.42578125" style="203" customWidth="1"/>
    <col min="7" max="7" width="2.140625" style="203" customWidth="1"/>
    <col min="8" max="8" width="29.5703125" style="203" customWidth="1"/>
    <col min="9" max="9" width="31.5703125" style="203" customWidth="1"/>
    <col min="10" max="10" width="6.5703125" style="203" customWidth="1"/>
    <col min="11" max="11" width="18.5703125" style="203" customWidth="1"/>
    <col min="12" max="12" width="25.5703125" style="203" customWidth="1"/>
    <col min="13" max="16384" width="8.5703125" style="203"/>
  </cols>
  <sheetData>
    <row r="1" spans="1:12" ht="18.75" customHeight="1" x14ac:dyDescent="0.25">
      <c r="A1" s="474"/>
      <c r="B1" s="475"/>
      <c r="C1" s="475"/>
      <c r="D1" s="475"/>
      <c r="E1" s="476"/>
      <c r="F1" s="483" t="s">
        <v>324</v>
      </c>
      <c r="G1" s="484"/>
      <c r="H1" s="484"/>
      <c r="I1" s="484"/>
      <c r="J1" s="484"/>
      <c r="K1" s="484"/>
      <c r="L1" s="202"/>
    </row>
    <row r="2" spans="1:12" ht="18.75" customHeight="1" x14ac:dyDescent="0.25">
      <c r="A2" s="477"/>
      <c r="B2" s="478"/>
      <c r="C2" s="478"/>
      <c r="D2" s="478"/>
      <c r="E2" s="479"/>
      <c r="F2" s="485"/>
      <c r="G2" s="486"/>
      <c r="H2" s="486"/>
      <c r="I2" s="486"/>
      <c r="J2" s="486"/>
      <c r="K2" s="486"/>
      <c r="L2" s="202"/>
    </row>
    <row r="3" spans="1:12" ht="18.75" customHeight="1" x14ac:dyDescent="0.25">
      <c r="A3" s="477"/>
      <c r="B3" s="478"/>
      <c r="C3" s="478"/>
      <c r="D3" s="478"/>
      <c r="E3" s="479"/>
      <c r="F3" s="483" t="s">
        <v>325</v>
      </c>
      <c r="G3" s="484"/>
      <c r="H3" s="484"/>
      <c r="I3" s="484"/>
      <c r="J3" s="484"/>
      <c r="K3" s="484"/>
      <c r="L3" s="202"/>
    </row>
    <row r="4" spans="1:12" ht="18.75" customHeight="1" x14ac:dyDescent="0.25">
      <c r="A4" s="480"/>
      <c r="B4" s="481"/>
      <c r="C4" s="481"/>
      <c r="D4" s="481"/>
      <c r="E4" s="482"/>
      <c r="F4" s="485"/>
      <c r="G4" s="486"/>
      <c r="H4" s="486"/>
      <c r="I4" s="486"/>
      <c r="J4" s="486"/>
      <c r="K4" s="486"/>
      <c r="L4" s="202"/>
    </row>
    <row r="5" spans="1:12" ht="15.75" customHeight="1" x14ac:dyDescent="0.25">
      <c r="A5" s="451" t="s">
        <v>326</v>
      </c>
      <c r="B5" s="452"/>
      <c r="C5" s="452"/>
      <c r="D5" s="452"/>
      <c r="E5" s="452"/>
      <c r="F5" s="452"/>
      <c r="G5" s="452"/>
      <c r="H5" s="452"/>
      <c r="I5" s="452"/>
      <c r="J5" s="452"/>
      <c r="K5" s="452"/>
      <c r="L5" s="466"/>
    </row>
    <row r="6" spans="1:12" ht="23.25" customHeight="1" x14ac:dyDescent="0.25">
      <c r="A6" s="451" t="s">
        <v>327</v>
      </c>
      <c r="B6" s="452"/>
      <c r="C6" s="453"/>
      <c r="D6" s="444" t="s">
        <v>366</v>
      </c>
      <c r="E6" s="445"/>
      <c r="F6" s="445"/>
      <c r="G6" s="445"/>
      <c r="H6" s="446"/>
      <c r="I6" s="451" t="s">
        <v>328</v>
      </c>
      <c r="J6" s="453"/>
      <c r="K6" s="444" t="s">
        <v>381</v>
      </c>
      <c r="L6" s="446"/>
    </row>
    <row r="7" spans="1:12" ht="17.850000000000001" customHeight="1" x14ac:dyDescent="0.25">
      <c r="A7" s="451" t="s">
        <v>329</v>
      </c>
      <c r="B7" s="452"/>
      <c r="C7" s="453"/>
      <c r="D7" s="444" t="s">
        <v>40</v>
      </c>
      <c r="E7" s="445"/>
      <c r="F7" s="445"/>
      <c r="G7" s="445"/>
      <c r="H7" s="446"/>
      <c r="I7" s="451" t="s">
        <v>1</v>
      </c>
      <c r="J7" s="453"/>
      <c r="K7" s="444" t="s">
        <v>12</v>
      </c>
      <c r="L7" s="446"/>
    </row>
    <row r="8" spans="1:12" ht="35.85" customHeight="1" x14ac:dyDescent="0.25">
      <c r="A8" s="451" t="s">
        <v>330</v>
      </c>
      <c r="B8" s="452"/>
      <c r="C8" s="453"/>
      <c r="D8" s="448" t="s">
        <v>454</v>
      </c>
      <c r="E8" s="449"/>
      <c r="F8" s="449"/>
      <c r="G8" s="449"/>
      <c r="H8" s="450"/>
      <c r="I8" s="451" t="s">
        <v>331</v>
      </c>
      <c r="J8" s="453"/>
      <c r="K8" s="444" t="s">
        <v>408</v>
      </c>
      <c r="L8" s="446"/>
    </row>
    <row r="9" spans="1:12" ht="15.75" customHeight="1" x14ac:dyDescent="0.25">
      <c r="A9" s="465" t="s">
        <v>332</v>
      </c>
      <c r="B9" s="459"/>
      <c r="C9" s="459"/>
      <c r="D9" s="459"/>
      <c r="E9" s="459"/>
      <c r="F9" s="459"/>
      <c r="G9" s="459"/>
      <c r="H9" s="459"/>
      <c r="I9" s="459"/>
      <c r="J9" s="459"/>
      <c r="K9" s="459"/>
      <c r="L9" s="541"/>
    </row>
    <row r="10" spans="1:12" ht="41.25" customHeight="1" x14ac:dyDescent="0.25">
      <c r="A10" s="447" t="s">
        <v>114</v>
      </c>
      <c r="B10" s="447"/>
      <c r="C10" s="447"/>
      <c r="D10" s="447"/>
      <c r="E10" s="542" t="s">
        <v>488</v>
      </c>
      <c r="F10" s="542"/>
      <c r="G10" s="542"/>
      <c r="H10" s="542"/>
      <c r="I10" s="542"/>
      <c r="J10" s="542"/>
      <c r="K10" s="542"/>
      <c r="L10" s="542"/>
    </row>
    <row r="11" spans="1:12" ht="34.5" customHeight="1" x14ac:dyDescent="0.25">
      <c r="A11" s="467" t="s">
        <v>333</v>
      </c>
      <c r="B11" s="468"/>
      <c r="C11" s="468"/>
      <c r="D11" s="466"/>
      <c r="E11" s="448" t="s">
        <v>489</v>
      </c>
      <c r="F11" s="449"/>
      <c r="G11" s="449"/>
      <c r="H11" s="449"/>
      <c r="I11" s="449"/>
      <c r="J11" s="449"/>
      <c r="K11" s="449"/>
      <c r="L11" s="450"/>
    </row>
    <row r="12" spans="1:12" ht="47.25" customHeight="1" x14ac:dyDescent="0.25">
      <c r="A12" s="451" t="s">
        <v>334</v>
      </c>
      <c r="B12" s="452"/>
      <c r="C12" s="452"/>
      <c r="D12" s="453"/>
      <c r="E12" s="469" t="s">
        <v>492</v>
      </c>
      <c r="F12" s="470"/>
      <c r="G12" s="470"/>
      <c r="H12" s="470"/>
      <c r="I12" s="470"/>
      <c r="J12" s="470"/>
      <c r="K12" s="470"/>
      <c r="L12" s="471"/>
    </row>
    <row r="13" spans="1:12" ht="28.5" customHeight="1" x14ac:dyDescent="0.25">
      <c r="A13" s="451" t="s">
        <v>335</v>
      </c>
      <c r="B13" s="452"/>
      <c r="C13" s="453"/>
      <c r="D13" s="444">
        <v>3978</v>
      </c>
      <c r="E13" s="445"/>
      <c r="F13" s="445"/>
      <c r="G13" s="445"/>
      <c r="H13" s="446"/>
      <c r="I13" s="451" t="s">
        <v>336</v>
      </c>
      <c r="J13" s="453"/>
      <c r="K13" s="444" t="s">
        <v>391</v>
      </c>
      <c r="L13" s="446"/>
    </row>
    <row r="14" spans="1:12" ht="15.75" customHeight="1" x14ac:dyDescent="0.25">
      <c r="A14" s="451" t="s">
        <v>337</v>
      </c>
      <c r="B14" s="452"/>
      <c r="C14" s="452"/>
      <c r="D14" s="452"/>
      <c r="E14" s="452"/>
      <c r="F14" s="452"/>
      <c r="G14" s="452"/>
      <c r="H14" s="452"/>
      <c r="I14" s="452"/>
      <c r="J14" s="452"/>
      <c r="K14" s="452"/>
      <c r="L14" s="466"/>
    </row>
    <row r="15" spans="1:12" ht="25.5" customHeight="1" x14ac:dyDescent="0.25">
      <c r="A15" s="451" t="s">
        <v>338</v>
      </c>
      <c r="B15" s="452"/>
      <c r="C15" s="453"/>
      <c r="D15" s="444" t="s">
        <v>372</v>
      </c>
      <c r="E15" s="445"/>
      <c r="F15" s="445"/>
      <c r="G15" s="445"/>
      <c r="H15" s="446"/>
      <c r="I15" s="451" t="s">
        <v>339</v>
      </c>
      <c r="J15" s="453"/>
      <c r="K15" s="444" t="s">
        <v>16</v>
      </c>
      <c r="L15" s="446"/>
    </row>
    <row r="16" spans="1:12" ht="25.5" customHeight="1" x14ac:dyDescent="0.25">
      <c r="A16" s="451" t="s">
        <v>340</v>
      </c>
      <c r="B16" s="452"/>
      <c r="C16" s="453"/>
      <c r="D16" s="538">
        <v>3450</v>
      </c>
      <c r="E16" s="539"/>
      <c r="F16" s="539"/>
      <c r="G16" s="539"/>
      <c r="H16" s="540"/>
      <c r="I16" s="451" t="s">
        <v>217</v>
      </c>
      <c r="J16" s="453"/>
      <c r="K16" s="444" t="s">
        <v>3</v>
      </c>
      <c r="L16" s="446"/>
    </row>
    <row r="17" spans="1:12" ht="27.6" customHeight="1" x14ac:dyDescent="0.25">
      <c r="A17" s="451" t="s">
        <v>341</v>
      </c>
      <c r="B17" s="452"/>
      <c r="C17" s="453"/>
      <c r="D17" s="444" t="s">
        <v>455</v>
      </c>
      <c r="E17" s="445"/>
      <c r="F17" s="445"/>
      <c r="G17" s="445"/>
      <c r="H17" s="446"/>
      <c r="I17" s="454"/>
      <c r="J17" s="461"/>
      <c r="K17" s="461"/>
      <c r="L17" s="455"/>
    </row>
    <row r="18" spans="1:12" ht="12" customHeight="1" x14ac:dyDescent="0.25">
      <c r="A18" s="209" t="s">
        <v>342</v>
      </c>
      <c r="B18" s="209" t="s">
        <v>343</v>
      </c>
      <c r="C18" s="451" t="s">
        <v>344</v>
      </c>
      <c r="D18" s="452"/>
      <c r="E18" s="452"/>
      <c r="F18" s="452"/>
      <c r="G18" s="453"/>
      <c r="H18" s="451" t="s">
        <v>215</v>
      </c>
      <c r="I18" s="453"/>
      <c r="J18" s="451" t="s">
        <v>434</v>
      </c>
      <c r="K18" s="453"/>
      <c r="L18" s="209" t="s">
        <v>430</v>
      </c>
    </row>
    <row r="19" spans="1:12" ht="170.1" customHeight="1" x14ac:dyDescent="0.25">
      <c r="A19" s="204">
        <v>1</v>
      </c>
      <c r="B19" s="205" t="s">
        <v>433</v>
      </c>
      <c r="C19" s="444" t="s">
        <v>512</v>
      </c>
      <c r="D19" s="445"/>
      <c r="E19" s="445"/>
      <c r="F19" s="445"/>
      <c r="G19" s="446"/>
      <c r="H19" s="444" t="s">
        <v>494</v>
      </c>
      <c r="I19" s="446"/>
      <c r="J19" s="454" t="s">
        <v>15</v>
      </c>
      <c r="K19" s="455"/>
      <c r="L19" s="205" t="s">
        <v>431</v>
      </c>
    </row>
    <row r="20" spans="1:12" x14ac:dyDescent="0.25">
      <c r="A20" s="204">
        <v>2</v>
      </c>
      <c r="B20" s="205" t="s">
        <v>433</v>
      </c>
      <c r="C20" s="444"/>
      <c r="D20" s="445"/>
      <c r="E20" s="445"/>
      <c r="F20" s="445"/>
      <c r="G20" s="446"/>
      <c r="H20" s="444"/>
      <c r="I20" s="446"/>
      <c r="J20" s="454"/>
      <c r="K20" s="455"/>
      <c r="L20" s="205"/>
    </row>
    <row r="21" spans="1:12" x14ac:dyDescent="0.25">
      <c r="A21" s="204">
        <v>3</v>
      </c>
      <c r="B21" s="205" t="s">
        <v>433</v>
      </c>
      <c r="C21" s="444"/>
      <c r="D21" s="445"/>
      <c r="E21" s="445"/>
      <c r="F21" s="445"/>
      <c r="G21" s="446"/>
      <c r="H21" s="444"/>
      <c r="I21" s="446"/>
      <c r="J21" s="454"/>
      <c r="K21" s="455"/>
      <c r="L21" s="205"/>
    </row>
    <row r="22" spans="1:12" ht="25.5" customHeight="1" x14ac:dyDescent="0.25">
      <c r="A22" s="209" t="s">
        <v>342</v>
      </c>
      <c r="B22" s="451" t="s">
        <v>345</v>
      </c>
      <c r="C22" s="452"/>
      <c r="D22" s="452"/>
      <c r="E22" s="452"/>
      <c r="F22" s="452"/>
      <c r="G22" s="452"/>
      <c r="H22" s="452"/>
      <c r="I22" s="452"/>
      <c r="J22" s="452"/>
      <c r="K22" s="453"/>
      <c r="L22" s="209" t="s">
        <v>346</v>
      </c>
    </row>
    <row r="23" spans="1:12" ht="28.35" customHeight="1" x14ac:dyDescent="0.25">
      <c r="A23" s="204">
        <v>1</v>
      </c>
      <c r="B23" s="444" t="s">
        <v>495</v>
      </c>
      <c r="C23" s="445"/>
      <c r="D23" s="445"/>
      <c r="E23" s="445"/>
      <c r="F23" s="445"/>
      <c r="G23" s="445"/>
      <c r="H23" s="445"/>
      <c r="I23" s="445"/>
      <c r="J23" s="445"/>
      <c r="K23" s="446"/>
      <c r="L23" s="205" t="s">
        <v>15</v>
      </c>
    </row>
    <row r="24" spans="1:12" ht="15.75" customHeight="1" x14ac:dyDescent="0.25">
      <c r="A24" s="451" t="s">
        <v>347</v>
      </c>
      <c r="B24" s="452"/>
      <c r="C24" s="452"/>
      <c r="D24" s="452"/>
      <c r="E24" s="452"/>
      <c r="F24" s="459"/>
      <c r="G24" s="459"/>
      <c r="H24" s="452"/>
      <c r="I24" s="459"/>
      <c r="J24" s="459"/>
      <c r="K24" s="452"/>
      <c r="L24" s="460"/>
    </row>
    <row r="25" spans="1:12" ht="26.25" customHeight="1" x14ac:dyDescent="0.25">
      <c r="A25" s="451" t="s">
        <v>348</v>
      </c>
      <c r="B25" s="452"/>
      <c r="C25" s="453"/>
      <c r="D25" s="444">
        <f>+'META_PDD 432'!B26</f>
        <v>362</v>
      </c>
      <c r="E25" s="445"/>
      <c r="F25" s="447" t="s">
        <v>432</v>
      </c>
      <c r="G25" s="447"/>
      <c r="H25" s="213">
        <v>2024</v>
      </c>
      <c r="I25" s="447" t="s">
        <v>349</v>
      </c>
      <c r="J25" s="447"/>
      <c r="K25" s="448" t="s">
        <v>431</v>
      </c>
      <c r="L25" s="450"/>
    </row>
    <row r="26" spans="1:12" ht="26.25" customHeight="1" x14ac:dyDescent="0.25">
      <c r="A26" s="451" t="s">
        <v>350</v>
      </c>
      <c r="B26" s="452"/>
      <c r="C26" s="453"/>
      <c r="D26" s="444" t="s">
        <v>496</v>
      </c>
      <c r="E26" s="445"/>
      <c r="F26" s="533"/>
      <c r="G26" s="533"/>
      <c r="H26" s="445"/>
      <c r="I26" s="533"/>
      <c r="J26" s="533"/>
      <c r="K26" s="445"/>
      <c r="L26" s="534"/>
    </row>
    <row r="27" spans="1:12" ht="77.45" customHeight="1" x14ac:dyDescent="0.25">
      <c r="A27" s="451" t="s">
        <v>351</v>
      </c>
      <c r="B27" s="452"/>
      <c r="C27" s="453"/>
      <c r="D27" s="454" t="s">
        <v>493</v>
      </c>
      <c r="E27" s="461"/>
      <c r="F27" s="461"/>
      <c r="G27" s="461"/>
      <c r="H27" s="461"/>
      <c r="I27" s="461"/>
      <c r="J27" s="461"/>
      <c r="K27" s="461"/>
      <c r="L27" s="455"/>
    </row>
    <row r="28" spans="1:12" ht="17.850000000000001" customHeight="1" x14ac:dyDescent="0.25">
      <c r="A28" s="451" t="s">
        <v>352</v>
      </c>
      <c r="B28" s="452"/>
      <c r="C28" s="453"/>
      <c r="D28" s="444" t="s">
        <v>455</v>
      </c>
      <c r="E28" s="445"/>
      <c r="F28" s="445"/>
      <c r="G28" s="445"/>
      <c r="H28" s="445"/>
      <c r="I28" s="445"/>
      <c r="J28" s="445"/>
      <c r="K28" s="445"/>
      <c r="L28" s="446"/>
    </row>
  </sheetData>
  <mergeCells count="65">
    <mergeCell ref="A26:C26"/>
    <mergeCell ref="D26:L26"/>
    <mergeCell ref="A27:C27"/>
    <mergeCell ref="D27:L27"/>
    <mergeCell ref="A28:C28"/>
    <mergeCell ref="D28:L28"/>
    <mergeCell ref="B22:K22"/>
    <mergeCell ref="B23:K23"/>
    <mergeCell ref="A24:L24"/>
    <mergeCell ref="A25:C25"/>
    <mergeCell ref="D25:E25"/>
    <mergeCell ref="F25:G25"/>
    <mergeCell ref="I25:J25"/>
    <mergeCell ref="K25:L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58"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C00-000000000000}">
          <x14:formula1>
            <xm:f>Datos!$A$2:$A$5</xm:f>
          </x14:formula1>
          <xm:sqref>D6:H6</xm:sqref>
        </x14:dataValidation>
        <x14:dataValidation type="list" allowBlank="1" showInputMessage="1" showErrorMessage="1" xr:uid="{00000000-0002-0000-0C00-000001000000}">
          <x14:formula1>
            <xm:f>Datos!$B$2:$B$6</xm:f>
          </x14:formula1>
          <xm:sqref>K6:L6</xm:sqref>
        </x14:dataValidation>
        <x14:dataValidation type="list" allowBlank="1" showInputMessage="1" showErrorMessage="1" xr:uid="{00000000-0002-0000-0C00-000002000000}">
          <x14:formula1>
            <xm:f>Datos!$C$2:$C$3</xm:f>
          </x14:formula1>
          <xm:sqref>D7:H7</xm:sqref>
        </x14:dataValidation>
        <x14:dataValidation type="list" allowBlank="1" showInputMessage="1" showErrorMessage="1" xr:uid="{00000000-0002-0000-0C00-000003000000}">
          <x14:formula1>
            <xm:f>Datos!$D$2:$D$7</xm:f>
          </x14:formula1>
          <xm:sqref>K7:L7</xm:sqref>
        </x14:dataValidation>
        <x14:dataValidation type="list" allowBlank="1" showInputMessage="1" showErrorMessage="1" xr:uid="{00000000-0002-0000-0C00-000004000000}">
          <x14:formula1>
            <xm:f>Datos!$E$2:$E$23</xm:f>
          </x14:formula1>
          <xm:sqref>D8:H8</xm:sqref>
        </x14:dataValidation>
        <x14:dataValidation type="list" allowBlank="1" showInputMessage="1" showErrorMessage="1" xr:uid="{00000000-0002-0000-0C00-000005000000}">
          <x14:formula1>
            <xm:f>Datos!$F$2:$F$18</xm:f>
          </x14:formula1>
          <xm:sqref>K8:L8</xm:sqref>
        </x14:dataValidation>
        <x14:dataValidation type="list" allowBlank="1" showInputMessage="1" showErrorMessage="1" xr:uid="{00000000-0002-0000-0C00-000006000000}">
          <x14:formula1>
            <xm:f>Datos!$G$2:$G$8</xm:f>
          </x14:formula1>
          <xm:sqref>K13:L13</xm:sqref>
        </x14:dataValidation>
        <x14:dataValidation type="list" allowBlank="1" showInputMessage="1" showErrorMessage="1" xr:uid="{00000000-0002-0000-0C00-000007000000}">
          <x14:formula1>
            <xm:f>Datos!$H$2:$H$3</xm:f>
          </x14:formula1>
          <xm:sqref>D15:H15</xm:sqref>
        </x14:dataValidation>
        <x14:dataValidation type="list" allowBlank="1" showInputMessage="1" showErrorMessage="1" xr:uid="{00000000-0002-0000-0C00-000008000000}">
          <x14:formula1>
            <xm:f>Datos!$I$2:$I$7</xm:f>
          </x14:formula1>
          <xm:sqref>K15:L15</xm:sqref>
        </x14:dataValidation>
        <x14:dataValidation type="list" allowBlank="1" showInputMessage="1" showErrorMessage="1" xr:uid="{00000000-0002-0000-0C00-000009000000}">
          <x14:formula1>
            <xm:f>Datos!$J$2:$J$5</xm:f>
          </x14:formula1>
          <xm:sqref>K16:L16</xm:sqref>
        </x14:dataValidation>
        <x14:dataValidation type="list" allowBlank="1" showInputMessage="1" showErrorMessage="1" xr:uid="{00000000-0002-0000-0C00-00000A000000}">
          <x14:formula1>
            <xm:f>Datos!$K$2:$K$4</xm:f>
          </x14:formula1>
          <xm:sqref>L23</xm:sqref>
        </x14:dataValidation>
        <x14:dataValidation type="list" allowBlank="1" showInputMessage="1" showErrorMessage="1" xr:uid="{00000000-0002-0000-0C00-00000B000000}">
          <x14:formula1>
            <xm:f>Datos!$K$2:$K$3</xm:f>
          </x14:formula1>
          <xm:sqref>J19:K21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9">
    <tabColor theme="4" tint="0.59999389629810485"/>
    <pageSetUpPr fitToPage="1"/>
  </sheetPr>
  <dimension ref="A1:O48"/>
  <sheetViews>
    <sheetView showGridLines="0" topLeftCell="C14" zoomScale="70" zoomScaleNormal="70" workbookViewId="0">
      <selection activeCell="C8" sqref="C8"/>
    </sheetView>
  </sheetViews>
  <sheetFormatPr baseColWidth="10" defaultColWidth="10.85546875" defaultRowHeight="14.25" x14ac:dyDescent="0.25"/>
  <cols>
    <col min="1" max="1" width="49.5703125" style="3" customWidth="1"/>
    <col min="2" max="2" width="47.85546875" style="3" customWidth="1"/>
    <col min="3" max="13" width="35.5703125" style="3" customWidth="1"/>
    <col min="14" max="15" width="18.140625" style="3" customWidth="1"/>
    <col min="16" max="16" width="8.42578125" style="3" customWidth="1"/>
    <col min="17" max="17" width="18.42578125" style="3" bestFit="1" customWidth="1"/>
    <col min="18" max="18" width="5.5703125" style="3" customWidth="1"/>
    <col min="19" max="19" width="18.42578125" style="3" bestFit="1" customWidth="1"/>
    <col min="20" max="20" width="4.5703125" style="3" customWidth="1"/>
    <col min="21" max="21" width="23" style="3" bestFit="1" customWidth="1"/>
    <col min="22" max="22" width="10.85546875" style="3"/>
    <col min="23" max="23" width="18.42578125" style="3" bestFit="1" customWidth="1"/>
    <col min="24" max="24" width="16.140625" style="3" customWidth="1"/>
    <col min="25" max="16384" width="10.85546875" style="3"/>
  </cols>
  <sheetData>
    <row r="1" spans="1:15" s="81" customFormat="1" ht="32.25" customHeight="1" thickBot="1" x14ac:dyDescent="0.3">
      <c r="A1" s="398"/>
      <c r="B1" s="379" t="s">
        <v>171</v>
      </c>
      <c r="C1" s="380"/>
      <c r="D1" s="380"/>
      <c r="E1" s="380"/>
      <c r="F1" s="380"/>
      <c r="G1" s="380"/>
      <c r="H1" s="380"/>
      <c r="I1" s="381"/>
      <c r="J1" s="376" t="s">
        <v>212</v>
      </c>
      <c r="K1" s="377"/>
      <c r="L1" s="378"/>
    </row>
    <row r="2" spans="1:15" s="81" customFormat="1" ht="30.75" customHeight="1" thickBot="1" x14ac:dyDescent="0.3">
      <c r="A2" s="399"/>
      <c r="B2" s="382" t="s">
        <v>172</v>
      </c>
      <c r="C2" s="383"/>
      <c r="D2" s="383"/>
      <c r="E2" s="383"/>
      <c r="F2" s="383"/>
      <c r="G2" s="383"/>
      <c r="H2" s="383"/>
      <c r="I2" s="384"/>
      <c r="J2" s="376" t="s">
        <v>178</v>
      </c>
      <c r="K2" s="377"/>
      <c r="L2" s="378"/>
    </row>
    <row r="3" spans="1:15" s="81" customFormat="1" ht="24" customHeight="1" thickBot="1" x14ac:dyDescent="0.3">
      <c r="A3" s="399"/>
      <c r="B3" s="382" t="s">
        <v>173</v>
      </c>
      <c r="C3" s="383"/>
      <c r="D3" s="383"/>
      <c r="E3" s="383"/>
      <c r="F3" s="383"/>
      <c r="G3" s="383"/>
      <c r="H3" s="383"/>
      <c r="I3" s="384"/>
      <c r="J3" s="376" t="s">
        <v>179</v>
      </c>
      <c r="K3" s="377"/>
      <c r="L3" s="378"/>
    </row>
    <row r="4" spans="1:15" s="81" customFormat="1" ht="21.75" customHeight="1" thickBot="1" x14ac:dyDescent="0.3">
      <c r="A4" s="400"/>
      <c r="B4" s="385" t="s">
        <v>310</v>
      </c>
      <c r="C4" s="386"/>
      <c r="D4" s="386"/>
      <c r="E4" s="386"/>
      <c r="F4" s="386"/>
      <c r="G4" s="386"/>
      <c r="H4" s="386"/>
      <c r="I4" s="387"/>
      <c r="J4" s="376" t="s">
        <v>170</v>
      </c>
      <c r="K4" s="377"/>
      <c r="L4" s="378"/>
    </row>
    <row r="5" spans="1:15" s="81" customFormat="1" ht="21.75" customHeight="1" thickBot="1" x14ac:dyDescent="0.3">
      <c r="A5" s="82"/>
      <c r="B5" s="676"/>
      <c r="C5" s="676"/>
      <c r="D5" s="676"/>
      <c r="E5" s="676"/>
      <c r="F5" s="676"/>
      <c r="G5" s="676"/>
      <c r="H5" s="676"/>
      <c r="I5" s="676"/>
      <c r="J5" s="84"/>
      <c r="K5" s="84"/>
      <c r="L5" s="84"/>
    </row>
    <row r="6" spans="1:15" s="686" customFormat="1" ht="21.75" customHeight="1" thickBot="1" x14ac:dyDescent="0.3">
      <c r="A6" s="61" t="s">
        <v>440</v>
      </c>
      <c r="B6" s="397" t="s">
        <v>441</v>
      </c>
      <c r="C6" s="397"/>
      <c r="D6" s="397"/>
      <c r="E6" s="397"/>
      <c r="F6" s="397"/>
      <c r="G6" s="397"/>
      <c r="H6" s="397"/>
      <c r="I6" s="397"/>
      <c r="J6" s="397"/>
      <c r="K6" s="215" t="s">
        <v>442</v>
      </c>
      <c r="L6" s="689">
        <v>2024110010309</v>
      </c>
      <c r="M6" s="687"/>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552" t="s">
        <v>208</v>
      </c>
      <c r="B8" s="183" t="s">
        <v>143</v>
      </c>
      <c r="C8" s="145" t="s">
        <v>439</v>
      </c>
      <c r="D8" s="183" t="s">
        <v>144</v>
      </c>
      <c r="E8" s="145" t="s">
        <v>439</v>
      </c>
      <c r="F8" s="183" t="s">
        <v>145</v>
      </c>
      <c r="G8" s="146" t="s">
        <v>439</v>
      </c>
      <c r="H8" s="183" t="s">
        <v>146</v>
      </c>
      <c r="I8" s="147"/>
      <c r="J8" s="553" t="s">
        <v>168</v>
      </c>
      <c r="K8" s="182" t="s">
        <v>209</v>
      </c>
      <c r="L8" s="85"/>
      <c r="M8" s="551"/>
      <c r="N8" s="551"/>
      <c r="O8" s="551"/>
    </row>
    <row r="9" spans="1:15" s="81" customFormat="1" ht="21.75" customHeight="1" thickBot="1" x14ac:dyDescent="0.3">
      <c r="A9" s="552"/>
      <c r="B9" s="184" t="s">
        <v>147</v>
      </c>
      <c r="C9" s="148"/>
      <c r="D9" s="183" t="s">
        <v>148</v>
      </c>
      <c r="E9" s="149"/>
      <c r="F9" s="183" t="s">
        <v>149</v>
      </c>
      <c r="G9" s="149"/>
      <c r="H9" s="183" t="s">
        <v>150</v>
      </c>
      <c r="I9" s="147"/>
      <c r="J9" s="553"/>
      <c r="K9" s="182" t="s">
        <v>210</v>
      </c>
      <c r="L9" s="85"/>
      <c r="M9" s="551"/>
      <c r="N9" s="551"/>
      <c r="O9" s="551"/>
    </row>
    <row r="10" spans="1:15" s="81" customFormat="1" ht="21.75" customHeight="1" thickBot="1" x14ac:dyDescent="0.3">
      <c r="A10" s="552"/>
      <c r="B10" s="183" t="s">
        <v>151</v>
      </c>
      <c r="C10" s="145"/>
      <c r="D10" s="183" t="s">
        <v>152</v>
      </c>
      <c r="E10" s="149"/>
      <c r="F10" s="183" t="s">
        <v>153</v>
      </c>
      <c r="G10" s="149"/>
      <c r="H10" s="183" t="s">
        <v>154</v>
      </c>
      <c r="I10" s="147"/>
      <c r="J10" s="553"/>
      <c r="K10" s="182" t="s">
        <v>211</v>
      </c>
      <c r="L10" s="85" t="s">
        <v>439</v>
      </c>
      <c r="M10" s="551"/>
      <c r="N10" s="551"/>
      <c r="O10" s="551"/>
    </row>
    <row r="11" spans="1:15" s="81" customFormat="1" ht="21.75" customHeight="1" x14ac:dyDescent="0.25">
      <c r="A11" s="82"/>
      <c r="B11" s="83"/>
      <c r="C11" s="83"/>
      <c r="D11" s="83"/>
      <c r="E11" s="83"/>
      <c r="F11" s="83"/>
      <c r="G11" s="83"/>
      <c r="H11" s="83"/>
      <c r="I11" s="83"/>
      <c r="J11" s="83"/>
      <c r="K11" s="83"/>
      <c r="L11" s="83"/>
      <c r="M11" s="84"/>
      <c r="N11" s="84"/>
      <c r="O11" s="84"/>
    </row>
    <row r="12" spans="1:15" ht="15" customHeight="1" x14ac:dyDescent="0.25">
      <c r="A12" s="8"/>
      <c r="B12" s="9"/>
      <c r="C12" s="9"/>
      <c r="D12" s="11"/>
      <c r="E12" s="10"/>
      <c r="F12" s="10"/>
      <c r="G12" s="12"/>
      <c r="H12" s="12"/>
      <c r="I12" s="13"/>
      <c r="J12" s="13"/>
      <c r="K12" s="9"/>
      <c r="L12" s="9"/>
      <c r="M12" s="9"/>
      <c r="N12" s="9"/>
      <c r="O12" s="9"/>
    </row>
    <row r="13" spans="1:15" ht="16.5" customHeight="1" thickBot="1" x14ac:dyDescent="0.3">
      <c r="A13" s="78"/>
      <c r="B13" s="79"/>
      <c r="C13" s="79"/>
      <c r="D13" s="79"/>
      <c r="E13" s="79"/>
      <c r="F13" s="79"/>
      <c r="G13" s="79"/>
      <c r="H13" s="79"/>
      <c r="I13" s="79"/>
      <c r="J13" s="79"/>
      <c r="K13" s="79"/>
      <c r="L13" s="79"/>
      <c r="M13" s="79"/>
    </row>
    <row r="14" spans="1:15" ht="32.1" customHeight="1" thickBot="1" x14ac:dyDescent="0.3">
      <c r="A14" s="561" t="s">
        <v>302</v>
      </c>
      <c r="B14" s="562"/>
      <c r="C14" s="562"/>
      <c r="D14" s="562"/>
      <c r="E14" s="562"/>
      <c r="F14" s="562"/>
      <c r="G14" s="562"/>
      <c r="H14" s="562"/>
      <c r="I14" s="562"/>
      <c r="J14" s="562"/>
      <c r="K14" s="562"/>
      <c r="L14" s="563"/>
    </row>
    <row r="15" spans="1:15" ht="32.1" customHeight="1" thickBot="1" x14ac:dyDescent="0.3">
      <c r="A15" s="549" t="s">
        <v>300</v>
      </c>
      <c r="B15" s="567" t="s">
        <v>221</v>
      </c>
      <c r="C15" s="554" t="s">
        <v>207</v>
      </c>
      <c r="D15" s="556" t="s">
        <v>156</v>
      </c>
      <c r="E15" s="557"/>
      <c r="F15" s="558"/>
      <c r="G15" s="556" t="s">
        <v>157</v>
      </c>
      <c r="H15" s="557"/>
      <c r="I15" s="558"/>
      <c r="J15" s="366" t="s">
        <v>158</v>
      </c>
      <c r="K15" s="367"/>
      <c r="L15" s="368"/>
    </row>
    <row r="16" spans="1:15" ht="32.1" customHeight="1" thickBot="1" x14ac:dyDescent="0.3">
      <c r="A16" s="550"/>
      <c r="B16" s="568"/>
      <c r="C16" s="555"/>
      <c r="D16" s="132" t="s">
        <v>118</v>
      </c>
      <c r="E16" s="130" t="s">
        <v>119</v>
      </c>
      <c r="F16" s="131" t="s">
        <v>301</v>
      </c>
      <c r="G16" s="132" t="s">
        <v>118</v>
      </c>
      <c r="H16" s="130" t="s">
        <v>119</v>
      </c>
      <c r="I16" s="131" t="s">
        <v>301</v>
      </c>
      <c r="J16" s="132" t="s">
        <v>118</v>
      </c>
      <c r="K16" s="130" t="s">
        <v>119</v>
      </c>
      <c r="L16" s="131" t="s">
        <v>301</v>
      </c>
    </row>
    <row r="17" spans="1:13" ht="85.15" customHeight="1" x14ac:dyDescent="0.25">
      <c r="A17" s="127" t="s">
        <v>498</v>
      </c>
      <c r="B17" s="228" t="s">
        <v>443</v>
      </c>
      <c r="C17" s="559" t="s">
        <v>497</v>
      </c>
      <c r="D17" s="569">
        <f>+ACTIVIDAD_1!B26+ACTIVIDAD_2!B27</f>
        <v>2095183940</v>
      </c>
      <c r="E17" s="571">
        <v>0</v>
      </c>
      <c r="F17" s="573">
        <f>+D17/(ACTIVIDAD_1!B25+ACTIVIDAD_2!B26)</f>
        <v>0.99999758494341084</v>
      </c>
      <c r="G17" s="569">
        <f>+ACTIVIDAD_1!C26+ACTIVIDAD_2!C27</f>
        <v>4641270768</v>
      </c>
      <c r="H17" s="571">
        <f>+ACTIVIDAD_1!C27+ACTIVIDAD_2!C28</f>
        <v>10818041</v>
      </c>
      <c r="I17" s="573">
        <f>+G17/(ACTIVIDAD_1!C25+ACTIVIDAD_2!C26)</f>
        <v>0.94135441822579746</v>
      </c>
      <c r="J17" s="569">
        <v>57378586</v>
      </c>
      <c r="K17" s="571">
        <v>406993520</v>
      </c>
      <c r="L17" s="573">
        <f>+J17/(ACTIVIDAD_1!F25+ACTIVIDAD_2!F26)</f>
        <v>0.37558313041656849</v>
      </c>
    </row>
    <row r="18" spans="1:13" ht="78.599999999999994" customHeight="1" x14ac:dyDescent="0.25">
      <c r="A18" s="127" t="s">
        <v>498</v>
      </c>
      <c r="B18" s="229" t="s">
        <v>459</v>
      </c>
      <c r="C18" s="560"/>
      <c r="D18" s="570"/>
      <c r="E18" s="572"/>
      <c r="F18" s="574"/>
      <c r="G18" s="570"/>
      <c r="H18" s="572"/>
      <c r="I18" s="574"/>
      <c r="J18" s="570"/>
      <c r="K18" s="572"/>
      <c r="L18" s="574"/>
    </row>
    <row r="19" spans="1:13" ht="97.35" customHeight="1" x14ac:dyDescent="0.25">
      <c r="A19" s="127" t="s">
        <v>499</v>
      </c>
      <c r="B19" s="229" t="s">
        <v>472</v>
      </c>
      <c r="C19" s="237" t="s">
        <v>266</v>
      </c>
      <c r="D19" s="210">
        <f>+ACTIVIDAD_3!B26</f>
        <v>356144475</v>
      </c>
      <c r="E19" s="211" t="str">
        <f>+ACTIVIDAD_2!B28</f>
        <v xml:space="preserve"> -     </v>
      </c>
      <c r="F19" s="248">
        <f>+D19/ACTIVIDAD_3!B25</f>
        <v>0.99999852588131244</v>
      </c>
      <c r="G19" s="249">
        <f>+ACTIVIDAD_3!C26</f>
        <v>1291607700</v>
      </c>
      <c r="H19" s="328">
        <f>+ACTIVIDAD_3!C27</f>
        <v>1400000</v>
      </c>
      <c r="I19" s="248">
        <f>+G19/ACTIVIDAD_3!C25</f>
        <v>0.94127261981368515</v>
      </c>
      <c r="J19" s="249">
        <v>36050000</v>
      </c>
      <c r="K19" s="328">
        <v>91327020</v>
      </c>
      <c r="L19" s="248">
        <f>+J19/ACTIVIDAD_3!F25</f>
        <v>0.58905228758169936</v>
      </c>
    </row>
    <row r="20" spans="1:13" ht="32.1" customHeight="1" x14ac:dyDescent="0.25">
      <c r="A20" s="124"/>
      <c r="B20" s="123"/>
      <c r="C20" s="230"/>
      <c r="D20" s="134"/>
      <c r="E20" s="26"/>
      <c r="F20" s="27"/>
      <c r="G20" s="134"/>
      <c r="H20" s="26"/>
      <c r="I20" s="27"/>
      <c r="J20" s="134"/>
      <c r="K20" s="26"/>
      <c r="L20" s="27"/>
    </row>
    <row r="21" spans="1:13" ht="32.1" customHeight="1" x14ac:dyDescent="0.25">
      <c r="A21" s="124"/>
      <c r="B21" s="123"/>
      <c r="C21" s="137"/>
      <c r="D21" s="134"/>
      <c r="E21" s="26"/>
      <c r="F21" s="27"/>
      <c r="G21" s="134"/>
      <c r="H21" s="26"/>
      <c r="I21" s="27"/>
      <c r="J21" s="134"/>
      <c r="K21" s="26"/>
      <c r="L21" s="27"/>
    </row>
    <row r="22" spans="1:13" ht="32.1" customHeight="1" thickBot="1" x14ac:dyDescent="0.3">
      <c r="A22" s="125"/>
      <c r="B22" s="126"/>
      <c r="C22" s="138"/>
      <c r="D22" s="135"/>
      <c r="E22" s="29"/>
      <c r="F22" s="32"/>
      <c r="G22" s="135"/>
      <c r="H22" s="29"/>
      <c r="I22" s="32"/>
      <c r="J22" s="135"/>
      <c r="K22" s="29"/>
      <c r="L22" s="32"/>
    </row>
    <row r="23" spans="1:13" s="30" customFormat="1" ht="16.5" customHeight="1" x14ac:dyDescent="0.2">
      <c r="M23" s="3"/>
    </row>
    <row r="24" spans="1:13" ht="15" thickBot="1" x14ac:dyDescent="0.3"/>
    <row r="25" spans="1:13" ht="35.1" customHeight="1" thickBot="1" x14ac:dyDescent="0.3">
      <c r="A25" s="561" t="s">
        <v>303</v>
      </c>
      <c r="B25" s="562"/>
      <c r="C25" s="562"/>
      <c r="D25" s="562"/>
      <c r="E25" s="562"/>
      <c r="F25" s="562"/>
      <c r="G25" s="562"/>
      <c r="H25" s="562"/>
      <c r="I25" s="562"/>
      <c r="J25" s="562"/>
      <c r="K25" s="562"/>
      <c r="L25" s="563"/>
    </row>
    <row r="26" spans="1:13" ht="35.1" customHeight="1" x14ac:dyDescent="0.25">
      <c r="A26" s="549" t="s">
        <v>300</v>
      </c>
      <c r="B26" s="567" t="s">
        <v>221</v>
      </c>
      <c r="C26" s="554" t="s">
        <v>207</v>
      </c>
      <c r="D26" s="556" t="s">
        <v>159</v>
      </c>
      <c r="E26" s="557"/>
      <c r="F26" s="558"/>
      <c r="G26" s="556" t="s">
        <v>160</v>
      </c>
      <c r="H26" s="557"/>
      <c r="I26" s="558"/>
      <c r="J26" s="556" t="s">
        <v>142</v>
      </c>
      <c r="K26" s="557"/>
      <c r="L26" s="558"/>
    </row>
    <row r="27" spans="1:13" ht="35.1" customHeight="1" thickBot="1" x14ac:dyDescent="0.3">
      <c r="A27" s="550"/>
      <c r="B27" s="568"/>
      <c r="C27" s="555"/>
      <c r="D27" s="132" t="s">
        <v>118</v>
      </c>
      <c r="E27" s="130" t="s">
        <v>119</v>
      </c>
      <c r="F27" s="131" t="s">
        <v>301</v>
      </c>
      <c r="G27" s="132" t="s">
        <v>118</v>
      </c>
      <c r="H27" s="130" t="s">
        <v>119</v>
      </c>
      <c r="I27" s="131" t="s">
        <v>301</v>
      </c>
      <c r="J27" s="132" t="s">
        <v>118</v>
      </c>
      <c r="K27" s="130" t="s">
        <v>119</v>
      </c>
      <c r="L27" s="131" t="s">
        <v>301</v>
      </c>
    </row>
    <row r="28" spans="1:13" ht="99.75" x14ac:dyDescent="0.25">
      <c r="A28" s="127" t="s">
        <v>498</v>
      </c>
      <c r="B28" s="228" t="s">
        <v>443</v>
      </c>
      <c r="C28" s="559" t="s">
        <v>497</v>
      </c>
      <c r="D28" s="133"/>
      <c r="E28" s="128"/>
      <c r="F28" s="129"/>
      <c r="G28" s="133"/>
      <c r="H28" s="128"/>
      <c r="I28" s="129"/>
      <c r="J28" s="133"/>
      <c r="K28" s="128"/>
      <c r="L28" s="129"/>
    </row>
    <row r="29" spans="1:13" ht="71.25" x14ac:dyDescent="0.25">
      <c r="A29" s="127" t="s">
        <v>498</v>
      </c>
      <c r="B29" s="229" t="s">
        <v>459</v>
      </c>
      <c r="C29" s="560"/>
      <c r="D29" s="134"/>
      <c r="E29" s="26"/>
      <c r="F29" s="27"/>
      <c r="G29" s="134"/>
      <c r="H29" s="26"/>
      <c r="I29" s="27"/>
      <c r="J29" s="134"/>
      <c r="K29" s="26"/>
      <c r="L29" s="27"/>
    </row>
    <row r="30" spans="1:13" ht="71.25" x14ac:dyDescent="0.25">
      <c r="A30" s="127" t="s">
        <v>499</v>
      </c>
      <c r="B30" s="229" t="s">
        <v>472</v>
      </c>
      <c r="C30" s="136" t="s">
        <v>266</v>
      </c>
      <c r="D30" s="134"/>
      <c r="E30" s="26"/>
      <c r="F30" s="27"/>
      <c r="G30" s="134"/>
      <c r="H30" s="26"/>
      <c r="I30" s="27"/>
      <c r="J30" s="134"/>
      <c r="K30" s="26"/>
      <c r="L30" s="27"/>
    </row>
    <row r="31" spans="1:13" ht="35.1" customHeight="1" thickBot="1" x14ac:dyDescent="0.3">
      <c r="A31" s="125"/>
      <c r="B31" s="126"/>
      <c r="C31" s="138"/>
      <c r="D31" s="135"/>
      <c r="E31" s="29"/>
      <c r="F31" s="32"/>
      <c r="G31" s="135"/>
      <c r="H31" s="29"/>
      <c r="I31" s="32"/>
      <c r="J31" s="135"/>
      <c r="K31" s="29"/>
      <c r="L31" s="32"/>
    </row>
    <row r="33" spans="1:12" ht="15" thickBot="1" x14ac:dyDescent="0.3"/>
    <row r="34" spans="1:12" ht="35.1" customHeight="1" thickBot="1" x14ac:dyDescent="0.3">
      <c r="A34" s="564" t="s">
        <v>304</v>
      </c>
      <c r="B34" s="565"/>
      <c r="C34" s="565"/>
      <c r="D34" s="565"/>
      <c r="E34" s="565"/>
      <c r="F34" s="565"/>
      <c r="G34" s="565"/>
      <c r="H34" s="565"/>
      <c r="I34" s="565"/>
      <c r="J34" s="565"/>
      <c r="K34" s="565"/>
      <c r="L34" s="566"/>
    </row>
    <row r="35" spans="1:12" ht="35.1" customHeight="1" x14ac:dyDescent="0.25">
      <c r="A35" s="549" t="s">
        <v>300</v>
      </c>
      <c r="B35" s="567" t="s">
        <v>221</v>
      </c>
      <c r="C35" s="554" t="s">
        <v>207</v>
      </c>
      <c r="D35" s="556" t="s">
        <v>125</v>
      </c>
      <c r="E35" s="557"/>
      <c r="F35" s="558"/>
      <c r="G35" s="556" t="s">
        <v>126</v>
      </c>
      <c r="H35" s="557"/>
      <c r="I35" s="558"/>
      <c r="J35" s="556" t="s">
        <v>127</v>
      </c>
      <c r="K35" s="557"/>
      <c r="L35" s="558"/>
    </row>
    <row r="36" spans="1:12" ht="35.1" customHeight="1" thickBot="1" x14ac:dyDescent="0.3">
      <c r="A36" s="550"/>
      <c r="B36" s="568"/>
      <c r="C36" s="555"/>
      <c r="D36" s="132" t="s">
        <v>118</v>
      </c>
      <c r="E36" s="130" t="s">
        <v>119</v>
      </c>
      <c r="F36" s="131" t="s">
        <v>301</v>
      </c>
      <c r="G36" s="132" t="s">
        <v>118</v>
      </c>
      <c r="H36" s="130" t="s">
        <v>119</v>
      </c>
      <c r="I36" s="131" t="s">
        <v>301</v>
      </c>
      <c r="J36" s="132" t="s">
        <v>118</v>
      </c>
      <c r="K36" s="130" t="s">
        <v>119</v>
      </c>
      <c r="L36" s="131" t="s">
        <v>301</v>
      </c>
    </row>
    <row r="37" spans="1:12" ht="99.75" x14ac:dyDescent="0.25">
      <c r="A37" s="127" t="s">
        <v>498</v>
      </c>
      <c r="B37" s="228" t="s">
        <v>443</v>
      </c>
      <c r="C37" s="559" t="s">
        <v>497</v>
      </c>
      <c r="D37" s="133"/>
      <c r="E37" s="128"/>
      <c r="F37" s="129"/>
      <c r="G37" s="133"/>
      <c r="H37" s="128"/>
      <c r="I37" s="129"/>
      <c r="J37" s="133"/>
      <c r="K37" s="128"/>
      <c r="L37" s="129"/>
    </row>
    <row r="38" spans="1:12" ht="71.25" x14ac:dyDescent="0.25">
      <c r="A38" s="127" t="s">
        <v>498</v>
      </c>
      <c r="B38" s="229" t="s">
        <v>459</v>
      </c>
      <c r="C38" s="560"/>
      <c r="D38" s="134"/>
      <c r="E38" s="26"/>
      <c r="F38" s="27"/>
      <c r="G38" s="134"/>
      <c r="H38" s="26"/>
      <c r="I38" s="27"/>
      <c r="J38" s="134"/>
      <c r="K38" s="26"/>
      <c r="L38" s="27"/>
    </row>
    <row r="39" spans="1:12" ht="71.25" x14ac:dyDescent="0.25">
      <c r="A39" s="127" t="s">
        <v>499</v>
      </c>
      <c r="B39" s="229" t="s">
        <v>472</v>
      </c>
      <c r="C39" s="136" t="s">
        <v>266</v>
      </c>
      <c r="D39" s="134"/>
      <c r="E39" s="26"/>
      <c r="F39" s="27"/>
      <c r="G39" s="134"/>
      <c r="H39" s="26"/>
      <c r="I39" s="27"/>
      <c r="J39" s="134"/>
      <c r="K39" s="26"/>
      <c r="L39" s="27"/>
    </row>
    <row r="40" spans="1:12" ht="35.1" customHeight="1" thickBot="1" x14ac:dyDescent="0.3">
      <c r="A40" s="125"/>
      <c r="B40" s="126"/>
      <c r="C40" s="138"/>
      <c r="D40" s="135"/>
      <c r="E40" s="29"/>
      <c r="F40" s="32"/>
      <c r="G40" s="135"/>
      <c r="H40" s="29"/>
      <c r="I40" s="32"/>
      <c r="J40" s="135"/>
      <c r="K40" s="29"/>
      <c r="L40" s="32"/>
    </row>
    <row r="42" spans="1:12" ht="15" thickBot="1" x14ac:dyDescent="0.3"/>
    <row r="43" spans="1:12" ht="35.1" customHeight="1" thickBot="1" x14ac:dyDescent="0.3">
      <c r="A43" s="564" t="s">
        <v>305</v>
      </c>
      <c r="B43" s="565"/>
      <c r="C43" s="565"/>
      <c r="D43" s="565"/>
      <c r="E43" s="565"/>
      <c r="F43" s="565"/>
      <c r="G43" s="565"/>
      <c r="H43" s="565"/>
      <c r="I43" s="565"/>
      <c r="J43" s="565"/>
      <c r="K43" s="565"/>
      <c r="L43" s="566"/>
    </row>
    <row r="44" spans="1:12" ht="35.1" customHeight="1" x14ac:dyDescent="0.25">
      <c r="A44" s="549" t="s">
        <v>300</v>
      </c>
      <c r="B44" s="567" t="s">
        <v>221</v>
      </c>
      <c r="C44" s="554" t="s">
        <v>207</v>
      </c>
      <c r="D44" s="556" t="s">
        <v>128</v>
      </c>
      <c r="E44" s="557"/>
      <c r="F44" s="558"/>
      <c r="G44" s="556" t="s">
        <v>205</v>
      </c>
      <c r="H44" s="557"/>
      <c r="I44" s="558"/>
      <c r="J44" s="556" t="s">
        <v>129</v>
      </c>
      <c r="K44" s="557"/>
      <c r="L44" s="558"/>
    </row>
    <row r="45" spans="1:12" ht="35.1" customHeight="1" thickBot="1" x14ac:dyDescent="0.3">
      <c r="A45" s="550"/>
      <c r="B45" s="568"/>
      <c r="C45" s="555"/>
      <c r="D45" s="132" t="s">
        <v>118</v>
      </c>
      <c r="E45" s="130" t="s">
        <v>119</v>
      </c>
      <c r="F45" s="131" t="s">
        <v>301</v>
      </c>
      <c r="G45" s="132" t="s">
        <v>118</v>
      </c>
      <c r="H45" s="130" t="s">
        <v>119</v>
      </c>
      <c r="I45" s="131" t="s">
        <v>301</v>
      </c>
      <c r="J45" s="132" t="s">
        <v>118</v>
      </c>
      <c r="K45" s="130" t="s">
        <v>119</v>
      </c>
      <c r="L45" s="131" t="s">
        <v>301</v>
      </c>
    </row>
    <row r="46" spans="1:12" ht="99.75" x14ac:dyDescent="0.25">
      <c r="A46" s="127" t="s">
        <v>498</v>
      </c>
      <c r="B46" s="228" t="s">
        <v>443</v>
      </c>
      <c r="C46" s="559" t="s">
        <v>497</v>
      </c>
      <c r="D46" s="133"/>
      <c r="E46" s="128"/>
      <c r="F46" s="129"/>
      <c r="G46" s="133"/>
      <c r="H46" s="128"/>
      <c r="I46" s="129"/>
      <c r="J46" s="133"/>
      <c r="K46" s="128"/>
      <c r="L46" s="129"/>
    </row>
    <row r="47" spans="1:12" ht="71.25" x14ac:dyDescent="0.25">
      <c r="A47" s="127" t="s">
        <v>498</v>
      </c>
      <c r="B47" s="229" t="s">
        <v>459</v>
      </c>
      <c r="C47" s="560"/>
      <c r="D47" s="134"/>
      <c r="E47" s="26"/>
      <c r="F47" s="27"/>
      <c r="G47" s="134"/>
      <c r="H47" s="26"/>
      <c r="I47" s="27"/>
      <c r="J47" s="134"/>
      <c r="K47" s="26"/>
      <c r="L47" s="27"/>
    </row>
    <row r="48" spans="1:12" ht="71.25" x14ac:dyDescent="0.25">
      <c r="A48" s="127" t="s">
        <v>499</v>
      </c>
      <c r="B48" s="229" t="s">
        <v>472</v>
      </c>
      <c r="C48" s="136" t="s">
        <v>266</v>
      </c>
      <c r="D48" s="134"/>
      <c r="E48" s="26"/>
      <c r="F48" s="27"/>
      <c r="G48" s="134"/>
      <c r="H48" s="26"/>
      <c r="I48" s="27"/>
      <c r="J48" s="134"/>
      <c r="K48" s="26"/>
      <c r="L48" s="27"/>
    </row>
  </sheetData>
  <mergeCells count="56">
    <mergeCell ref="B6:J6"/>
    <mergeCell ref="C46:C47"/>
    <mergeCell ref="G35:I35"/>
    <mergeCell ref="A15:A16"/>
    <mergeCell ref="B15:B16"/>
    <mergeCell ref="C15:C16"/>
    <mergeCell ref="D15:F15"/>
    <mergeCell ref="G15:I15"/>
    <mergeCell ref="A25:L25"/>
    <mergeCell ref="A34:L34"/>
    <mergeCell ref="J26:L26"/>
    <mergeCell ref="J15:L15"/>
    <mergeCell ref="J35:L35"/>
    <mergeCell ref="B26:B27"/>
    <mergeCell ref="C26:C27"/>
    <mergeCell ref="B44:B45"/>
    <mergeCell ref="A26:A27"/>
    <mergeCell ref="A35:A36"/>
    <mergeCell ref="C28:C29"/>
    <mergeCell ref="C37:C38"/>
    <mergeCell ref="A14:L14"/>
    <mergeCell ref="A43:L43"/>
    <mergeCell ref="B35:B36"/>
    <mergeCell ref="D17:D18"/>
    <mergeCell ref="E17:E18"/>
    <mergeCell ref="F17:F18"/>
    <mergeCell ref="C17:C18"/>
    <mergeCell ref="G17:G18"/>
    <mergeCell ref="H17:H18"/>
    <mergeCell ref="I17:I18"/>
    <mergeCell ref="J17:J18"/>
    <mergeCell ref="K17:K18"/>
    <mergeCell ref="L17:L18"/>
    <mergeCell ref="D44:F44"/>
    <mergeCell ref="G44:I44"/>
    <mergeCell ref="J44:L44"/>
    <mergeCell ref="G26:I26"/>
    <mergeCell ref="C35:C36"/>
    <mergeCell ref="D35:F35"/>
    <mergeCell ref="D26:F26"/>
    <mergeCell ref="A44:A45"/>
    <mergeCell ref="M8:O8"/>
    <mergeCell ref="M9:O9"/>
    <mergeCell ref="M10:O10"/>
    <mergeCell ref="A1:A4"/>
    <mergeCell ref="J1:L1"/>
    <mergeCell ref="J2:L2"/>
    <mergeCell ref="J3:L3"/>
    <mergeCell ref="J4:L4"/>
    <mergeCell ref="B1:I1"/>
    <mergeCell ref="B2:I2"/>
    <mergeCell ref="B3:I3"/>
    <mergeCell ref="B4:I4"/>
    <mergeCell ref="A8:A10"/>
    <mergeCell ref="J8:J10"/>
    <mergeCell ref="C44:C45"/>
  </mergeCells>
  <pageMargins left="0.25" right="0.25" top="0.75" bottom="0.75" header="0.3" footer="0.3"/>
  <pageSetup scale="21"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AF102"/>
  <sheetViews>
    <sheetView view="pageBreakPreview" zoomScale="60" zoomScaleNormal="55" workbookViewId="0">
      <selection activeCell="F16" sqref="F16"/>
    </sheetView>
  </sheetViews>
  <sheetFormatPr baseColWidth="10" defaultColWidth="10.85546875" defaultRowHeight="14.25" x14ac:dyDescent="0.25"/>
  <cols>
    <col min="1" max="1" width="25.5703125" style="254" customWidth="1"/>
    <col min="2" max="2" width="29.85546875" style="254" customWidth="1"/>
    <col min="3" max="3" width="17.5703125" style="254" customWidth="1"/>
    <col min="4" max="4" width="21.5703125" style="254" customWidth="1"/>
    <col min="5" max="5" width="17.42578125" style="254" customWidth="1"/>
    <col min="6" max="6" width="21.85546875" style="254" customWidth="1"/>
    <col min="7" max="7" width="16.7109375" style="254" customWidth="1"/>
    <col min="8" max="8" width="21.5703125" style="254" customWidth="1"/>
    <col min="9" max="9" width="16.5703125" style="254" customWidth="1"/>
    <col min="10" max="10" width="22.42578125" style="254" customWidth="1"/>
    <col min="11" max="11" width="17.28515625" style="254" customWidth="1"/>
    <col min="12" max="12" width="23" style="254" customWidth="1"/>
    <col min="13" max="13" width="16.7109375" style="254" customWidth="1"/>
    <col min="14" max="14" width="22.42578125" style="254" customWidth="1"/>
    <col min="15" max="15" width="16.7109375" style="254" customWidth="1"/>
    <col min="16" max="16" width="27.28515625" style="254" bestFit="1" customWidth="1"/>
    <col min="17" max="17" width="20.5703125" style="254" customWidth="1"/>
    <col min="18" max="18" width="15.7109375" style="254" customWidth="1"/>
    <col min="19" max="19" width="27.28515625" style="254" bestFit="1" customWidth="1"/>
    <col min="20" max="20" width="21.140625" style="254" customWidth="1"/>
    <col min="21" max="21" width="19.140625" style="254" customWidth="1"/>
    <col min="22" max="22" width="21.5703125" style="254" customWidth="1"/>
    <col min="23" max="23" width="21.85546875" style="254" customWidth="1"/>
    <col min="24" max="24" width="17.42578125" style="254" bestFit="1" customWidth="1"/>
    <col min="25" max="25" width="20.5703125" style="254" bestFit="1" customWidth="1"/>
    <col min="26" max="26" width="20.42578125" style="254" customWidth="1"/>
    <col min="27" max="27" width="17.42578125" style="254" customWidth="1"/>
    <col min="28" max="28" width="19.85546875" style="254" bestFit="1" customWidth="1"/>
    <col min="29" max="29" width="22.85546875" style="254" customWidth="1"/>
    <col min="30" max="30" width="17" style="254" customWidth="1"/>
    <col min="31" max="31" width="19.85546875" style="254" bestFit="1" customWidth="1"/>
    <col min="32" max="32" width="22" style="254" customWidth="1"/>
    <col min="33" max="36" width="20.42578125" style="254" bestFit="1" customWidth="1"/>
    <col min="37" max="16384" width="10.85546875" style="254"/>
  </cols>
  <sheetData>
    <row r="1" spans="1:32" s="255" customFormat="1" ht="20.25" customHeight="1" x14ac:dyDescent="0.25">
      <c r="A1" s="595"/>
      <c r="B1" s="598" t="s">
        <v>306</v>
      </c>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600"/>
    </row>
    <row r="2" spans="1:32" s="255" customFormat="1" ht="18.75" customHeight="1" x14ac:dyDescent="0.25">
      <c r="A2" s="596"/>
      <c r="B2" s="601"/>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3"/>
    </row>
    <row r="3" spans="1:32" s="255" customFormat="1" ht="14.25" customHeight="1" x14ac:dyDescent="0.25">
      <c r="A3" s="596"/>
      <c r="B3" s="601"/>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3"/>
    </row>
    <row r="4" spans="1:32" s="255" customFormat="1" ht="33" customHeight="1" thickBot="1" x14ac:dyDescent="0.3">
      <c r="A4" s="597"/>
      <c r="B4" s="604"/>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6"/>
    </row>
    <row r="5" spans="1:32" s="255" customFormat="1" ht="15" x14ac:dyDescent="0.25">
      <c r="B5" s="97"/>
      <c r="C5" s="97"/>
      <c r="D5" s="97"/>
      <c r="E5" s="97"/>
      <c r="F5" s="97"/>
      <c r="G5" s="97"/>
      <c r="H5" s="97"/>
      <c r="I5" s="97"/>
      <c r="J5" s="97"/>
      <c r="K5" s="289"/>
      <c r="L5" s="289"/>
      <c r="M5" s="289"/>
      <c r="N5" s="289"/>
      <c r="O5" s="289"/>
      <c r="P5" s="254"/>
      <c r="Q5" s="254"/>
      <c r="R5" s="254"/>
      <c r="S5" s="254"/>
      <c r="T5" s="254"/>
      <c r="U5" s="254"/>
      <c r="V5" s="254"/>
      <c r="W5" s="254"/>
      <c r="X5" s="254"/>
      <c r="Y5" s="254"/>
      <c r="Z5" s="254"/>
      <c r="AA5" s="254"/>
      <c r="AB5" s="254"/>
      <c r="AC5" s="254"/>
      <c r="AD5" s="254"/>
      <c r="AE5" s="254"/>
      <c r="AF5" s="254"/>
    </row>
    <row r="6" spans="1:32" s="255" customFormat="1" ht="9" customHeight="1" x14ac:dyDescent="0.25">
      <c r="A6" s="7"/>
      <c r="B6" s="97"/>
      <c r="C6" s="97"/>
      <c r="D6" s="97"/>
      <c r="E6" s="97"/>
      <c r="F6" s="97"/>
      <c r="G6" s="97"/>
      <c r="H6" s="97"/>
      <c r="I6" s="97"/>
      <c r="J6" s="97"/>
      <c r="K6" s="97"/>
      <c r="L6" s="97"/>
      <c r="M6" s="97"/>
      <c r="N6" s="97"/>
      <c r="O6" s="97"/>
      <c r="P6" s="4"/>
      <c r="Q6" s="4"/>
      <c r="R6" s="5"/>
      <c r="S6" s="5"/>
      <c r="T6" s="4"/>
      <c r="U6" s="4"/>
      <c r="V6" s="4"/>
      <c r="W6" s="254"/>
      <c r="X6" s="6"/>
      <c r="Y6" s="6"/>
      <c r="Z6" s="6"/>
      <c r="AA6" s="254"/>
      <c r="AB6" s="254"/>
      <c r="AC6" s="254"/>
      <c r="AD6" s="254"/>
      <c r="AE6" s="254"/>
      <c r="AF6" s="254"/>
    </row>
    <row r="7" spans="1:32" s="255" customFormat="1" ht="15" customHeight="1" thickBot="1" x14ac:dyDescent="0.3">
      <c r="A7" s="8"/>
      <c r="B7" s="97"/>
      <c r="C7" s="97"/>
      <c r="D7" s="97"/>
      <c r="E7" s="97"/>
      <c r="F7" s="97"/>
      <c r="G7" s="97"/>
      <c r="H7" s="97"/>
      <c r="I7" s="97"/>
      <c r="J7" s="97"/>
      <c r="K7" s="97"/>
      <c r="L7" s="97"/>
      <c r="M7" s="97"/>
      <c r="N7" s="97"/>
      <c r="O7" s="97"/>
      <c r="P7" s="4"/>
      <c r="Q7" s="4"/>
      <c r="R7" s="5"/>
      <c r="S7" s="5"/>
      <c r="T7" s="4"/>
      <c r="U7" s="4"/>
      <c r="V7" s="4"/>
      <c r="W7" s="254"/>
      <c r="X7" s="6"/>
      <c r="Y7" s="6"/>
      <c r="Z7" s="143"/>
      <c r="AA7" s="254"/>
      <c r="AB7" s="254"/>
      <c r="AC7" s="254"/>
      <c r="AD7" s="254"/>
      <c r="AE7" s="254"/>
      <c r="AF7" s="254"/>
    </row>
    <row r="8" spans="1:32" s="255" customFormat="1" ht="15" customHeight="1" thickBot="1" x14ac:dyDescent="0.3">
      <c r="A8" s="401" t="s">
        <v>111</v>
      </c>
      <c r="B8" s="692" t="s">
        <v>441</v>
      </c>
      <c r="C8" s="692"/>
      <c r="D8" s="692"/>
      <c r="E8" s="692"/>
      <c r="F8" s="692"/>
      <c r="G8" s="692"/>
      <c r="H8" s="692"/>
      <c r="I8" s="692"/>
      <c r="J8" s="692"/>
      <c r="K8" s="692"/>
      <c r="L8" s="692"/>
      <c r="M8" s="692"/>
      <c r="N8" s="692"/>
      <c r="O8" s="692"/>
      <c r="P8" s="692"/>
      <c r="Q8" s="692"/>
      <c r="R8" s="692"/>
      <c r="S8" s="692"/>
      <c r="T8" s="692"/>
      <c r="U8" s="692"/>
      <c r="V8" s="692"/>
      <c r="W8" s="692"/>
      <c r="X8" s="692"/>
      <c r="Y8" s="690" t="s">
        <v>442</v>
      </c>
      <c r="Z8" s="690"/>
      <c r="AA8" s="691">
        <v>2024110010309</v>
      </c>
      <c r="AB8" s="691"/>
      <c r="AC8" s="402" t="s">
        <v>9</v>
      </c>
      <c r="AD8" s="402"/>
      <c r="AE8" s="348"/>
      <c r="AF8" s="62"/>
    </row>
    <row r="9" spans="1:32" s="255" customFormat="1" ht="15" customHeight="1" thickBot="1" x14ac:dyDescent="0.3">
      <c r="A9" s="401"/>
      <c r="B9" s="692"/>
      <c r="C9" s="692"/>
      <c r="D9" s="692"/>
      <c r="E9" s="692"/>
      <c r="F9" s="692"/>
      <c r="G9" s="692"/>
      <c r="H9" s="692"/>
      <c r="I9" s="692"/>
      <c r="J9" s="692"/>
      <c r="K9" s="692"/>
      <c r="L9" s="692"/>
      <c r="M9" s="692"/>
      <c r="N9" s="692"/>
      <c r="O9" s="692"/>
      <c r="P9" s="692"/>
      <c r="Q9" s="692"/>
      <c r="R9" s="692"/>
      <c r="S9" s="692"/>
      <c r="T9" s="692"/>
      <c r="U9" s="692"/>
      <c r="V9" s="692"/>
      <c r="W9" s="692"/>
      <c r="X9" s="692"/>
      <c r="Y9" s="690"/>
      <c r="Z9" s="690"/>
      <c r="AA9" s="691"/>
      <c r="AB9" s="691"/>
      <c r="AC9" s="402" t="s">
        <v>10</v>
      </c>
      <c r="AD9" s="402"/>
      <c r="AE9" s="348"/>
      <c r="AF9" s="62"/>
    </row>
    <row r="10" spans="1:32" s="255" customFormat="1" ht="15" customHeight="1" thickBot="1" x14ac:dyDescent="0.3">
      <c r="A10" s="401"/>
      <c r="B10" s="692"/>
      <c r="C10" s="692"/>
      <c r="D10" s="692"/>
      <c r="E10" s="692"/>
      <c r="F10" s="692"/>
      <c r="G10" s="692"/>
      <c r="H10" s="692"/>
      <c r="I10" s="692"/>
      <c r="J10" s="692"/>
      <c r="K10" s="692"/>
      <c r="L10" s="692"/>
      <c r="M10" s="692"/>
      <c r="N10" s="692"/>
      <c r="O10" s="692"/>
      <c r="P10" s="692"/>
      <c r="Q10" s="692"/>
      <c r="R10" s="692"/>
      <c r="S10" s="692"/>
      <c r="T10" s="692"/>
      <c r="U10" s="692"/>
      <c r="V10" s="692"/>
      <c r="W10" s="692"/>
      <c r="X10" s="692"/>
      <c r="Y10" s="690"/>
      <c r="Z10" s="690"/>
      <c r="AA10" s="691"/>
      <c r="AB10" s="691"/>
      <c r="AC10" s="402" t="s">
        <v>169</v>
      </c>
      <c r="AD10" s="402"/>
      <c r="AE10" s="348"/>
      <c r="AF10" s="62"/>
    </row>
    <row r="11" spans="1:32" s="255" customFormat="1" ht="15" customHeight="1" thickBot="1" x14ac:dyDescent="0.3">
      <c r="A11" s="401"/>
      <c r="B11" s="692"/>
      <c r="C11" s="692"/>
      <c r="D11" s="692"/>
      <c r="E11" s="692"/>
      <c r="F11" s="692"/>
      <c r="G11" s="692"/>
      <c r="H11" s="692"/>
      <c r="I11" s="692"/>
      <c r="J11" s="692"/>
      <c r="K11" s="692"/>
      <c r="L11" s="692"/>
      <c r="M11" s="692"/>
      <c r="N11" s="692"/>
      <c r="O11" s="692"/>
      <c r="P11" s="692"/>
      <c r="Q11" s="692"/>
      <c r="R11" s="692"/>
      <c r="S11" s="692"/>
      <c r="T11" s="692"/>
      <c r="U11" s="692"/>
      <c r="V11" s="692"/>
      <c r="W11" s="692"/>
      <c r="X11" s="692"/>
      <c r="Y11" s="690"/>
      <c r="Z11" s="690"/>
      <c r="AA11" s="691"/>
      <c r="AB11" s="691"/>
      <c r="AC11" s="402" t="s">
        <v>170</v>
      </c>
      <c r="AD11" s="402"/>
      <c r="AE11" s="348"/>
      <c r="AF11" s="62"/>
    </row>
    <row r="12" spans="1:32" s="255" customFormat="1" ht="9" customHeight="1" x14ac:dyDescent="0.25">
      <c r="A12" s="16"/>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254"/>
      <c r="AD12" s="254"/>
      <c r="AE12" s="254"/>
      <c r="AF12" s="254"/>
    </row>
    <row r="13" spans="1:32" s="324" customFormat="1" ht="16.5" customHeight="1" thickBot="1" x14ac:dyDescent="0.25">
      <c r="C13" s="327"/>
      <c r="D13" s="327"/>
      <c r="E13" s="327"/>
      <c r="F13" s="327"/>
      <c r="G13" s="327"/>
      <c r="H13" s="327"/>
      <c r="I13" s="327"/>
      <c r="J13" s="327"/>
      <c r="K13" s="326"/>
      <c r="L13" s="326"/>
      <c r="M13" s="326"/>
      <c r="N13" s="326"/>
      <c r="O13" s="326"/>
      <c r="P13" s="325"/>
      <c r="Q13" s="325"/>
      <c r="R13" s="325"/>
      <c r="S13" s="325"/>
      <c r="T13" s="325"/>
      <c r="U13" s="325"/>
      <c r="V13" s="325"/>
      <c r="W13" s="325"/>
      <c r="X13" s="325"/>
      <c r="Y13" s="325"/>
      <c r="Z13" s="325"/>
      <c r="AA13" s="325"/>
      <c r="AB13" s="325"/>
      <c r="AC13" s="325"/>
      <c r="AD13" s="325"/>
      <c r="AE13" s="325"/>
      <c r="AF13" s="325"/>
    </row>
    <row r="14" spans="1:32" s="316" customFormat="1" ht="21.75" customHeight="1" thickBot="1" x14ac:dyDescent="0.3">
      <c r="A14" s="402" t="s">
        <v>208</v>
      </c>
      <c r="B14" s="183" t="s">
        <v>143</v>
      </c>
      <c r="C14" s="320" t="s">
        <v>439</v>
      </c>
      <c r="D14" s="183" t="s">
        <v>144</v>
      </c>
      <c r="E14" s="320" t="s">
        <v>439</v>
      </c>
      <c r="F14" s="183" t="s">
        <v>145</v>
      </c>
      <c r="G14" s="323" t="s">
        <v>439</v>
      </c>
      <c r="H14" s="183" t="s">
        <v>146</v>
      </c>
      <c r="I14" s="147"/>
      <c r="J14" s="321"/>
      <c r="K14" s="401" t="s">
        <v>168</v>
      </c>
      <c r="L14" s="401"/>
      <c r="M14" s="609" t="s">
        <v>209</v>
      </c>
      <c r="N14" s="609"/>
      <c r="O14" s="609"/>
      <c r="P14" s="319"/>
      <c r="Q14" s="318"/>
      <c r="R14" s="317"/>
      <c r="S14" s="317"/>
      <c r="T14" s="317"/>
      <c r="U14" s="317"/>
      <c r="V14" s="317"/>
      <c r="W14" s="317"/>
      <c r="X14" s="317"/>
      <c r="Y14" s="317"/>
      <c r="Z14" s="317"/>
      <c r="AA14" s="317"/>
      <c r="AB14" s="317"/>
      <c r="AC14" s="317"/>
      <c r="AD14" s="317"/>
      <c r="AE14" s="317"/>
      <c r="AF14" s="317"/>
    </row>
    <row r="15" spans="1:32" s="316" customFormat="1" ht="21.75" customHeight="1" thickBot="1" x14ac:dyDescent="0.3">
      <c r="A15" s="402"/>
      <c r="B15" s="322" t="s">
        <v>147</v>
      </c>
      <c r="C15" s="148"/>
      <c r="D15" s="183" t="s">
        <v>148</v>
      </c>
      <c r="E15" s="149"/>
      <c r="F15" s="183" t="s">
        <v>149</v>
      </c>
      <c r="G15" s="149"/>
      <c r="H15" s="183" t="s">
        <v>150</v>
      </c>
      <c r="I15" s="147"/>
      <c r="J15" s="321"/>
      <c r="K15" s="401"/>
      <c r="L15" s="401"/>
      <c r="M15" s="609" t="s">
        <v>210</v>
      </c>
      <c r="N15" s="609"/>
      <c r="O15" s="609"/>
      <c r="P15" s="319"/>
      <c r="Q15" s="318"/>
      <c r="R15" s="317"/>
      <c r="S15" s="317"/>
      <c r="T15" s="317"/>
      <c r="U15" s="317"/>
      <c r="V15" s="317"/>
      <c r="W15" s="317"/>
      <c r="X15" s="317"/>
      <c r="Y15" s="317"/>
      <c r="Z15" s="317"/>
      <c r="AA15" s="317"/>
      <c r="AB15" s="317"/>
      <c r="AC15" s="317"/>
      <c r="AD15" s="317"/>
      <c r="AE15" s="317"/>
      <c r="AF15" s="317"/>
    </row>
    <row r="16" spans="1:32" s="316" customFormat="1" ht="21.75" customHeight="1" thickBot="1" x14ac:dyDescent="0.3">
      <c r="A16" s="402"/>
      <c r="B16" s="183" t="s">
        <v>151</v>
      </c>
      <c r="C16" s="320"/>
      <c r="D16" s="183" t="s">
        <v>152</v>
      </c>
      <c r="E16" s="149"/>
      <c r="F16" s="183" t="s">
        <v>153</v>
      </c>
      <c r="G16" s="149"/>
      <c r="H16" s="183" t="s">
        <v>154</v>
      </c>
      <c r="I16" s="147"/>
      <c r="K16" s="401"/>
      <c r="L16" s="401"/>
      <c r="M16" s="609" t="s">
        <v>211</v>
      </c>
      <c r="N16" s="609"/>
      <c r="O16" s="609"/>
      <c r="P16" s="345" t="s">
        <v>439</v>
      </c>
      <c r="Q16" s="318"/>
      <c r="R16" s="317"/>
      <c r="S16" s="317"/>
      <c r="T16" s="317"/>
      <c r="U16" s="317"/>
      <c r="V16" s="317"/>
      <c r="W16" s="317"/>
      <c r="X16" s="317"/>
      <c r="Y16" s="317"/>
      <c r="Z16" s="317"/>
      <c r="AA16" s="317"/>
      <c r="AB16" s="317"/>
      <c r="AC16" s="317"/>
      <c r="AD16" s="317"/>
      <c r="AE16" s="317"/>
      <c r="AF16" s="317"/>
    </row>
    <row r="19" spans="1:32" s="255" customFormat="1" ht="48" customHeight="1" thickBot="1" x14ac:dyDescent="0.3">
      <c r="A19" s="581" t="s">
        <v>206</v>
      </c>
      <c r="B19" s="582"/>
      <c r="C19" s="582"/>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3"/>
    </row>
    <row r="20" spans="1:32" s="255" customFormat="1" ht="50.25" customHeight="1" thickBot="1" x14ac:dyDescent="0.3">
      <c r="A20" s="593" t="s">
        <v>435</v>
      </c>
      <c r="B20" s="594"/>
      <c r="C20" s="607" t="str">
        <f>+[1]ACTIVIDAD_1!B12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D20" s="607"/>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7"/>
      <c r="AC20" s="607"/>
      <c r="AD20" s="607"/>
      <c r="AE20" s="607"/>
      <c r="AF20" s="608"/>
    </row>
    <row r="21" spans="1:32" s="290" customFormat="1" ht="21.75" customHeight="1" thickBot="1" x14ac:dyDescent="0.3">
      <c r="A21" s="586" t="s">
        <v>227</v>
      </c>
      <c r="B21" s="589" t="s">
        <v>183</v>
      </c>
      <c r="C21" s="575" t="s">
        <v>2</v>
      </c>
      <c r="D21" s="576"/>
      <c r="E21" s="576"/>
      <c r="F21" s="576"/>
      <c r="G21" s="576"/>
      <c r="H21" s="576"/>
      <c r="I21" s="576"/>
      <c r="J21" s="576"/>
      <c r="K21" s="576"/>
      <c r="L21" s="576"/>
      <c r="M21" s="576"/>
      <c r="N21" s="577"/>
      <c r="O21" s="590" t="s">
        <v>124</v>
      </c>
      <c r="P21" s="591"/>
      <c r="Q21" s="591"/>
      <c r="R21" s="591"/>
      <c r="S21" s="591"/>
      <c r="T21" s="591"/>
      <c r="U21" s="591"/>
      <c r="V21" s="591"/>
      <c r="W21" s="591"/>
      <c r="X21" s="591"/>
      <c r="Y21" s="591"/>
      <c r="Z21" s="591"/>
      <c r="AA21" s="591"/>
      <c r="AB21" s="591"/>
      <c r="AC21" s="591"/>
      <c r="AD21" s="591"/>
      <c r="AE21" s="591"/>
      <c r="AF21" s="592"/>
    </row>
    <row r="22" spans="1:32" s="290" customFormat="1" ht="21.75" customHeight="1" thickBot="1" x14ac:dyDescent="0.3">
      <c r="A22" s="587"/>
      <c r="B22" s="589"/>
      <c r="C22" s="584" t="s">
        <v>156</v>
      </c>
      <c r="D22" s="585"/>
      <c r="E22" s="584" t="s">
        <v>157</v>
      </c>
      <c r="F22" s="585"/>
      <c r="G22" s="584" t="s">
        <v>158</v>
      </c>
      <c r="H22" s="585"/>
      <c r="I22" s="584" t="s">
        <v>159</v>
      </c>
      <c r="J22" s="585"/>
      <c r="K22" s="584" t="s">
        <v>160</v>
      </c>
      <c r="L22" s="585"/>
      <c r="M22" s="584" t="s">
        <v>142</v>
      </c>
      <c r="N22" s="585"/>
      <c r="O22" s="590" t="s">
        <v>156</v>
      </c>
      <c r="P22" s="591"/>
      <c r="Q22" s="592"/>
      <c r="R22" s="578" t="s">
        <v>157</v>
      </c>
      <c r="S22" s="579"/>
      <c r="T22" s="580"/>
      <c r="U22" s="578" t="s">
        <v>158</v>
      </c>
      <c r="V22" s="579"/>
      <c r="W22" s="580"/>
      <c r="X22" s="578" t="s">
        <v>159</v>
      </c>
      <c r="Y22" s="579"/>
      <c r="Z22" s="580"/>
      <c r="AA22" s="578" t="s">
        <v>160</v>
      </c>
      <c r="AB22" s="579"/>
      <c r="AC22" s="580"/>
      <c r="AD22" s="578" t="s">
        <v>142</v>
      </c>
      <c r="AE22" s="579"/>
      <c r="AF22" s="580"/>
    </row>
    <row r="23" spans="1:32" s="290" customFormat="1" ht="28.5" customHeight="1" thickBot="1" x14ac:dyDescent="0.3">
      <c r="A23" s="587"/>
      <c r="B23" s="589"/>
      <c r="C23" s="315" t="s">
        <v>4</v>
      </c>
      <c r="D23" s="315" t="s">
        <v>204</v>
      </c>
      <c r="E23" s="315" t="s">
        <v>4</v>
      </c>
      <c r="F23" s="315" t="s">
        <v>204</v>
      </c>
      <c r="G23" s="315" t="s">
        <v>4</v>
      </c>
      <c r="H23" s="315" t="s">
        <v>204</v>
      </c>
      <c r="I23" s="315" t="s">
        <v>4</v>
      </c>
      <c r="J23" s="315" t="s">
        <v>204</v>
      </c>
      <c r="K23" s="315" t="s">
        <v>4</v>
      </c>
      <c r="L23" s="315" t="s">
        <v>204</v>
      </c>
      <c r="M23" s="315" t="s">
        <v>4</v>
      </c>
      <c r="N23" s="315" t="s">
        <v>204</v>
      </c>
      <c r="O23" s="286" t="s">
        <v>4</v>
      </c>
      <c r="P23" s="286" t="s">
        <v>429</v>
      </c>
      <c r="Q23" s="286" t="s">
        <v>119</v>
      </c>
      <c r="R23" s="286" t="s">
        <v>4</v>
      </c>
      <c r="S23" s="286" t="s">
        <v>429</v>
      </c>
      <c r="T23" s="286" t="s">
        <v>119</v>
      </c>
      <c r="U23" s="286" t="s">
        <v>4</v>
      </c>
      <c r="V23" s="286" t="s">
        <v>429</v>
      </c>
      <c r="W23" s="286" t="s">
        <v>119</v>
      </c>
      <c r="X23" s="286" t="s">
        <v>4</v>
      </c>
      <c r="Y23" s="286" t="s">
        <v>429</v>
      </c>
      <c r="Z23" s="286" t="s">
        <v>119</v>
      </c>
      <c r="AA23" s="286" t="s">
        <v>4</v>
      </c>
      <c r="AB23" s="286" t="s">
        <v>429</v>
      </c>
      <c r="AC23" s="286" t="s">
        <v>119</v>
      </c>
      <c r="AD23" s="286" t="s">
        <v>4</v>
      </c>
      <c r="AE23" s="286" t="s">
        <v>429</v>
      </c>
      <c r="AF23" s="286" t="s">
        <v>119</v>
      </c>
    </row>
    <row r="24" spans="1:32" s="290" customFormat="1" ht="15.75" customHeight="1" x14ac:dyDescent="0.25">
      <c r="A24" s="587"/>
      <c r="B24" s="314" t="s">
        <v>184</v>
      </c>
      <c r="C24" s="311"/>
      <c r="D24" s="309"/>
      <c r="E24" s="313"/>
      <c r="F24" s="309">
        <v>174838000</v>
      </c>
      <c r="G24" s="312"/>
      <c r="H24" s="309"/>
      <c r="I24" s="312"/>
      <c r="J24" s="309"/>
      <c r="K24" s="312"/>
      <c r="L24" s="309"/>
      <c r="M24" s="312"/>
      <c r="N24" s="309"/>
      <c r="O24" s="311"/>
      <c r="P24" s="304"/>
      <c r="Q24" s="304"/>
      <c r="R24" s="311"/>
      <c r="S24" s="304">
        <v>174836321</v>
      </c>
      <c r="T24" s="304"/>
      <c r="U24" s="311"/>
      <c r="V24" s="341"/>
      <c r="W24" s="341">
        <v>10927270</v>
      </c>
      <c r="X24" s="311"/>
      <c r="Y24" s="283"/>
      <c r="Z24" s="283"/>
      <c r="AA24" s="311"/>
      <c r="AB24" s="283"/>
      <c r="AC24" s="283"/>
      <c r="AD24" s="311"/>
      <c r="AE24" s="281"/>
      <c r="AF24" s="280"/>
    </row>
    <row r="25" spans="1:32" s="290" customFormat="1" ht="15.75" customHeight="1" x14ac:dyDescent="0.25">
      <c r="A25" s="587"/>
      <c r="B25" s="308" t="s">
        <v>185</v>
      </c>
      <c r="C25" s="282"/>
      <c r="D25" s="309"/>
      <c r="E25" s="307"/>
      <c r="F25" s="309">
        <v>174838000</v>
      </c>
      <c r="G25" s="310"/>
      <c r="H25" s="309"/>
      <c r="I25" s="310"/>
      <c r="J25" s="309"/>
      <c r="K25" s="310"/>
      <c r="L25" s="309"/>
      <c r="M25" s="310"/>
      <c r="N25" s="309"/>
      <c r="O25" s="282"/>
      <c r="P25" s="329"/>
      <c r="Q25" s="329"/>
      <c r="R25" s="330"/>
      <c r="S25" s="329">
        <v>174836321</v>
      </c>
      <c r="T25" s="329"/>
      <c r="U25" s="282"/>
      <c r="V25" s="341"/>
      <c r="W25" s="341">
        <v>4553030</v>
      </c>
      <c r="X25" s="282"/>
      <c r="Y25" s="283"/>
      <c r="Z25" s="283"/>
      <c r="AA25" s="282"/>
      <c r="AB25" s="283"/>
      <c r="AC25" s="283"/>
      <c r="AD25" s="282"/>
      <c r="AE25" s="281"/>
      <c r="AF25" s="280"/>
    </row>
    <row r="26" spans="1:32" s="290" customFormat="1" ht="15.75" customHeight="1" x14ac:dyDescent="0.25">
      <c r="A26" s="587"/>
      <c r="B26" s="308" t="s">
        <v>186</v>
      </c>
      <c r="C26" s="282"/>
      <c r="D26" s="309"/>
      <c r="E26" s="307"/>
      <c r="F26" s="309">
        <v>60100000</v>
      </c>
      <c r="G26" s="310"/>
      <c r="H26" s="309"/>
      <c r="I26" s="310"/>
      <c r="J26" s="309"/>
      <c r="K26" s="310"/>
      <c r="L26" s="309"/>
      <c r="M26" s="310"/>
      <c r="N26" s="309"/>
      <c r="O26" s="282"/>
      <c r="P26" s="329"/>
      <c r="Q26" s="329"/>
      <c r="R26" s="330"/>
      <c r="S26" s="329">
        <v>60099985</v>
      </c>
      <c r="T26" s="329"/>
      <c r="U26" s="282"/>
      <c r="V26" s="341"/>
      <c r="W26" s="341">
        <v>4735150</v>
      </c>
      <c r="X26" s="282"/>
      <c r="Y26" s="283"/>
      <c r="Z26" s="283"/>
      <c r="AA26" s="282"/>
      <c r="AB26" s="283"/>
      <c r="AC26" s="283"/>
      <c r="AD26" s="282"/>
      <c r="AE26" s="281"/>
      <c r="AF26" s="280"/>
    </row>
    <row r="27" spans="1:32" s="290" customFormat="1" ht="15.75" customHeight="1" x14ac:dyDescent="0.25">
      <c r="A27" s="587"/>
      <c r="B27" s="308" t="s">
        <v>187</v>
      </c>
      <c r="C27" s="282"/>
      <c r="D27" s="309"/>
      <c r="E27" s="307"/>
      <c r="F27" s="309">
        <v>365538000</v>
      </c>
      <c r="G27" s="310"/>
      <c r="H27" s="309"/>
      <c r="I27" s="310"/>
      <c r="J27" s="309"/>
      <c r="K27" s="310"/>
      <c r="L27" s="309"/>
      <c r="M27" s="310"/>
      <c r="N27" s="309"/>
      <c r="O27" s="282"/>
      <c r="P27" s="329"/>
      <c r="Q27" s="329"/>
      <c r="R27" s="330"/>
      <c r="S27" s="329">
        <v>365534642</v>
      </c>
      <c r="T27" s="329"/>
      <c r="U27" s="282"/>
      <c r="V27" s="341"/>
      <c r="W27" s="341">
        <v>16239221</v>
      </c>
      <c r="X27" s="282"/>
      <c r="Y27" s="283"/>
      <c r="Z27" s="283"/>
      <c r="AA27" s="282"/>
      <c r="AB27" s="283"/>
      <c r="AC27" s="283"/>
      <c r="AD27" s="282"/>
      <c r="AE27" s="281"/>
      <c r="AF27" s="280"/>
    </row>
    <row r="28" spans="1:32" s="290" customFormat="1" ht="15.75" customHeight="1" x14ac:dyDescent="0.25">
      <c r="A28" s="587"/>
      <c r="B28" s="308" t="s">
        <v>188</v>
      </c>
      <c r="C28" s="282"/>
      <c r="D28" s="309"/>
      <c r="E28" s="307"/>
      <c r="F28" s="309">
        <v>117469000</v>
      </c>
      <c r="G28" s="310"/>
      <c r="H28" s="309"/>
      <c r="I28" s="310"/>
      <c r="J28" s="309"/>
      <c r="K28" s="310"/>
      <c r="L28" s="309"/>
      <c r="M28" s="310"/>
      <c r="N28" s="309"/>
      <c r="O28" s="282"/>
      <c r="P28" s="329"/>
      <c r="Q28" s="329"/>
      <c r="R28" s="330"/>
      <c r="S28" s="329">
        <v>117468153</v>
      </c>
      <c r="T28" s="329"/>
      <c r="U28" s="282"/>
      <c r="V28" s="341"/>
      <c r="W28" s="341">
        <v>2913939</v>
      </c>
      <c r="X28" s="282"/>
      <c r="Y28" s="283"/>
      <c r="Z28" s="283"/>
      <c r="AA28" s="282"/>
      <c r="AB28" s="283"/>
      <c r="AC28" s="283"/>
      <c r="AD28" s="282"/>
      <c r="AE28" s="281"/>
      <c r="AF28" s="280"/>
    </row>
    <row r="29" spans="1:32" s="290" customFormat="1" ht="15.75" customHeight="1" x14ac:dyDescent="0.25">
      <c r="A29" s="587"/>
      <c r="B29" s="308" t="s">
        <v>189</v>
      </c>
      <c r="C29" s="282"/>
      <c r="D29" s="309">
        <v>60100000</v>
      </c>
      <c r="E29" s="307"/>
      <c r="F29" s="309">
        <v>114738000</v>
      </c>
      <c r="G29" s="310"/>
      <c r="H29" s="309"/>
      <c r="I29" s="310"/>
      <c r="J29" s="309"/>
      <c r="K29" s="310"/>
      <c r="L29" s="309"/>
      <c r="M29" s="310"/>
      <c r="N29" s="309">
        <v>32782000</v>
      </c>
      <c r="O29" s="282"/>
      <c r="P29" s="329">
        <v>60099985</v>
      </c>
      <c r="Q29" s="329"/>
      <c r="R29" s="330"/>
      <c r="S29" s="329">
        <v>114736336</v>
      </c>
      <c r="T29" s="329"/>
      <c r="U29" s="282"/>
      <c r="V29" s="341"/>
      <c r="W29" s="341">
        <v>14569694</v>
      </c>
      <c r="X29" s="282"/>
      <c r="Y29" s="283"/>
      <c r="Z29" s="283"/>
      <c r="AA29" s="282"/>
      <c r="AB29" s="283"/>
      <c r="AC29" s="283"/>
      <c r="AD29" s="282"/>
      <c r="AE29" s="281"/>
      <c r="AF29" s="280"/>
    </row>
    <row r="30" spans="1:32" s="290" customFormat="1" ht="15.75" customHeight="1" x14ac:dyDescent="0.25">
      <c r="A30" s="587"/>
      <c r="B30" s="308" t="s">
        <v>190</v>
      </c>
      <c r="C30" s="282"/>
      <c r="D30" s="309">
        <v>133331000</v>
      </c>
      <c r="E30" s="307"/>
      <c r="F30" s="309">
        <v>117469000</v>
      </c>
      <c r="G30" s="310"/>
      <c r="H30" s="309"/>
      <c r="I30" s="310"/>
      <c r="J30" s="309"/>
      <c r="K30" s="310"/>
      <c r="L30" s="309"/>
      <c r="M30" s="310"/>
      <c r="N30" s="309"/>
      <c r="O30" s="282"/>
      <c r="P30" s="329">
        <v>133330153</v>
      </c>
      <c r="Q30" s="329"/>
      <c r="R30" s="330"/>
      <c r="S30" s="329">
        <v>117468153</v>
      </c>
      <c r="T30" s="329"/>
      <c r="U30" s="282"/>
      <c r="V30" s="341"/>
      <c r="W30" s="341">
        <v>15090941</v>
      </c>
      <c r="X30" s="282"/>
      <c r="Y30" s="283"/>
      <c r="Z30" s="283"/>
      <c r="AA30" s="282"/>
      <c r="AB30" s="283"/>
      <c r="AC30" s="283"/>
      <c r="AD30" s="282"/>
      <c r="AE30" s="281"/>
      <c r="AF30" s="280"/>
    </row>
    <row r="31" spans="1:32" s="290" customFormat="1" ht="15.75" customHeight="1" x14ac:dyDescent="0.25">
      <c r="A31" s="587"/>
      <c r="B31" s="308" t="s">
        <v>191</v>
      </c>
      <c r="C31" s="282"/>
      <c r="D31" s="309">
        <v>114738000</v>
      </c>
      <c r="E31" s="307"/>
      <c r="F31" s="309">
        <v>234938000</v>
      </c>
      <c r="G31" s="310"/>
      <c r="H31" s="309"/>
      <c r="I31" s="310"/>
      <c r="J31" s="309"/>
      <c r="K31" s="310"/>
      <c r="L31" s="309"/>
      <c r="M31" s="310"/>
      <c r="N31" s="309"/>
      <c r="O31" s="282"/>
      <c r="P31" s="329">
        <v>114736336</v>
      </c>
      <c r="Q31" s="329"/>
      <c r="R31" s="330"/>
      <c r="S31" s="329">
        <v>174836321</v>
      </c>
      <c r="T31" s="329"/>
      <c r="U31" s="282"/>
      <c r="V31" s="341">
        <v>54636350</v>
      </c>
      <c r="W31" s="341">
        <v>12566360</v>
      </c>
      <c r="X31" s="282"/>
      <c r="Y31" s="283"/>
      <c r="Z31" s="283"/>
      <c r="AA31" s="282"/>
      <c r="AB31" s="283"/>
      <c r="AC31" s="283"/>
      <c r="AD31" s="282"/>
      <c r="AE31" s="281"/>
      <c r="AF31" s="280"/>
    </row>
    <row r="32" spans="1:32" s="290" customFormat="1" ht="15.75" customHeight="1" x14ac:dyDescent="0.25">
      <c r="A32" s="587"/>
      <c r="B32" s="308" t="s">
        <v>192</v>
      </c>
      <c r="C32" s="282"/>
      <c r="D32" s="309"/>
      <c r="E32" s="307"/>
      <c r="F32" s="309">
        <v>174838000</v>
      </c>
      <c r="G32" s="310"/>
      <c r="H32" s="309"/>
      <c r="I32" s="310"/>
      <c r="J32" s="309"/>
      <c r="K32" s="310"/>
      <c r="L32" s="309"/>
      <c r="M32" s="310"/>
      <c r="N32" s="309"/>
      <c r="O32" s="282"/>
      <c r="P32" s="329"/>
      <c r="Q32" s="329"/>
      <c r="R32" s="330"/>
      <c r="S32" s="329">
        <v>174836321</v>
      </c>
      <c r="T32" s="329"/>
      <c r="U32" s="282"/>
      <c r="V32" s="341"/>
      <c r="W32" s="341">
        <v>8741816</v>
      </c>
      <c r="X32" s="282"/>
      <c r="Y32" s="283"/>
      <c r="Z32" s="283"/>
      <c r="AA32" s="282"/>
      <c r="AB32" s="283"/>
      <c r="AC32" s="283"/>
      <c r="AD32" s="282"/>
      <c r="AE32" s="281"/>
      <c r="AF32" s="280"/>
    </row>
    <row r="33" spans="1:32" s="290" customFormat="1" ht="15.75" customHeight="1" x14ac:dyDescent="0.25">
      <c r="A33" s="587"/>
      <c r="B33" s="308" t="s">
        <v>193</v>
      </c>
      <c r="C33" s="282"/>
      <c r="D33" s="309"/>
      <c r="E33" s="307"/>
      <c r="F33" s="309">
        <v>349676000</v>
      </c>
      <c r="G33" s="310"/>
      <c r="H33" s="309"/>
      <c r="I33" s="310"/>
      <c r="J33" s="309"/>
      <c r="K33" s="310"/>
      <c r="L33" s="309"/>
      <c r="M33" s="310"/>
      <c r="N33" s="309"/>
      <c r="O33" s="282"/>
      <c r="P33" s="329"/>
      <c r="Q33" s="329"/>
      <c r="R33" s="330"/>
      <c r="S33" s="329">
        <v>349672642</v>
      </c>
      <c r="T33" s="329"/>
      <c r="U33" s="282"/>
      <c r="V33" s="341"/>
      <c r="W33" s="341">
        <v>21854541</v>
      </c>
      <c r="X33" s="282"/>
      <c r="Y33" s="283"/>
      <c r="Z33" s="283"/>
      <c r="AA33" s="282"/>
      <c r="AB33" s="283"/>
      <c r="AC33" s="283"/>
      <c r="AD33" s="282"/>
      <c r="AE33" s="281"/>
      <c r="AF33" s="280"/>
    </row>
    <row r="34" spans="1:32" s="290" customFormat="1" ht="15.75" customHeight="1" x14ac:dyDescent="0.25">
      <c r="A34" s="587"/>
      <c r="B34" s="308" t="s">
        <v>194</v>
      </c>
      <c r="C34" s="282"/>
      <c r="D34" s="309">
        <v>190700000</v>
      </c>
      <c r="E34" s="307"/>
      <c r="F34" s="309">
        <v>289576000</v>
      </c>
      <c r="G34" s="310"/>
      <c r="H34" s="309"/>
      <c r="I34" s="310"/>
      <c r="J34" s="309"/>
      <c r="K34" s="310"/>
      <c r="L34" s="309"/>
      <c r="M34" s="310"/>
      <c r="N34" s="309"/>
      <c r="O34" s="282"/>
      <c r="P34" s="329">
        <v>190698321</v>
      </c>
      <c r="Q34" s="329"/>
      <c r="R34" s="330"/>
      <c r="S34" s="329">
        <v>289572657</v>
      </c>
      <c r="T34" s="329"/>
      <c r="U34" s="282"/>
      <c r="V34" s="341"/>
      <c r="W34" s="341">
        <v>33874537</v>
      </c>
      <c r="X34" s="282"/>
      <c r="Y34" s="283"/>
      <c r="Z34" s="283"/>
      <c r="AA34" s="282"/>
      <c r="AB34" s="283"/>
      <c r="AC34" s="283"/>
      <c r="AD34" s="282"/>
      <c r="AE34" s="281"/>
      <c r="AF34" s="280"/>
    </row>
    <row r="35" spans="1:32" s="290" customFormat="1" ht="15.75" customHeight="1" x14ac:dyDescent="0.25">
      <c r="A35" s="587"/>
      <c r="B35" s="308" t="s">
        <v>195</v>
      </c>
      <c r="C35" s="282"/>
      <c r="D35" s="309"/>
      <c r="E35" s="307"/>
      <c r="F35" s="309">
        <v>174838000</v>
      </c>
      <c r="G35" s="310"/>
      <c r="H35" s="309"/>
      <c r="I35" s="310"/>
      <c r="J35" s="309"/>
      <c r="K35" s="310"/>
      <c r="L35" s="309"/>
      <c r="M35" s="310"/>
      <c r="N35" s="309"/>
      <c r="O35" s="282"/>
      <c r="P35" s="329"/>
      <c r="Q35" s="329"/>
      <c r="R35" s="330"/>
      <c r="S35" s="329">
        <v>174836321</v>
      </c>
      <c r="T35" s="329"/>
      <c r="U35" s="282"/>
      <c r="V35" s="341"/>
      <c r="W35" s="341">
        <v>8923937</v>
      </c>
      <c r="X35" s="282"/>
      <c r="Y35" s="283"/>
      <c r="Z35" s="283"/>
      <c r="AA35" s="282"/>
      <c r="AB35" s="283"/>
      <c r="AC35" s="283"/>
      <c r="AD35" s="282"/>
      <c r="AE35" s="281"/>
      <c r="AF35" s="280"/>
    </row>
    <row r="36" spans="1:32" s="290" customFormat="1" ht="15.75" customHeight="1" x14ac:dyDescent="0.25">
      <c r="A36" s="587"/>
      <c r="B36" s="308" t="s">
        <v>196</v>
      </c>
      <c r="C36" s="282"/>
      <c r="D36" s="305">
        <v>60100000</v>
      </c>
      <c r="E36" s="307"/>
      <c r="F36" s="305">
        <v>114738000</v>
      </c>
      <c r="G36" s="306"/>
      <c r="H36" s="305"/>
      <c r="I36" s="306"/>
      <c r="J36" s="305"/>
      <c r="K36" s="306"/>
      <c r="L36" s="305"/>
      <c r="M36" s="306"/>
      <c r="N36" s="305"/>
      <c r="O36" s="282"/>
      <c r="P36" s="329">
        <v>60099985</v>
      </c>
      <c r="Q36" s="329"/>
      <c r="R36" s="330"/>
      <c r="S36" s="329">
        <v>114736336</v>
      </c>
      <c r="T36" s="329">
        <v>546364</v>
      </c>
      <c r="U36" s="282"/>
      <c r="V36" s="341"/>
      <c r="W36" s="341">
        <v>13841209</v>
      </c>
      <c r="X36" s="282"/>
      <c r="Y36" s="283"/>
      <c r="Z36" s="283"/>
      <c r="AA36" s="282"/>
      <c r="AB36" s="283"/>
      <c r="AC36" s="283"/>
      <c r="AD36" s="282"/>
      <c r="AE36" s="281"/>
      <c r="AF36" s="280"/>
    </row>
    <row r="37" spans="1:32" s="290" customFormat="1" ht="15.75" customHeight="1" x14ac:dyDescent="0.25">
      <c r="A37" s="587"/>
      <c r="B37" s="308" t="s">
        <v>197</v>
      </c>
      <c r="C37" s="282"/>
      <c r="D37" s="305"/>
      <c r="E37" s="307"/>
      <c r="F37" s="305">
        <v>174838000</v>
      </c>
      <c r="G37" s="306"/>
      <c r="H37" s="305"/>
      <c r="I37" s="306"/>
      <c r="J37" s="305"/>
      <c r="K37" s="306"/>
      <c r="L37" s="305"/>
      <c r="M37" s="306"/>
      <c r="N37" s="305"/>
      <c r="O37" s="282"/>
      <c r="P37" s="329"/>
      <c r="Q37" s="329"/>
      <c r="R37" s="330"/>
      <c r="S37" s="329">
        <v>174836321</v>
      </c>
      <c r="T37" s="329"/>
      <c r="U37" s="282"/>
      <c r="V37" s="341"/>
      <c r="W37" s="341">
        <v>9288180</v>
      </c>
      <c r="X37" s="282"/>
      <c r="Y37" s="283"/>
      <c r="Z37" s="283"/>
      <c r="AA37" s="282"/>
      <c r="AB37" s="283"/>
      <c r="AC37" s="283"/>
      <c r="AD37" s="282"/>
      <c r="AE37" s="281"/>
      <c r="AF37" s="280"/>
    </row>
    <row r="38" spans="1:32" s="290" customFormat="1" ht="15.75" customHeight="1" x14ac:dyDescent="0.25">
      <c r="A38" s="587"/>
      <c r="B38" s="308" t="s">
        <v>198</v>
      </c>
      <c r="C38" s="282"/>
      <c r="D38" s="305">
        <v>60100000</v>
      </c>
      <c r="E38" s="307"/>
      <c r="F38" s="305">
        <v>114738000</v>
      </c>
      <c r="G38" s="306"/>
      <c r="H38" s="305"/>
      <c r="I38" s="306"/>
      <c r="J38" s="305"/>
      <c r="K38" s="306"/>
      <c r="L38" s="305"/>
      <c r="M38" s="306"/>
      <c r="N38" s="305"/>
      <c r="O38" s="282"/>
      <c r="P38" s="329">
        <v>60099985</v>
      </c>
      <c r="Q38" s="329"/>
      <c r="R38" s="330"/>
      <c r="S38" s="329">
        <v>114736336</v>
      </c>
      <c r="T38" s="329"/>
      <c r="U38" s="282"/>
      <c r="V38" s="341"/>
      <c r="W38" s="341">
        <v>9652422</v>
      </c>
      <c r="X38" s="282"/>
      <c r="Y38" s="283"/>
      <c r="Z38" s="283"/>
      <c r="AA38" s="282"/>
      <c r="AB38" s="283"/>
      <c r="AC38" s="283"/>
      <c r="AD38" s="282"/>
      <c r="AE38" s="281"/>
      <c r="AF38" s="280"/>
    </row>
    <row r="39" spans="1:32" s="290" customFormat="1" ht="15.75" customHeight="1" x14ac:dyDescent="0.25">
      <c r="A39" s="587"/>
      <c r="B39" s="308" t="s">
        <v>199</v>
      </c>
      <c r="C39" s="282"/>
      <c r="D39" s="305"/>
      <c r="E39" s="307"/>
      <c r="F39" s="305">
        <v>174838000</v>
      </c>
      <c r="G39" s="306"/>
      <c r="H39" s="305"/>
      <c r="I39" s="306"/>
      <c r="J39" s="305"/>
      <c r="K39" s="306"/>
      <c r="L39" s="305"/>
      <c r="M39" s="306"/>
      <c r="N39" s="305"/>
      <c r="O39" s="282"/>
      <c r="P39" s="329"/>
      <c r="Q39" s="329"/>
      <c r="R39" s="330"/>
      <c r="S39" s="329">
        <v>174836321</v>
      </c>
      <c r="T39" s="329"/>
      <c r="U39" s="282"/>
      <c r="V39" s="341"/>
      <c r="W39" s="341">
        <v>8741816</v>
      </c>
      <c r="X39" s="282"/>
      <c r="Y39" s="283"/>
      <c r="Z39" s="283"/>
      <c r="AA39" s="282"/>
      <c r="AB39" s="283"/>
      <c r="AC39" s="283"/>
      <c r="AD39" s="282"/>
      <c r="AE39" s="281"/>
      <c r="AF39" s="280"/>
    </row>
    <row r="40" spans="1:32" s="290" customFormat="1" ht="15.75" customHeight="1" x14ac:dyDescent="0.25">
      <c r="A40" s="587"/>
      <c r="B40" s="308" t="s">
        <v>200</v>
      </c>
      <c r="C40" s="282"/>
      <c r="D40" s="305"/>
      <c r="E40" s="307"/>
      <c r="F40" s="305"/>
      <c r="G40" s="306"/>
      <c r="H40" s="305"/>
      <c r="I40" s="306"/>
      <c r="J40" s="305"/>
      <c r="K40" s="306"/>
      <c r="L40" s="305"/>
      <c r="M40" s="306"/>
      <c r="N40" s="305"/>
      <c r="O40" s="282"/>
      <c r="P40" s="329"/>
      <c r="Q40" s="329"/>
      <c r="R40" s="330"/>
      <c r="S40" s="329"/>
      <c r="T40" s="329"/>
      <c r="U40" s="282"/>
      <c r="V40" s="340"/>
      <c r="W40" s="283"/>
      <c r="X40" s="282"/>
      <c r="Y40" s="283"/>
      <c r="Z40" s="283"/>
      <c r="AA40" s="282"/>
      <c r="AB40" s="283"/>
      <c r="AC40" s="283"/>
      <c r="AD40" s="282"/>
      <c r="AE40" s="281"/>
      <c r="AF40" s="280"/>
    </row>
    <row r="41" spans="1:32" s="290" customFormat="1" ht="15.75" customHeight="1" x14ac:dyDescent="0.25">
      <c r="A41" s="587"/>
      <c r="B41" s="308" t="s">
        <v>201</v>
      </c>
      <c r="C41" s="282"/>
      <c r="D41" s="305">
        <v>60100000</v>
      </c>
      <c r="E41" s="307"/>
      <c r="F41" s="305">
        <v>114738000</v>
      </c>
      <c r="G41" s="306"/>
      <c r="H41" s="305"/>
      <c r="I41" s="306"/>
      <c r="J41" s="305"/>
      <c r="K41" s="306"/>
      <c r="L41" s="305"/>
      <c r="M41" s="306"/>
      <c r="N41" s="305"/>
      <c r="O41" s="282"/>
      <c r="P41" s="329">
        <v>60099985</v>
      </c>
      <c r="Q41" s="329"/>
      <c r="R41" s="330"/>
      <c r="S41" s="329">
        <v>114736336</v>
      </c>
      <c r="T41" s="329"/>
      <c r="U41" s="282"/>
      <c r="V41" s="340"/>
      <c r="W41" s="341">
        <v>8559695</v>
      </c>
      <c r="X41" s="282"/>
      <c r="Y41" s="283"/>
      <c r="Z41" s="283"/>
      <c r="AA41" s="282"/>
      <c r="AB41" s="283"/>
      <c r="AC41" s="283"/>
      <c r="AD41" s="282"/>
      <c r="AE41" s="281"/>
      <c r="AF41" s="280"/>
    </row>
    <row r="42" spans="1:32" s="290" customFormat="1" ht="15.75" customHeight="1" x14ac:dyDescent="0.25">
      <c r="A42" s="587"/>
      <c r="B42" s="308" t="s">
        <v>202</v>
      </c>
      <c r="C42" s="282"/>
      <c r="D42" s="305">
        <v>15862000</v>
      </c>
      <c r="E42" s="307"/>
      <c r="F42" s="305">
        <v>581883000</v>
      </c>
      <c r="G42" s="306"/>
      <c r="H42" s="305">
        <v>49173000</v>
      </c>
      <c r="I42" s="306"/>
      <c r="J42" s="305"/>
      <c r="K42" s="306"/>
      <c r="L42" s="305"/>
      <c r="M42" s="306"/>
      <c r="N42" s="305"/>
      <c r="O42" s="282"/>
      <c r="P42" s="329">
        <v>15862000</v>
      </c>
      <c r="Q42" s="329"/>
      <c r="R42" s="330"/>
      <c r="S42" s="329">
        <v>581877131</v>
      </c>
      <c r="T42" s="329"/>
      <c r="U42" s="282"/>
      <c r="V42" s="340"/>
      <c r="W42" s="341">
        <v>27682419</v>
      </c>
      <c r="X42" s="282"/>
      <c r="Y42" s="283"/>
      <c r="Z42" s="283"/>
      <c r="AA42" s="282"/>
      <c r="AB42" s="283"/>
      <c r="AC42" s="283"/>
      <c r="AD42" s="282"/>
      <c r="AE42" s="281"/>
      <c r="AF42" s="280"/>
    </row>
    <row r="43" spans="1:32" s="290" customFormat="1" ht="15.75" customHeight="1" x14ac:dyDescent="0.25">
      <c r="A43" s="587"/>
      <c r="B43" s="308" t="s">
        <v>203</v>
      </c>
      <c r="C43" s="282"/>
      <c r="D43" s="305"/>
      <c r="E43" s="307"/>
      <c r="F43" s="305"/>
      <c r="G43" s="306"/>
      <c r="H43" s="305"/>
      <c r="I43" s="306"/>
      <c r="J43" s="305"/>
      <c r="K43" s="306"/>
      <c r="L43" s="305"/>
      <c r="M43" s="306"/>
      <c r="N43" s="305"/>
      <c r="O43" s="282"/>
      <c r="P43" s="329"/>
      <c r="Q43" s="329"/>
      <c r="R43" s="330"/>
      <c r="S43" s="329"/>
      <c r="T43" s="329"/>
      <c r="U43" s="282"/>
      <c r="V43" s="283"/>
      <c r="W43" s="283"/>
      <c r="X43" s="282"/>
      <c r="Y43" s="283"/>
      <c r="Z43" s="283"/>
      <c r="AA43" s="282"/>
      <c r="AB43" s="283"/>
      <c r="AC43" s="283"/>
      <c r="AD43" s="282"/>
      <c r="AE43" s="281"/>
      <c r="AF43" s="280"/>
    </row>
    <row r="44" spans="1:32" s="290" customFormat="1" ht="15.75" customHeight="1" x14ac:dyDescent="0.25">
      <c r="A44" s="587"/>
      <c r="B44" s="278" t="s">
        <v>501</v>
      </c>
      <c r="C44" s="299"/>
      <c r="D44" s="301">
        <v>380973000</v>
      </c>
      <c r="E44" s="303"/>
      <c r="F44" s="301">
        <v>519772000</v>
      </c>
      <c r="G44" s="302"/>
      <c r="H44" s="301">
        <v>118346000</v>
      </c>
      <c r="I44" s="302"/>
      <c r="J44" s="301">
        <v>597420000</v>
      </c>
      <c r="K44" s="302"/>
      <c r="L44" s="301">
        <v>152772000</v>
      </c>
      <c r="M44" s="302"/>
      <c r="N44" s="301">
        <v>2278449000</v>
      </c>
      <c r="O44" s="299"/>
      <c r="P44" s="331">
        <v>380973000</v>
      </c>
      <c r="Q44" s="331"/>
      <c r="R44" s="332"/>
      <c r="S44" s="331">
        <v>290295190</v>
      </c>
      <c r="T44" s="331">
        <v>2450000</v>
      </c>
      <c r="U44" s="299"/>
      <c r="V44" s="341">
        <v>2742236</v>
      </c>
      <c r="W44" s="341">
        <v>51734731</v>
      </c>
      <c r="X44" s="299"/>
      <c r="Y44" s="300"/>
      <c r="Z44" s="300"/>
      <c r="AA44" s="299"/>
      <c r="AB44" s="300"/>
      <c r="AC44" s="300"/>
      <c r="AD44" s="299"/>
      <c r="AE44" s="298"/>
      <c r="AF44" s="297"/>
    </row>
    <row r="45" spans="1:32" s="290" customFormat="1" ht="29.25" customHeight="1" thickBot="1" x14ac:dyDescent="0.3">
      <c r="A45" s="588"/>
      <c r="B45" s="296" t="s">
        <v>0</v>
      </c>
      <c r="C45" s="292"/>
      <c r="D45" s="294">
        <f>SUM(D24:D44)</f>
        <v>1076004000</v>
      </c>
      <c r="E45" s="295"/>
      <c r="F45" s="294">
        <f>SUM(F24:F44)</f>
        <v>4144401000</v>
      </c>
      <c r="G45" s="295"/>
      <c r="H45" s="294">
        <f>SUM(H24:H44)</f>
        <v>167519000</v>
      </c>
      <c r="I45" s="295"/>
      <c r="J45" s="294">
        <f>SUM(J24:J44)</f>
        <v>597420000</v>
      </c>
      <c r="K45" s="295"/>
      <c r="L45" s="294">
        <f>SUM(L24:L44)</f>
        <v>152772000</v>
      </c>
      <c r="M45" s="295"/>
      <c r="N45" s="294">
        <f>SUM(N24:N44)</f>
        <v>2311231000</v>
      </c>
      <c r="O45" s="292"/>
      <c r="P45" s="346">
        <f>SUM(P24:P44)</f>
        <v>1075999750</v>
      </c>
      <c r="Q45" s="333">
        <f>SUM(Q24:Q44)</f>
        <v>0</v>
      </c>
      <c r="R45" s="334"/>
      <c r="S45" s="342">
        <f>SUM(S24:S44)</f>
        <v>3854788144</v>
      </c>
      <c r="T45" s="342">
        <f>SUM(T24:T44)</f>
        <v>2996364</v>
      </c>
      <c r="U45" s="292"/>
      <c r="V45" s="342">
        <f>SUM(V24:V44)</f>
        <v>57378586</v>
      </c>
      <c r="W45" s="342">
        <f>SUM(W24:W44)</f>
        <v>284490908</v>
      </c>
      <c r="X45" s="292"/>
      <c r="Y45" s="293"/>
      <c r="Z45" s="293"/>
      <c r="AA45" s="292"/>
      <c r="AB45" s="293"/>
      <c r="AC45" s="293"/>
      <c r="AD45" s="292"/>
      <c r="AE45" s="273"/>
      <c r="AF45" s="291"/>
    </row>
    <row r="46" spans="1:32" s="255" customFormat="1" ht="24" customHeight="1" thickBot="1" x14ac:dyDescent="0.3">
      <c r="K46" s="289"/>
      <c r="L46" s="289"/>
      <c r="M46" s="289"/>
      <c r="N46" s="289"/>
      <c r="O46" s="289"/>
    </row>
    <row r="47" spans="1:32" s="255" customFormat="1" ht="24" customHeight="1" thickBot="1" x14ac:dyDescent="0.3">
      <c r="A47" s="586" t="s">
        <v>228</v>
      </c>
      <c r="B47" s="614" t="s">
        <v>183</v>
      </c>
      <c r="C47" s="575" t="s">
        <v>2</v>
      </c>
      <c r="D47" s="576"/>
      <c r="E47" s="576"/>
      <c r="F47" s="576"/>
      <c r="G47" s="576"/>
      <c r="H47" s="576"/>
      <c r="I47" s="576"/>
      <c r="J47" s="576"/>
      <c r="K47" s="576"/>
      <c r="L47" s="576"/>
      <c r="M47" s="576"/>
      <c r="N47" s="577"/>
      <c r="O47" s="590" t="s">
        <v>124</v>
      </c>
      <c r="P47" s="591"/>
      <c r="Q47" s="591"/>
      <c r="R47" s="591"/>
      <c r="S47" s="591"/>
      <c r="T47" s="591"/>
      <c r="U47" s="591"/>
      <c r="V47" s="591"/>
      <c r="W47" s="591"/>
      <c r="X47" s="591"/>
      <c r="Y47" s="591"/>
      <c r="Z47" s="591"/>
      <c r="AA47" s="591"/>
      <c r="AB47" s="591"/>
      <c r="AC47" s="591"/>
      <c r="AD47" s="591"/>
      <c r="AE47" s="591"/>
      <c r="AF47" s="592"/>
    </row>
    <row r="48" spans="1:32" s="255" customFormat="1" ht="24" customHeight="1" thickBot="1" x14ac:dyDescent="0.3">
      <c r="A48" s="587"/>
      <c r="B48" s="615"/>
      <c r="C48" s="575" t="s">
        <v>125</v>
      </c>
      <c r="D48" s="577"/>
      <c r="E48" s="575" t="s">
        <v>126</v>
      </c>
      <c r="F48" s="577"/>
      <c r="G48" s="575" t="s">
        <v>127</v>
      </c>
      <c r="H48" s="577"/>
      <c r="I48" s="575" t="s">
        <v>128</v>
      </c>
      <c r="J48" s="577"/>
      <c r="K48" s="575" t="s">
        <v>205</v>
      </c>
      <c r="L48" s="577"/>
      <c r="M48" s="575" t="s">
        <v>129</v>
      </c>
      <c r="N48" s="577"/>
      <c r="O48" s="590" t="s">
        <v>125</v>
      </c>
      <c r="P48" s="591"/>
      <c r="Q48" s="592"/>
      <c r="R48" s="590" t="s">
        <v>126</v>
      </c>
      <c r="S48" s="591"/>
      <c r="T48" s="592"/>
      <c r="U48" s="590" t="s">
        <v>127</v>
      </c>
      <c r="V48" s="591"/>
      <c r="W48" s="592"/>
      <c r="X48" s="590" t="s">
        <v>128</v>
      </c>
      <c r="Y48" s="591"/>
      <c r="Z48" s="592"/>
      <c r="AA48" s="590" t="s">
        <v>205</v>
      </c>
      <c r="AB48" s="591"/>
      <c r="AC48" s="592"/>
      <c r="AD48" s="590" t="s">
        <v>129</v>
      </c>
      <c r="AE48" s="591"/>
      <c r="AF48" s="592"/>
    </row>
    <row r="49" spans="1:32" s="255" customFormat="1" ht="29.25" customHeight="1" thickBot="1" x14ac:dyDescent="0.3">
      <c r="A49" s="587"/>
      <c r="B49" s="616"/>
      <c r="C49" s="288" t="s">
        <v>4</v>
      </c>
      <c r="D49" s="287" t="s">
        <v>204</v>
      </c>
      <c r="E49" s="288" t="s">
        <v>4</v>
      </c>
      <c r="F49" s="287" t="s">
        <v>204</v>
      </c>
      <c r="G49" s="288" t="s">
        <v>4</v>
      </c>
      <c r="H49" s="287" t="s">
        <v>204</v>
      </c>
      <c r="I49" s="288" t="s">
        <v>4</v>
      </c>
      <c r="J49" s="287" t="s">
        <v>204</v>
      </c>
      <c r="K49" s="288" t="s">
        <v>4</v>
      </c>
      <c r="L49" s="287" t="s">
        <v>204</v>
      </c>
      <c r="M49" s="288" t="s">
        <v>4</v>
      </c>
      <c r="N49" s="287" t="s">
        <v>204</v>
      </c>
      <c r="O49" s="286" t="s">
        <v>4</v>
      </c>
      <c r="P49" s="286" t="s">
        <v>429</v>
      </c>
      <c r="Q49" s="286" t="s">
        <v>119</v>
      </c>
      <c r="R49" s="286" t="s">
        <v>4</v>
      </c>
      <c r="S49" s="286" t="s">
        <v>429</v>
      </c>
      <c r="T49" s="286" t="s">
        <v>119</v>
      </c>
      <c r="U49" s="286" t="s">
        <v>4</v>
      </c>
      <c r="V49" s="286" t="s">
        <v>429</v>
      </c>
      <c r="W49" s="286" t="s">
        <v>119</v>
      </c>
      <c r="X49" s="286" t="s">
        <v>4</v>
      </c>
      <c r="Y49" s="286" t="s">
        <v>429</v>
      </c>
      <c r="Z49" s="286" t="s">
        <v>119</v>
      </c>
      <c r="AA49" s="286" t="s">
        <v>4</v>
      </c>
      <c r="AB49" s="286" t="s">
        <v>429</v>
      </c>
      <c r="AC49" s="286" t="s">
        <v>119</v>
      </c>
      <c r="AD49" s="286" t="s">
        <v>4</v>
      </c>
      <c r="AE49" s="286" t="s">
        <v>429</v>
      </c>
      <c r="AF49" s="286" t="s">
        <v>119</v>
      </c>
    </row>
    <row r="50" spans="1:32" s="255" customFormat="1" ht="16.5" x14ac:dyDescent="0.25">
      <c r="A50" s="587"/>
      <c r="B50" s="285" t="s">
        <v>184</v>
      </c>
      <c r="C50" s="282"/>
      <c r="D50" s="280"/>
      <c r="E50" s="282"/>
      <c r="F50" s="280"/>
      <c r="G50" s="282"/>
      <c r="H50" s="280"/>
      <c r="I50" s="282"/>
      <c r="J50" s="280"/>
      <c r="K50" s="282"/>
      <c r="L50" s="280"/>
      <c r="M50" s="282"/>
      <c r="N50" s="280"/>
      <c r="O50" s="282"/>
      <c r="P50" s="283"/>
      <c r="Q50" s="280"/>
      <c r="R50" s="282"/>
      <c r="S50" s="283"/>
      <c r="T50" s="280"/>
      <c r="U50" s="282"/>
      <c r="V50" s="283"/>
      <c r="W50" s="280"/>
      <c r="X50" s="282"/>
      <c r="Y50" s="283"/>
      <c r="Z50" s="280"/>
      <c r="AA50" s="282"/>
      <c r="AB50" s="283"/>
      <c r="AC50" s="280"/>
      <c r="AD50" s="282"/>
      <c r="AE50" s="281"/>
      <c r="AF50" s="280"/>
    </row>
    <row r="51" spans="1:32" s="255" customFormat="1" ht="16.5" x14ac:dyDescent="0.25">
      <c r="A51" s="587"/>
      <c r="B51" s="284" t="s">
        <v>185</v>
      </c>
      <c r="C51" s="282"/>
      <c r="D51" s="280"/>
      <c r="E51" s="282"/>
      <c r="F51" s="280"/>
      <c r="G51" s="282"/>
      <c r="H51" s="280"/>
      <c r="I51" s="282"/>
      <c r="J51" s="280"/>
      <c r="K51" s="282"/>
      <c r="L51" s="280"/>
      <c r="M51" s="282"/>
      <c r="N51" s="280"/>
      <c r="O51" s="282"/>
      <c r="P51" s="283"/>
      <c r="Q51" s="280"/>
      <c r="R51" s="282"/>
      <c r="S51" s="283"/>
      <c r="T51" s="280"/>
      <c r="U51" s="282"/>
      <c r="V51" s="283"/>
      <c r="W51" s="280"/>
      <c r="X51" s="282"/>
      <c r="Y51" s="283"/>
      <c r="Z51" s="280"/>
      <c r="AA51" s="282"/>
      <c r="AB51" s="283"/>
      <c r="AC51" s="280"/>
      <c r="AD51" s="282"/>
      <c r="AE51" s="281"/>
      <c r="AF51" s="280"/>
    </row>
    <row r="52" spans="1:32" s="255" customFormat="1" ht="16.5" x14ac:dyDescent="0.25">
      <c r="A52" s="587"/>
      <c r="B52" s="284" t="s">
        <v>186</v>
      </c>
      <c r="C52" s="282"/>
      <c r="D52" s="280"/>
      <c r="E52" s="282"/>
      <c r="F52" s="280"/>
      <c r="G52" s="282"/>
      <c r="H52" s="280"/>
      <c r="I52" s="282"/>
      <c r="J52" s="280"/>
      <c r="K52" s="282"/>
      <c r="L52" s="280"/>
      <c r="M52" s="282"/>
      <c r="N52" s="280"/>
      <c r="O52" s="282"/>
      <c r="P52" s="283"/>
      <c r="Q52" s="280"/>
      <c r="R52" s="282"/>
      <c r="S52" s="283"/>
      <c r="T52" s="280"/>
      <c r="U52" s="282"/>
      <c r="V52" s="283"/>
      <c r="W52" s="280"/>
      <c r="X52" s="282"/>
      <c r="Y52" s="283"/>
      <c r="Z52" s="280"/>
      <c r="AA52" s="282"/>
      <c r="AB52" s="283"/>
      <c r="AC52" s="280"/>
      <c r="AD52" s="282"/>
      <c r="AE52" s="281"/>
      <c r="AF52" s="280"/>
    </row>
    <row r="53" spans="1:32" s="255" customFormat="1" ht="16.5" x14ac:dyDescent="0.25">
      <c r="A53" s="587"/>
      <c r="B53" s="284" t="s">
        <v>187</v>
      </c>
      <c r="C53" s="282"/>
      <c r="D53" s="280"/>
      <c r="E53" s="282"/>
      <c r="F53" s="280"/>
      <c r="G53" s="282"/>
      <c r="H53" s="280"/>
      <c r="I53" s="282"/>
      <c r="J53" s="280"/>
      <c r="K53" s="282"/>
      <c r="L53" s="280"/>
      <c r="M53" s="282"/>
      <c r="N53" s="280"/>
      <c r="O53" s="282"/>
      <c r="P53" s="283"/>
      <c r="Q53" s="280"/>
      <c r="R53" s="282"/>
      <c r="S53" s="283"/>
      <c r="T53" s="280"/>
      <c r="U53" s="282"/>
      <c r="V53" s="283"/>
      <c r="W53" s="280"/>
      <c r="X53" s="282"/>
      <c r="Y53" s="283"/>
      <c r="Z53" s="280"/>
      <c r="AA53" s="282"/>
      <c r="AB53" s="283"/>
      <c r="AC53" s="280"/>
      <c r="AD53" s="282"/>
      <c r="AE53" s="281"/>
      <c r="AF53" s="280"/>
    </row>
    <row r="54" spans="1:32" s="255" customFormat="1" ht="16.5" x14ac:dyDescent="0.25">
      <c r="A54" s="587"/>
      <c r="B54" s="284" t="s">
        <v>188</v>
      </c>
      <c r="C54" s="282"/>
      <c r="D54" s="280"/>
      <c r="E54" s="282"/>
      <c r="F54" s="280"/>
      <c r="G54" s="282"/>
      <c r="H54" s="280"/>
      <c r="I54" s="282"/>
      <c r="J54" s="280"/>
      <c r="K54" s="282"/>
      <c r="L54" s="280"/>
      <c r="M54" s="282"/>
      <c r="N54" s="280"/>
      <c r="O54" s="282"/>
      <c r="P54" s="283"/>
      <c r="Q54" s="280"/>
      <c r="R54" s="282"/>
      <c r="S54" s="283"/>
      <c r="T54" s="280"/>
      <c r="U54" s="282"/>
      <c r="V54" s="283"/>
      <c r="W54" s="280"/>
      <c r="X54" s="282"/>
      <c r="Y54" s="283"/>
      <c r="Z54" s="280"/>
      <c r="AA54" s="282"/>
      <c r="AB54" s="283"/>
      <c r="AC54" s="280"/>
      <c r="AD54" s="282"/>
      <c r="AE54" s="281"/>
      <c r="AF54" s="280"/>
    </row>
    <row r="55" spans="1:32" s="255" customFormat="1" ht="16.5" x14ac:dyDescent="0.25">
      <c r="A55" s="587"/>
      <c r="B55" s="284" t="s">
        <v>189</v>
      </c>
      <c r="C55" s="282"/>
      <c r="D55" s="280"/>
      <c r="E55" s="282"/>
      <c r="F55" s="280"/>
      <c r="G55" s="282"/>
      <c r="H55" s="280"/>
      <c r="I55" s="282"/>
      <c r="J55" s="280"/>
      <c r="K55" s="282"/>
      <c r="L55" s="280"/>
      <c r="M55" s="282">
        <v>0.5</v>
      </c>
      <c r="N55" s="280"/>
      <c r="O55" s="282"/>
      <c r="P55" s="283"/>
      <c r="Q55" s="280"/>
      <c r="R55" s="282"/>
      <c r="S55" s="283"/>
      <c r="T55" s="280"/>
      <c r="U55" s="282"/>
      <c r="V55" s="283"/>
      <c r="W55" s="280"/>
      <c r="X55" s="282"/>
      <c r="Y55" s="283"/>
      <c r="Z55" s="280"/>
      <c r="AA55" s="282"/>
      <c r="AB55" s="283"/>
      <c r="AC55" s="280"/>
      <c r="AD55" s="282"/>
      <c r="AE55" s="281"/>
      <c r="AF55" s="280"/>
    </row>
    <row r="56" spans="1:32" s="255" customFormat="1" ht="16.5" x14ac:dyDescent="0.25">
      <c r="A56" s="587"/>
      <c r="B56" s="284" t="s">
        <v>190</v>
      </c>
      <c r="C56" s="282"/>
      <c r="D56" s="280"/>
      <c r="E56" s="282"/>
      <c r="F56" s="280"/>
      <c r="G56" s="282"/>
      <c r="H56" s="280"/>
      <c r="I56" s="282"/>
      <c r="J56" s="280"/>
      <c r="K56" s="282"/>
      <c r="L56" s="280"/>
      <c r="M56" s="282"/>
      <c r="N56" s="280"/>
      <c r="O56" s="282"/>
      <c r="P56" s="283"/>
      <c r="Q56" s="280"/>
      <c r="R56" s="282"/>
      <c r="S56" s="283"/>
      <c r="T56" s="280"/>
      <c r="U56" s="282"/>
      <c r="V56" s="283"/>
      <c r="W56" s="280"/>
      <c r="X56" s="282"/>
      <c r="Y56" s="283"/>
      <c r="Z56" s="280"/>
      <c r="AA56" s="282"/>
      <c r="AB56" s="283"/>
      <c r="AC56" s="280"/>
      <c r="AD56" s="282"/>
      <c r="AE56" s="281"/>
      <c r="AF56" s="280"/>
    </row>
    <row r="57" spans="1:32" s="255" customFormat="1" ht="16.5" x14ac:dyDescent="0.25">
      <c r="A57" s="587"/>
      <c r="B57" s="284" t="s">
        <v>191</v>
      </c>
      <c r="C57" s="282"/>
      <c r="D57" s="280"/>
      <c r="E57" s="282"/>
      <c r="F57" s="280"/>
      <c r="G57" s="282"/>
      <c r="H57" s="280"/>
      <c r="I57" s="282"/>
      <c r="J57" s="280"/>
      <c r="K57" s="282"/>
      <c r="L57" s="280"/>
      <c r="M57" s="282"/>
      <c r="N57" s="280"/>
      <c r="O57" s="282"/>
      <c r="P57" s="283"/>
      <c r="Q57" s="280"/>
      <c r="R57" s="282"/>
      <c r="S57" s="283"/>
      <c r="T57" s="280"/>
      <c r="U57" s="282"/>
      <c r="V57" s="283"/>
      <c r="W57" s="280"/>
      <c r="X57" s="282"/>
      <c r="Y57" s="283"/>
      <c r="Z57" s="280"/>
      <c r="AA57" s="282"/>
      <c r="AB57" s="283"/>
      <c r="AC57" s="280"/>
      <c r="AD57" s="282"/>
      <c r="AE57" s="281"/>
      <c r="AF57" s="280"/>
    </row>
    <row r="58" spans="1:32" s="255" customFormat="1" ht="16.5" x14ac:dyDescent="0.25">
      <c r="A58" s="587"/>
      <c r="B58" s="284" t="s">
        <v>192</v>
      </c>
      <c r="C58" s="282"/>
      <c r="D58" s="280"/>
      <c r="E58" s="282"/>
      <c r="F58" s="280"/>
      <c r="G58" s="282"/>
      <c r="H58" s="280"/>
      <c r="I58" s="282"/>
      <c r="J58" s="280"/>
      <c r="K58" s="282"/>
      <c r="L58" s="280"/>
      <c r="M58" s="282"/>
      <c r="N58" s="280"/>
      <c r="O58" s="282"/>
      <c r="P58" s="283"/>
      <c r="Q58" s="280"/>
      <c r="R58" s="282"/>
      <c r="S58" s="283"/>
      <c r="T58" s="280"/>
      <c r="U58" s="282"/>
      <c r="V58" s="283"/>
      <c r="W58" s="280"/>
      <c r="X58" s="282"/>
      <c r="Y58" s="283"/>
      <c r="Z58" s="280"/>
      <c r="AA58" s="282"/>
      <c r="AB58" s="283"/>
      <c r="AC58" s="280"/>
      <c r="AD58" s="282"/>
      <c r="AE58" s="281"/>
      <c r="AF58" s="280"/>
    </row>
    <row r="59" spans="1:32" s="255" customFormat="1" ht="16.5" x14ac:dyDescent="0.25">
      <c r="A59" s="587"/>
      <c r="B59" s="284" t="s">
        <v>193</v>
      </c>
      <c r="C59" s="282"/>
      <c r="D59" s="280"/>
      <c r="E59" s="282"/>
      <c r="F59" s="280"/>
      <c r="G59" s="282"/>
      <c r="H59" s="280"/>
      <c r="I59" s="282"/>
      <c r="J59" s="280"/>
      <c r="K59" s="282"/>
      <c r="L59" s="280"/>
      <c r="M59" s="282"/>
      <c r="N59" s="280"/>
      <c r="O59" s="282"/>
      <c r="P59" s="283"/>
      <c r="Q59" s="280"/>
      <c r="R59" s="282"/>
      <c r="S59" s="283"/>
      <c r="T59" s="280"/>
      <c r="U59" s="282"/>
      <c r="V59" s="283"/>
      <c r="W59" s="280"/>
      <c r="X59" s="282"/>
      <c r="Y59" s="283"/>
      <c r="Z59" s="280"/>
      <c r="AA59" s="282"/>
      <c r="AB59" s="283"/>
      <c r="AC59" s="280"/>
      <c r="AD59" s="282"/>
      <c r="AE59" s="281"/>
      <c r="AF59" s="280"/>
    </row>
    <row r="60" spans="1:32" s="255" customFormat="1" ht="16.5" x14ac:dyDescent="0.25">
      <c r="A60" s="587"/>
      <c r="B60" s="284" t="s">
        <v>194</v>
      </c>
      <c r="C60" s="282"/>
      <c r="D60" s="280"/>
      <c r="E60" s="282"/>
      <c r="F60" s="280"/>
      <c r="G60" s="282"/>
      <c r="H60" s="280"/>
      <c r="I60" s="282"/>
      <c r="J60" s="280"/>
      <c r="K60" s="282"/>
      <c r="L60" s="280"/>
      <c r="M60" s="282"/>
      <c r="N60" s="280"/>
      <c r="O60" s="282"/>
      <c r="P60" s="283"/>
      <c r="Q60" s="280"/>
      <c r="R60" s="282"/>
      <c r="S60" s="283"/>
      <c r="T60" s="280"/>
      <c r="U60" s="282"/>
      <c r="V60" s="283"/>
      <c r="W60" s="280"/>
      <c r="X60" s="282"/>
      <c r="Y60" s="283"/>
      <c r="Z60" s="280"/>
      <c r="AA60" s="282"/>
      <c r="AB60" s="283"/>
      <c r="AC60" s="280"/>
      <c r="AD60" s="282"/>
      <c r="AE60" s="281"/>
      <c r="AF60" s="280"/>
    </row>
    <row r="61" spans="1:32" s="255" customFormat="1" ht="16.5" x14ac:dyDescent="0.25">
      <c r="A61" s="587"/>
      <c r="B61" s="284" t="s">
        <v>195</v>
      </c>
      <c r="C61" s="282"/>
      <c r="D61" s="280"/>
      <c r="E61" s="282"/>
      <c r="F61" s="280"/>
      <c r="G61" s="282"/>
      <c r="H61" s="280"/>
      <c r="I61" s="282"/>
      <c r="J61" s="280"/>
      <c r="K61" s="282"/>
      <c r="L61" s="280"/>
      <c r="M61" s="282"/>
      <c r="N61" s="280"/>
      <c r="O61" s="282"/>
      <c r="P61" s="283"/>
      <c r="Q61" s="280"/>
      <c r="R61" s="282"/>
      <c r="S61" s="283"/>
      <c r="T61" s="280"/>
      <c r="U61" s="282"/>
      <c r="V61" s="283"/>
      <c r="W61" s="280"/>
      <c r="X61" s="282"/>
      <c r="Y61" s="283"/>
      <c r="Z61" s="280"/>
      <c r="AA61" s="282"/>
      <c r="AB61" s="283"/>
      <c r="AC61" s="280"/>
      <c r="AD61" s="282"/>
      <c r="AE61" s="281"/>
      <c r="AF61" s="280"/>
    </row>
    <row r="62" spans="1:32" s="255" customFormat="1" ht="16.5" x14ac:dyDescent="0.25">
      <c r="A62" s="587"/>
      <c r="B62" s="284" t="s">
        <v>196</v>
      </c>
      <c r="C62" s="282"/>
      <c r="D62" s="280"/>
      <c r="E62" s="282"/>
      <c r="F62" s="280"/>
      <c r="G62" s="282"/>
      <c r="H62" s="280"/>
      <c r="I62" s="282"/>
      <c r="J62" s="280"/>
      <c r="K62" s="282"/>
      <c r="L62" s="280"/>
      <c r="M62" s="282"/>
      <c r="N62" s="280"/>
      <c r="O62" s="282"/>
      <c r="P62" s="283"/>
      <c r="Q62" s="280"/>
      <c r="R62" s="282"/>
      <c r="S62" s="283"/>
      <c r="T62" s="280"/>
      <c r="U62" s="282"/>
      <c r="V62" s="283"/>
      <c r="W62" s="280"/>
      <c r="X62" s="282"/>
      <c r="Y62" s="283"/>
      <c r="Z62" s="280"/>
      <c r="AA62" s="282"/>
      <c r="AB62" s="283"/>
      <c r="AC62" s="280"/>
      <c r="AD62" s="282"/>
      <c r="AE62" s="281"/>
      <c r="AF62" s="280"/>
    </row>
    <row r="63" spans="1:32" s="255" customFormat="1" ht="16.5" x14ac:dyDescent="0.25">
      <c r="A63" s="587"/>
      <c r="B63" s="284" t="s">
        <v>197</v>
      </c>
      <c r="C63" s="282"/>
      <c r="D63" s="280"/>
      <c r="E63" s="282"/>
      <c r="F63" s="280"/>
      <c r="G63" s="282"/>
      <c r="H63" s="280"/>
      <c r="I63" s="282"/>
      <c r="J63" s="280"/>
      <c r="K63" s="282"/>
      <c r="L63" s="280"/>
      <c r="M63" s="282"/>
      <c r="N63" s="280"/>
      <c r="O63" s="282"/>
      <c r="P63" s="283"/>
      <c r="Q63" s="280"/>
      <c r="R63" s="282"/>
      <c r="S63" s="283"/>
      <c r="T63" s="280"/>
      <c r="U63" s="282"/>
      <c r="V63" s="283"/>
      <c r="W63" s="280"/>
      <c r="X63" s="282"/>
      <c r="Y63" s="283"/>
      <c r="Z63" s="280"/>
      <c r="AA63" s="282"/>
      <c r="AB63" s="283"/>
      <c r="AC63" s="280"/>
      <c r="AD63" s="282"/>
      <c r="AE63" s="281"/>
      <c r="AF63" s="280"/>
    </row>
    <row r="64" spans="1:32" s="255" customFormat="1" ht="16.5" x14ac:dyDescent="0.25">
      <c r="A64" s="587"/>
      <c r="B64" s="284" t="s">
        <v>198</v>
      </c>
      <c r="C64" s="282"/>
      <c r="D64" s="280"/>
      <c r="E64" s="282"/>
      <c r="F64" s="280"/>
      <c r="G64" s="282"/>
      <c r="H64" s="280"/>
      <c r="I64" s="282"/>
      <c r="J64" s="280"/>
      <c r="K64" s="282"/>
      <c r="L64" s="280"/>
      <c r="M64" s="282"/>
      <c r="N64" s="280"/>
      <c r="O64" s="282"/>
      <c r="P64" s="283"/>
      <c r="Q64" s="280"/>
      <c r="R64" s="282"/>
      <c r="S64" s="283"/>
      <c r="T64" s="280"/>
      <c r="U64" s="282"/>
      <c r="V64" s="283"/>
      <c r="W64" s="280"/>
      <c r="X64" s="282"/>
      <c r="Y64" s="283"/>
      <c r="Z64" s="280"/>
      <c r="AA64" s="282"/>
      <c r="AB64" s="283"/>
      <c r="AC64" s="280"/>
      <c r="AD64" s="282"/>
      <c r="AE64" s="281"/>
      <c r="AF64" s="280"/>
    </row>
    <row r="65" spans="1:32" s="255" customFormat="1" ht="16.5" x14ac:dyDescent="0.25">
      <c r="A65" s="587"/>
      <c r="B65" s="284" t="s">
        <v>199</v>
      </c>
      <c r="C65" s="282"/>
      <c r="D65" s="280"/>
      <c r="E65" s="282"/>
      <c r="F65" s="280"/>
      <c r="G65" s="282"/>
      <c r="H65" s="280"/>
      <c r="I65" s="282"/>
      <c r="J65" s="280"/>
      <c r="K65" s="282"/>
      <c r="L65" s="280"/>
      <c r="M65" s="282"/>
      <c r="N65" s="280"/>
      <c r="O65" s="282"/>
      <c r="P65" s="283"/>
      <c r="Q65" s="280"/>
      <c r="R65" s="282"/>
      <c r="S65" s="283"/>
      <c r="T65" s="280"/>
      <c r="U65" s="282"/>
      <c r="V65" s="283"/>
      <c r="W65" s="280"/>
      <c r="X65" s="282"/>
      <c r="Y65" s="283"/>
      <c r="Z65" s="280"/>
      <c r="AA65" s="282"/>
      <c r="AB65" s="283"/>
      <c r="AC65" s="280"/>
      <c r="AD65" s="282"/>
      <c r="AE65" s="281"/>
      <c r="AF65" s="280"/>
    </row>
    <row r="66" spans="1:32" s="255" customFormat="1" ht="16.5" x14ac:dyDescent="0.25">
      <c r="A66" s="587"/>
      <c r="B66" s="284" t="s">
        <v>200</v>
      </c>
      <c r="C66" s="282"/>
      <c r="D66" s="280"/>
      <c r="E66" s="282"/>
      <c r="F66" s="280"/>
      <c r="G66" s="282"/>
      <c r="H66" s="280"/>
      <c r="I66" s="282"/>
      <c r="J66" s="280"/>
      <c r="K66" s="282"/>
      <c r="L66" s="280"/>
      <c r="M66" s="282"/>
      <c r="N66" s="280"/>
      <c r="O66" s="282"/>
      <c r="P66" s="283"/>
      <c r="Q66" s="280"/>
      <c r="R66" s="282"/>
      <c r="S66" s="283"/>
      <c r="T66" s="280"/>
      <c r="U66" s="282"/>
      <c r="V66" s="283"/>
      <c r="W66" s="280"/>
      <c r="X66" s="282"/>
      <c r="Y66" s="283"/>
      <c r="Z66" s="280"/>
      <c r="AA66" s="282"/>
      <c r="AB66" s="283"/>
      <c r="AC66" s="280"/>
      <c r="AD66" s="282"/>
      <c r="AE66" s="281"/>
      <c r="AF66" s="280"/>
    </row>
    <row r="67" spans="1:32" s="255" customFormat="1" ht="16.5" x14ac:dyDescent="0.25">
      <c r="A67" s="587"/>
      <c r="B67" s="284" t="s">
        <v>201</v>
      </c>
      <c r="C67" s="282"/>
      <c r="D67" s="280"/>
      <c r="E67" s="282"/>
      <c r="F67" s="280"/>
      <c r="G67" s="282"/>
      <c r="H67" s="280"/>
      <c r="I67" s="282"/>
      <c r="J67" s="280"/>
      <c r="K67" s="282"/>
      <c r="L67" s="280"/>
      <c r="M67" s="282"/>
      <c r="N67" s="280"/>
      <c r="O67" s="282"/>
      <c r="P67" s="283"/>
      <c r="Q67" s="280"/>
      <c r="R67" s="282"/>
      <c r="S67" s="283"/>
      <c r="T67" s="280"/>
      <c r="U67" s="282"/>
      <c r="V67" s="283"/>
      <c r="W67" s="280"/>
      <c r="X67" s="282"/>
      <c r="Y67" s="283"/>
      <c r="Z67" s="280"/>
      <c r="AA67" s="282"/>
      <c r="AB67" s="283"/>
      <c r="AC67" s="280"/>
      <c r="AD67" s="282"/>
      <c r="AE67" s="281"/>
      <c r="AF67" s="280"/>
    </row>
    <row r="68" spans="1:32" s="255" customFormat="1" ht="16.5" x14ac:dyDescent="0.25">
      <c r="A68" s="587"/>
      <c r="B68" s="284" t="s">
        <v>202</v>
      </c>
      <c r="C68" s="282"/>
      <c r="D68" s="280"/>
      <c r="E68" s="282"/>
      <c r="F68" s="280"/>
      <c r="G68" s="282"/>
      <c r="H68" s="280"/>
      <c r="I68" s="282"/>
      <c r="J68" s="280"/>
      <c r="K68" s="282"/>
      <c r="L68" s="280"/>
      <c r="M68" s="282">
        <v>0.5</v>
      </c>
      <c r="N68" s="280"/>
      <c r="O68" s="282"/>
      <c r="P68" s="283"/>
      <c r="Q68" s="280"/>
      <c r="R68" s="282"/>
      <c r="S68" s="283"/>
      <c r="T68" s="280"/>
      <c r="U68" s="282"/>
      <c r="V68" s="283"/>
      <c r="W68" s="280"/>
      <c r="X68" s="282"/>
      <c r="Y68" s="283"/>
      <c r="Z68" s="280"/>
      <c r="AA68" s="282"/>
      <c r="AB68" s="283"/>
      <c r="AC68" s="280"/>
      <c r="AD68" s="282"/>
      <c r="AE68" s="281"/>
      <c r="AF68" s="280"/>
    </row>
    <row r="69" spans="1:32" s="255" customFormat="1" ht="16.5" x14ac:dyDescent="0.25">
      <c r="A69" s="587"/>
      <c r="B69" s="279" t="s">
        <v>203</v>
      </c>
      <c r="C69" s="276"/>
      <c r="D69" s="274"/>
      <c r="E69" s="276"/>
      <c r="F69" s="274"/>
      <c r="G69" s="276"/>
      <c r="H69" s="274"/>
      <c r="I69" s="276"/>
      <c r="J69" s="274"/>
      <c r="K69" s="276"/>
      <c r="L69" s="274"/>
      <c r="M69" s="276"/>
      <c r="N69" s="274"/>
      <c r="O69" s="276"/>
      <c r="P69" s="275"/>
      <c r="Q69" s="274"/>
      <c r="R69" s="276"/>
      <c r="S69" s="275"/>
      <c r="T69" s="274"/>
      <c r="U69" s="276"/>
      <c r="V69" s="275"/>
      <c r="W69" s="274"/>
      <c r="X69" s="276"/>
      <c r="Y69" s="275"/>
      <c r="Z69" s="274"/>
      <c r="AA69" s="276"/>
      <c r="AB69" s="275"/>
      <c r="AC69" s="274"/>
      <c r="AD69" s="276"/>
      <c r="AE69" s="275"/>
      <c r="AF69" s="274"/>
    </row>
    <row r="70" spans="1:32" s="255" customFormat="1" ht="16.5" x14ac:dyDescent="0.25">
      <c r="A70" s="587"/>
      <c r="B70" s="278" t="s">
        <v>501</v>
      </c>
      <c r="C70" s="276">
        <v>1</v>
      </c>
      <c r="D70" s="277">
        <v>163914000</v>
      </c>
      <c r="E70" s="276"/>
      <c r="F70" s="274"/>
      <c r="G70" s="276"/>
      <c r="H70" s="274"/>
      <c r="I70" s="276"/>
      <c r="J70" s="274"/>
      <c r="K70" s="276"/>
      <c r="L70" s="274"/>
      <c r="M70" s="276"/>
      <c r="N70" s="274"/>
      <c r="O70" s="276"/>
      <c r="P70" s="275"/>
      <c r="Q70" s="274"/>
      <c r="R70" s="276"/>
      <c r="S70" s="275"/>
      <c r="T70" s="274"/>
      <c r="U70" s="276"/>
      <c r="V70" s="275"/>
      <c r="W70" s="274"/>
      <c r="X70" s="276"/>
      <c r="Y70" s="275"/>
      <c r="Z70" s="274"/>
      <c r="AA70" s="276"/>
      <c r="AB70" s="275"/>
      <c r="AC70" s="274"/>
      <c r="AD70" s="276"/>
      <c r="AE70" s="275"/>
      <c r="AF70" s="274"/>
    </row>
    <row r="71" spans="1:32" s="255" customFormat="1" ht="17.25" thickBot="1" x14ac:dyDescent="0.3">
      <c r="A71" s="588"/>
      <c r="B71" s="273" t="s">
        <v>0</v>
      </c>
      <c r="C71" s="271">
        <f>SUM(C50:C70)</f>
        <v>1</v>
      </c>
      <c r="D71" s="272">
        <f>SUM(D70)</f>
        <v>163914000</v>
      </c>
      <c r="E71" s="271"/>
      <c r="F71" s="270"/>
      <c r="G71" s="271"/>
      <c r="H71" s="270"/>
      <c r="I71" s="271"/>
      <c r="J71" s="270"/>
      <c r="K71" s="268"/>
      <c r="L71" s="269"/>
      <c r="M71" s="268">
        <f>SUM(M50:M70)</f>
        <v>1</v>
      </c>
      <c r="N71" s="267"/>
      <c r="O71" s="266"/>
      <c r="P71" s="264"/>
      <c r="Q71" s="263"/>
      <c r="R71" s="265"/>
      <c r="S71" s="264"/>
      <c r="T71" s="263"/>
      <c r="U71" s="265"/>
      <c r="V71" s="264"/>
      <c r="W71" s="263"/>
      <c r="X71" s="265"/>
      <c r="Y71" s="264"/>
      <c r="Z71" s="263"/>
      <c r="AA71" s="265"/>
      <c r="AB71" s="264"/>
      <c r="AC71" s="263"/>
      <c r="AD71" s="265"/>
      <c r="AE71" s="264"/>
      <c r="AF71" s="263"/>
    </row>
    <row r="73" spans="1:32" hidden="1" x14ac:dyDescent="0.25"/>
    <row r="74" spans="1:32" ht="16.5" hidden="1" x14ac:dyDescent="0.25">
      <c r="A74" s="262"/>
      <c r="B74" s="262"/>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row>
    <row r="75" spans="1:32" hidden="1" x14ac:dyDescent="0.25"/>
    <row r="76" spans="1:32" hidden="1" x14ac:dyDescent="0.25"/>
    <row r="77" spans="1:32" ht="15" thickBot="1" x14ac:dyDescent="0.3"/>
    <row r="78" spans="1:32" s="255" customFormat="1" ht="50.25" customHeight="1" thickBot="1" x14ac:dyDescent="0.3">
      <c r="A78" s="612" t="s">
        <v>436</v>
      </c>
      <c r="B78" s="613"/>
      <c r="C78" s="621" t="s">
        <v>500</v>
      </c>
      <c r="D78" s="622"/>
      <c r="E78" s="622"/>
      <c r="F78" s="622"/>
      <c r="G78" s="622"/>
      <c r="H78" s="622"/>
      <c r="I78" s="622"/>
      <c r="J78" s="622"/>
      <c r="K78" s="622"/>
      <c r="L78" s="622"/>
      <c r="M78" s="622"/>
      <c r="N78" s="622"/>
      <c r="O78" s="622"/>
      <c r="P78" s="622"/>
      <c r="Q78" s="622"/>
      <c r="R78" s="622"/>
      <c r="S78" s="622"/>
      <c r="T78" s="622"/>
      <c r="U78" s="622"/>
      <c r="V78" s="622"/>
      <c r="W78" s="622"/>
      <c r="X78" s="622"/>
      <c r="Y78" s="622"/>
      <c r="Z78" s="623"/>
      <c r="AA78" s="254"/>
      <c r="AB78" s="254"/>
      <c r="AC78" s="254"/>
      <c r="AD78" s="254"/>
      <c r="AE78" s="254"/>
      <c r="AF78" s="254"/>
    </row>
    <row r="79" spans="1:32" s="255" customFormat="1" ht="24" customHeight="1" x14ac:dyDescent="0.25">
      <c r="A79" s="617" t="s">
        <v>228</v>
      </c>
      <c r="B79" s="617" t="s">
        <v>183</v>
      </c>
      <c r="C79" s="620" t="s">
        <v>156</v>
      </c>
      <c r="D79" s="620"/>
      <c r="E79" s="620" t="s">
        <v>157</v>
      </c>
      <c r="F79" s="620"/>
      <c r="G79" s="620" t="s">
        <v>158</v>
      </c>
      <c r="H79" s="620"/>
      <c r="I79" s="620" t="s">
        <v>159</v>
      </c>
      <c r="J79" s="620"/>
      <c r="K79" s="620" t="s">
        <v>160</v>
      </c>
      <c r="L79" s="620"/>
      <c r="M79" s="620" t="s">
        <v>142</v>
      </c>
      <c r="N79" s="620"/>
      <c r="O79" s="610" t="s">
        <v>125</v>
      </c>
      <c r="P79" s="611"/>
      <c r="Q79" s="610" t="s">
        <v>126</v>
      </c>
      <c r="R79" s="611"/>
      <c r="S79" s="610" t="s">
        <v>127</v>
      </c>
      <c r="T79" s="611"/>
      <c r="U79" s="610" t="s">
        <v>128</v>
      </c>
      <c r="V79" s="611"/>
      <c r="W79" s="610" t="s">
        <v>205</v>
      </c>
      <c r="X79" s="611"/>
      <c r="Y79" s="610" t="s">
        <v>129</v>
      </c>
      <c r="Z79" s="611"/>
    </row>
    <row r="80" spans="1:32" s="255" customFormat="1" ht="29.25" customHeight="1" x14ac:dyDescent="0.25">
      <c r="A80" s="619"/>
      <c r="B80" s="618"/>
      <c r="C80" s="261" t="s">
        <v>438</v>
      </c>
      <c r="D80" s="261" t="s">
        <v>437</v>
      </c>
      <c r="E80" s="261" t="s">
        <v>438</v>
      </c>
      <c r="F80" s="261" t="s">
        <v>437</v>
      </c>
      <c r="G80" s="261" t="s">
        <v>438</v>
      </c>
      <c r="H80" s="261" t="s">
        <v>437</v>
      </c>
      <c r="I80" s="261" t="s">
        <v>438</v>
      </c>
      <c r="J80" s="261" t="s">
        <v>437</v>
      </c>
      <c r="K80" s="261" t="s">
        <v>438</v>
      </c>
      <c r="L80" s="261" t="s">
        <v>437</v>
      </c>
      <c r="M80" s="261" t="s">
        <v>438</v>
      </c>
      <c r="N80" s="261" t="s">
        <v>437</v>
      </c>
      <c r="O80" s="261" t="s">
        <v>438</v>
      </c>
      <c r="P80" s="261" t="s">
        <v>437</v>
      </c>
      <c r="Q80" s="261" t="s">
        <v>438</v>
      </c>
      <c r="R80" s="261" t="s">
        <v>437</v>
      </c>
      <c r="S80" s="261" t="s">
        <v>438</v>
      </c>
      <c r="T80" s="261" t="s">
        <v>437</v>
      </c>
      <c r="U80" s="261" t="s">
        <v>438</v>
      </c>
      <c r="V80" s="261" t="s">
        <v>437</v>
      </c>
      <c r="W80" s="261" t="s">
        <v>438</v>
      </c>
      <c r="X80" s="261" t="s">
        <v>437</v>
      </c>
      <c r="Y80" s="261" t="s">
        <v>438</v>
      </c>
      <c r="Z80" s="261" t="s">
        <v>437</v>
      </c>
    </row>
    <row r="81" spans="1:26" s="255" customFormat="1" ht="16.5" x14ac:dyDescent="0.25">
      <c r="A81" s="619"/>
      <c r="B81" s="260" t="s">
        <v>184</v>
      </c>
      <c r="C81" s="258"/>
      <c r="D81" s="258"/>
      <c r="E81" s="258"/>
      <c r="F81" s="258"/>
      <c r="G81" s="258"/>
      <c r="H81" s="258"/>
      <c r="I81" s="258"/>
      <c r="J81" s="258"/>
      <c r="K81" s="258"/>
      <c r="L81" s="258"/>
      <c r="M81" s="258"/>
      <c r="N81" s="258"/>
      <c r="O81" s="258"/>
      <c r="P81" s="258"/>
      <c r="Q81" s="258"/>
      <c r="R81" s="258"/>
      <c r="S81" s="258"/>
      <c r="T81" s="258"/>
      <c r="U81" s="258"/>
      <c r="V81" s="258"/>
      <c r="W81" s="258"/>
      <c r="X81" s="258"/>
      <c r="Y81" s="258"/>
      <c r="Z81" s="258"/>
    </row>
    <row r="82" spans="1:26" s="255" customFormat="1" ht="16.5" x14ac:dyDescent="0.25">
      <c r="A82" s="619"/>
      <c r="B82" s="260" t="s">
        <v>185</v>
      </c>
      <c r="C82" s="258"/>
      <c r="D82" s="258"/>
      <c r="E82" s="258"/>
      <c r="F82" s="258"/>
      <c r="G82" s="258"/>
      <c r="H82" s="258"/>
      <c r="I82" s="258"/>
      <c r="J82" s="258"/>
      <c r="K82" s="258"/>
      <c r="L82" s="258"/>
      <c r="M82" s="258"/>
      <c r="N82" s="258"/>
      <c r="O82" s="258"/>
      <c r="P82" s="258"/>
      <c r="Q82" s="258"/>
      <c r="R82" s="258"/>
      <c r="S82" s="258"/>
      <c r="T82" s="258"/>
      <c r="U82" s="258"/>
      <c r="V82" s="258"/>
      <c r="W82" s="258"/>
      <c r="X82" s="258"/>
      <c r="Y82" s="258"/>
      <c r="Z82" s="258"/>
    </row>
    <row r="83" spans="1:26" s="255" customFormat="1" ht="16.5" x14ac:dyDescent="0.25">
      <c r="A83" s="619"/>
      <c r="B83" s="260" t="s">
        <v>186</v>
      </c>
      <c r="C83" s="258"/>
      <c r="D83" s="258"/>
      <c r="E83" s="258"/>
      <c r="F83" s="258"/>
      <c r="G83" s="258"/>
      <c r="H83" s="258"/>
      <c r="I83" s="258"/>
      <c r="J83" s="258"/>
      <c r="K83" s="258"/>
      <c r="L83" s="258"/>
      <c r="M83" s="258"/>
      <c r="N83" s="258"/>
      <c r="O83" s="258"/>
      <c r="P83" s="258"/>
      <c r="Q83" s="258"/>
      <c r="R83" s="258"/>
      <c r="S83" s="258"/>
      <c r="T83" s="258"/>
      <c r="U83" s="258"/>
      <c r="V83" s="258"/>
      <c r="W83" s="258"/>
      <c r="X83" s="258"/>
      <c r="Y83" s="258"/>
      <c r="Z83" s="258"/>
    </row>
    <row r="84" spans="1:26" s="255" customFormat="1" ht="16.5" x14ac:dyDescent="0.25">
      <c r="A84" s="619"/>
      <c r="B84" s="260" t="s">
        <v>187</v>
      </c>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row>
    <row r="85" spans="1:26" s="255" customFormat="1" ht="16.5" x14ac:dyDescent="0.25">
      <c r="A85" s="619"/>
      <c r="B85" s="260" t="s">
        <v>188</v>
      </c>
      <c r="C85" s="258"/>
      <c r="D85" s="258"/>
      <c r="E85" s="258"/>
      <c r="F85" s="258"/>
      <c r="G85" s="258"/>
      <c r="H85" s="258"/>
      <c r="I85" s="258"/>
      <c r="J85" s="258"/>
      <c r="K85" s="258"/>
      <c r="L85" s="258"/>
      <c r="M85" s="258"/>
      <c r="N85" s="258"/>
      <c r="O85" s="258"/>
      <c r="P85" s="258"/>
      <c r="Q85" s="258"/>
      <c r="R85" s="258"/>
      <c r="S85" s="258"/>
      <c r="T85" s="258"/>
      <c r="U85" s="258"/>
      <c r="V85" s="258"/>
      <c r="W85" s="258"/>
      <c r="X85" s="258"/>
      <c r="Y85" s="258"/>
      <c r="Z85" s="258"/>
    </row>
    <row r="86" spans="1:26" s="255" customFormat="1" ht="16.5" x14ac:dyDescent="0.25">
      <c r="A86" s="619"/>
      <c r="B86" s="260" t="s">
        <v>189</v>
      </c>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row>
    <row r="87" spans="1:26" s="255" customFormat="1" ht="16.5" x14ac:dyDescent="0.25">
      <c r="A87" s="619"/>
      <c r="B87" s="260" t="s">
        <v>190</v>
      </c>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row>
    <row r="88" spans="1:26" s="255" customFormat="1" ht="16.5" x14ac:dyDescent="0.25">
      <c r="A88" s="619"/>
      <c r="B88" s="260" t="s">
        <v>191</v>
      </c>
      <c r="C88" s="258"/>
      <c r="D88" s="258"/>
      <c r="E88" s="258"/>
      <c r="F88" s="258"/>
      <c r="G88" s="258"/>
      <c r="H88" s="258"/>
      <c r="I88" s="258"/>
      <c r="J88" s="258"/>
      <c r="K88" s="258"/>
      <c r="L88" s="258"/>
      <c r="M88" s="258"/>
      <c r="N88" s="258"/>
      <c r="O88" s="258"/>
      <c r="P88" s="258"/>
      <c r="Q88" s="258"/>
      <c r="R88" s="258"/>
      <c r="S88" s="258"/>
      <c r="T88" s="258"/>
      <c r="U88" s="258"/>
      <c r="V88" s="258"/>
      <c r="W88" s="258"/>
      <c r="X88" s="258"/>
      <c r="Y88" s="258"/>
      <c r="Z88" s="258"/>
    </row>
    <row r="89" spans="1:26" s="255" customFormat="1" ht="16.5" x14ac:dyDescent="0.25">
      <c r="A89" s="619"/>
      <c r="B89" s="260" t="s">
        <v>192</v>
      </c>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row>
    <row r="90" spans="1:26" s="255" customFormat="1" ht="16.5" x14ac:dyDescent="0.25">
      <c r="A90" s="619"/>
      <c r="B90" s="260" t="s">
        <v>193</v>
      </c>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row>
    <row r="91" spans="1:26" s="255" customFormat="1" ht="16.5" x14ac:dyDescent="0.25">
      <c r="A91" s="619"/>
      <c r="B91" s="260" t="s">
        <v>194</v>
      </c>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row>
    <row r="92" spans="1:26" s="255" customFormat="1" ht="16.5" x14ac:dyDescent="0.25">
      <c r="A92" s="619"/>
      <c r="B92" s="260" t="s">
        <v>195</v>
      </c>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row>
    <row r="93" spans="1:26" s="255" customFormat="1" ht="16.5" x14ac:dyDescent="0.25">
      <c r="A93" s="619"/>
      <c r="B93" s="260" t="s">
        <v>196</v>
      </c>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row>
    <row r="94" spans="1:26" s="255" customFormat="1" ht="16.5" x14ac:dyDescent="0.25">
      <c r="A94" s="619"/>
      <c r="B94" s="260" t="s">
        <v>197</v>
      </c>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row>
    <row r="95" spans="1:26" s="255" customFormat="1" ht="16.5" x14ac:dyDescent="0.25">
      <c r="A95" s="619"/>
      <c r="B95" s="260" t="s">
        <v>198</v>
      </c>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row>
    <row r="96" spans="1:26" s="255" customFormat="1" ht="16.5" x14ac:dyDescent="0.25">
      <c r="A96" s="619"/>
      <c r="B96" s="260" t="s">
        <v>199</v>
      </c>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row>
    <row r="97" spans="1:26" s="255" customFormat="1" ht="16.5" x14ac:dyDescent="0.25">
      <c r="A97" s="619"/>
      <c r="B97" s="260" t="s">
        <v>200</v>
      </c>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row>
    <row r="98" spans="1:26" s="255" customFormat="1" ht="16.5" x14ac:dyDescent="0.25">
      <c r="A98" s="619"/>
      <c r="B98" s="260" t="s">
        <v>201</v>
      </c>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row>
    <row r="99" spans="1:26" s="255" customFormat="1" ht="16.5" x14ac:dyDescent="0.25">
      <c r="A99" s="619"/>
      <c r="B99" s="260" t="s">
        <v>202</v>
      </c>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row>
    <row r="100" spans="1:26" s="255" customFormat="1" ht="16.5" x14ac:dyDescent="0.25">
      <c r="A100" s="619"/>
      <c r="B100" s="260" t="s">
        <v>203</v>
      </c>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row>
    <row r="101" spans="1:26" s="255" customFormat="1" ht="16.5" x14ac:dyDescent="0.25">
      <c r="A101" s="619"/>
      <c r="B101" s="259" t="s">
        <v>501</v>
      </c>
      <c r="C101" s="258"/>
      <c r="D101" s="258"/>
      <c r="E101" s="258"/>
      <c r="F101" s="258"/>
      <c r="G101" s="258">
        <v>500</v>
      </c>
      <c r="H101" s="347"/>
      <c r="I101" s="258"/>
      <c r="J101" s="258"/>
      <c r="K101" s="258"/>
      <c r="L101" s="258"/>
      <c r="M101" s="258">
        <v>1000</v>
      </c>
      <c r="N101" s="258"/>
      <c r="O101" s="258"/>
      <c r="P101" s="258"/>
      <c r="Q101" s="258"/>
      <c r="R101" s="258"/>
      <c r="S101" s="258">
        <v>500</v>
      </c>
      <c r="T101" s="258"/>
      <c r="U101" s="258"/>
      <c r="V101" s="258"/>
      <c r="W101" s="258"/>
      <c r="X101" s="258"/>
      <c r="Y101" s="258">
        <v>1000</v>
      </c>
      <c r="Z101" s="258"/>
    </row>
    <row r="102" spans="1:26" s="255" customFormat="1" ht="16.5" x14ac:dyDescent="0.25">
      <c r="A102" s="618"/>
      <c r="B102" s="258" t="s">
        <v>0</v>
      </c>
      <c r="C102" s="256">
        <f>SUM(C81:C101)</f>
        <v>0</v>
      </c>
      <c r="D102" s="256"/>
      <c r="E102" s="256">
        <f>SUM(E81:E101)</f>
        <v>0</v>
      </c>
      <c r="F102" s="256"/>
      <c r="G102" s="256">
        <f>SUM(G81:G101)</f>
        <v>500</v>
      </c>
      <c r="H102" s="256"/>
      <c r="I102" s="256">
        <f>SUM(I81:I101)</f>
        <v>0</v>
      </c>
      <c r="J102" s="256"/>
      <c r="K102" s="256">
        <f>SUM(K81:K101)</f>
        <v>0</v>
      </c>
      <c r="L102" s="257"/>
      <c r="M102" s="256">
        <f>SUM(M81:M101)</f>
        <v>1000</v>
      </c>
      <c r="N102" s="257"/>
      <c r="O102" s="256">
        <f>SUM(O81:O101)</f>
        <v>0</v>
      </c>
      <c r="P102" s="256"/>
      <c r="Q102" s="256">
        <f>SUM(Q81:Q101)</f>
        <v>0</v>
      </c>
      <c r="R102" s="256"/>
      <c r="S102" s="256">
        <f>SUM(S81:S101)</f>
        <v>500</v>
      </c>
      <c r="T102" s="256"/>
      <c r="U102" s="256">
        <f>SUM(U81:U101)</f>
        <v>0</v>
      </c>
      <c r="V102" s="256"/>
      <c r="W102" s="256">
        <f>SUM(W81:W101)</f>
        <v>0</v>
      </c>
      <c r="X102" s="256"/>
      <c r="Y102" s="256">
        <f>SUM(Y81:Y101)</f>
        <v>1000</v>
      </c>
      <c r="Z102" s="256"/>
    </row>
  </sheetData>
  <mergeCells count="66">
    <mergeCell ref="Y8:Z11"/>
    <mergeCell ref="AA8:AB11"/>
    <mergeCell ref="B8:X11"/>
    <mergeCell ref="W79:X79"/>
    <mergeCell ref="Y79:Z79"/>
    <mergeCell ref="C78:Z78"/>
    <mergeCell ref="R48:T48"/>
    <mergeCell ref="U48:W48"/>
    <mergeCell ref="Q79:R79"/>
    <mergeCell ref="E79:F79"/>
    <mergeCell ref="G79:H79"/>
    <mergeCell ref="I79:J79"/>
    <mergeCell ref="K79:L79"/>
    <mergeCell ref="M79:N79"/>
    <mergeCell ref="E48:F48"/>
    <mergeCell ref="C48:D48"/>
    <mergeCell ref="O48:Q48"/>
    <mergeCell ref="K48:L48"/>
    <mergeCell ref="G48:H48"/>
    <mergeCell ref="C47:N47"/>
    <mergeCell ref="S79:T79"/>
    <mergeCell ref="U79:V79"/>
    <mergeCell ref="A78:B78"/>
    <mergeCell ref="O47:AF47"/>
    <mergeCell ref="X48:Z48"/>
    <mergeCell ref="AA48:AC48"/>
    <mergeCell ref="AD48:AF48"/>
    <mergeCell ref="M48:N48"/>
    <mergeCell ref="A47:A71"/>
    <mergeCell ref="B47:B49"/>
    <mergeCell ref="B79:B80"/>
    <mergeCell ref="A79:A102"/>
    <mergeCell ref="O79:P79"/>
    <mergeCell ref="C79:D79"/>
    <mergeCell ref="I48:J48"/>
    <mergeCell ref="K22:L22"/>
    <mergeCell ref="M22:N22"/>
    <mergeCell ref="A1:A4"/>
    <mergeCell ref="B1:AF4"/>
    <mergeCell ref="AC8:AD8"/>
    <mergeCell ref="AC9:AD9"/>
    <mergeCell ref="A8:A11"/>
    <mergeCell ref="AC10:AD10"/>
    <mergeCell ref="AC11:AD11"/>
    <mergeCell ref="C20:AF20"/>
    <mergeCell ref="M14:O14"/>
    <mergeCell ref="M15:O15"/>
    <mergeCell ref="M16:O16"/>
    <mergeCell ref="A14:A16"/>
    <mergeCell ref="K14:L16"/>
    <mergeCell ref="C21:N21"/>
    <mergeCell ref="R22:T22"/>
    <mergeCell ref="U22:W22"/>
    <mergeCell ref="A19:AF19"/>
    <mergeCell ref="I22:J22"/>
    <mergeCell ref="A21:A45"/>
    <mergeCell ref="B21:B23"/>
    <mergeCell ref="E22:F22"/>
    <mergeCell ref="C22:D22"/>
    <mergeCell ref="G22:H22"/>
    <mergeCell ref="O22:Q22"/>
    <mergeCell ref="O21:AF21"/>
    <mergeCell ref="A20:B20"/>
    <mergeCell ref="X22:Z22"/>
    <mergeCell ref="AA22:AC22"/>
    <mergeCell ref="AD22:AF22"/>
  </mergeCells>
  <pageMargins left="0.7" right="0.7" top="0.75" bottom="0.75" header="0.3" footer="0.3"/>
  <pageSetup scale="18"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1">
    <tabColor theme="9"/>
  </sheetPr>
  <dimension ref="A1:CM38"/>
  <sheetViews>
    <sheetView view="pageBreakPreview" topLeftCell="D1" zoomScale="80" zoomScaleNormal="80" zoomScaleSheetLayoutView="80" workbookViewId="0">
      <pane ySplit="14" topLeftCell="A34" activePane="bottomLeft" state="frozen"/>
      <selection pane="bottomLeft" activeCell="Y34" sqref="Y34"/>
    </sheetView>
  </sheetViews>
  <sheetFormatPr baseColWidth="10" defaultColWidth="11.42578125" defaultRowHeight="15" x14ac:dyDescent="0.25"/>
  <cols>
    <col min="1" max="1" width="9.42578125" style="100" customWidth="1"/>
    <col min="2" max="2" width="18" style="100" customWidth="1"/>
    <col min="3" max="3" width="19.7109375" style="100" customWidth="1"/>
    <col min="4" max="4" width="12" style="100" customWidth="1"/>
    <col min="5" max="5" width="16.28515625" style="100" customWidth="1"/>
    <col min="6" max="6" width="17.42578125" style="100" customWidth="1"/>
    <col min="7" max="8" width="13.5703125" style="100" customWidth="1"/>
    <col min="9" max="9" width="13.5703125" style="101" customWidth="1"/>
    <col min="10" max="10" width="11.42578125" style="101" customWidth="1"/>
    <col min="11" max="11" width="11.42578125" style="101"/>
    <col min="12" max="12" width="6.85546875" style="101" customWidth="1"/>
    <col min="13" max="19" width="6.85546875" style="100" customWidth="1"/>
    <col min="20" max="20" width="34.85546875" style="100" customWidth="1"/>
    <col min="21" max="47" width="6.85546875" style="100" customWidth="1"/>
    <col min="48" max="48" width="14" style="100" customWidth="1"/>
    <col min="49" max="50" width="12" style="100" customWidth="1"/>
    <col min="51" max="91" width="11.42578125" style="120"/>
    <col min="92" max="16384" width="11.42578125" style="100"/>
  </cols>
  <sheetData>
    <row r="1" spans="1:91" s="81" customFormat="1" ht="25.5" customHeight="1" thickBot="1" x14ac:dyDescent="0.3">
      <c r="A1" s="399"/>
      <c r="B1" s="646"/>
      <c r="C1" s="652" t="s">
        <v>171</v>
      </c>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1" t="s">
        <v>212</v>
      </c>
      <c r="AW1" s="651"/>
      <c r="AX1" s="651"/>
      <c r="AY1" s="150"/>
      <c r="AZ1" s="150"/>
      <c r="BA1" s="150"/>
      <c r="BB1" s="150"/>
      <c r="BC1" s="150"/>
      <c r="BD1" s="150"/>
      <c r="BE1" s="150"/>
      <c r="BF1" s="150"/>
      <c r="BG1" s="150"/>
    </row>
    <row r="2" spans="1:91" s="81" customFormat="1" ht="25.5" customHeight="1" thickBot="1" x14ac:dyDescent="0.3">
      <c r="A2" s="399"/>
      <c r="B2" s="646"/>
      <c r="C2" s="653" t="s">
        <v>172</v>
      </c>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1" t="s">
        <v>178</v>
      </c>
      <c r="AW2" s="651"/>
      <c r="AX2" s="651"/>
      <c r="AY2" s="150"/>
      <c r="AZ2" s="150"/>
      <c r="BA2" s="150"/>
      <c r="BB2" s="150"/>
      <c r="BC2" s="150"/>
      <c r="BD2" s="150"/>
      <c r="BE2" s="150"/>
      <c r="BF2" s="150"/>
      <c r="BG2" s="150"/>
    </row>
    <row r="3" spans="1:91" s="81" customFormat="1" ht="25.5" customHeight="1" thickBot="1" x14ac:dyDescent="0.3">
      <c r="A3" s="399"/>
      <c r="B3" s="646"/>
      <c r="C3" s="653" t="s">
        <v>173</v>
      </c>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3"/>
      <c r="AM3" s="653"/>
      <c r="AN3" s="653"/>
      <c r="AO3" s="653"/>
      <c r="AP3" s="653"/>
      <c r="AQ3" s="653"/>
      <c r="AR3" s="653"/>
      <c r="AS3" s="653"/>
      <c r="AT3" s="653"/>
      <c r="AU3" s="653"/>
      <c r="AV3" s="651" t="s">
        <v>179</v>
      </c>
      <c r="AW3" s="651"/>
      <c r="AX3" s="651"/>
      <c r="AY3" s="150"/>
      <c r="AZ3" s="150"/>
      <c r="BA3" s="150"/>
      <c r="BB3" s="150"/>
      <c r="BC3" s="150"/>
      <c r="BD3" s="150"/>
      <c r="BE3" s="150"/>
      <c r="BF3" s="150"/>
      <c r="BG3" s="150"/>
    </row>
    <row r="4" spans="1:91" s="81" customFormat="1" ht="25.5" customHeight="1" thickBot="1" x14ac:dyDescent="0.3">
      <c r="A4" s="400"/>
      <c r="B4" s="647"/>
      <c r="C4" s="648" t="s">
        <v>312</v>
      </c>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49"/>
      <c r="AU4" s="650"/>
      <c r="AV4" s="651" t="s">
        <v>170</v>
      </c>
      <c r="AW4" s="651"/>
      <c r="AX4" s="651"/>
      <c r="AY4" s="150"/>
      <c r="AZ4" s="150"/>
      <c r="BA4" s="150"/>
      <c r="BB4" s="150"/>
      <c r="BC4" s="150"/>
      <c r="BD4" s="150"/>
      <c r="BE4" s="150"/>
      <c r="BF4" s="150"/>
      <c r="BG4" s="150"/>
    </row>
    <row r="5" spans="1:91" s="81" customFormat="1" ht="25.5" customHeight="1" thickBot="1" x14ac:dyDescent="0.3">
      <c r="A5" s="82"/>
      <c r="B5" s="693"/>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c r="AI5" s="694"/>
      <c r="AJ5" s="694"/>
      <c r="AK5" s="694"/>
      <c r="AL5" s="694"/>
      <c r="AM5" s="694"/>
      <c r="AN5" s="694"/>
      <c r="AO5" s="694"/>
      <c r="AP5" s="694"/>
      <c r="AQ5" s="694"/>
      <c r="AR5" s="694"/>
      <c r="AS5" s="694"/>
      <c r="AT5" s="694"/>
      <c r="AU5" s="694"/>
      <c r="AV5" s="84"/>
      <c r="AW5" s="84"/>
      <c r="AX5" s="84"/>
      <c r="AY5" s="150"/>
      <c r="AZ5" s="150"/>
      <c r="BA5" s="150"/>
      <c r="BB5" s="150"/>
      <c r="BC5" s="150"/>
      <c r="BD5" s="150"/>
      <c r="BE5" s="150"/>
      <c r="BF5" s="150"/>
      <c r="BG5" s="150"/>
    </row>
    <row r="6" spans="1:91" s="81" customFormat="1" ht="21.75" customHeight="1" thickBot="1" x14ac:dyDescent="0.3">
      <c r="A6" s="401" t="s">
        <v>440</v>
      </c>
      <c r="B6" s="401"/>
      <c r="C6" s="397" t="s">
        <v>441</v>
      </c>
      <c r="D6" s="397"/>
      <c r="E6" s="397"/>
      <c r="F6" s="397"/>
      <c r="G6" s="397"/>
      <c r="H6" s="397"/>
      <c r="I6" s="397"/>
      <c r="J6" s="397"/>
      <c r="K6" s="397"/>
      <c r="L6" s="397"/>
      <c r="M6" s="397"/>
      <c r="N6" s="397"/>
      <c r="O6" s="397"/>
      <c r="P6" s="690" t="s">
        <v>442</v>
      </c>
      <c r="Q6" s="690"/>
      <c r="R6" s="690"/>
      <c r="S6" s="691">
        <v>2024110010309</v>
      </c>
      <c r="T6" s="691"/>
      <c r="U6" s="691"/>
    </row>
    <row r="7" spans="1:91" s="98" customFormat="1" ht="21.75" customHeight="1" thickBot="1" x14ac:dyDescent="0.3">
      <c r="A7" s="121"/>
      <c r="B7" s="99"/>
      <c r="C7" s="99"/>
      <c r="D7" s="99"/>
      <c r="E7" s="99"/>
      <c r="F7" s="99"/>
      <c r="G7" s="99"/>
      <c r="H7" s="99"/>
      <c r="I7" s="99"/>
      <c r="J7" s="99"/>
      <c r="K7" s="99"/>
      <c r="L7" s="99"/>
      <c r="M7" s="122"/>
      <c r="N7" s="122"/>
      <c r="O7" s="122"/>
      <c r="AY7" s="150"/>
      <c r="AZ7" s="150"/>
      <c r="BA7" s="150"/>
      <c r="BB7" s="150"/>
      <c r="BC7" s="150"/>
      <c r="BD7" s="150"/>
      <c r="BE7" s="150"/>
      <c r="BF7" s="150"/>
      <c r="BG7" s="150"/>
    </row>
    <row r="8" spans="1:91" s="81" customFormat="1" ht="21.75" customHeight="1" thickBot="1" x14ac:dyDescent="0.25">
      <c r="A8" s="552" t="s">
        <v>208</v>
      </c>
      <c r="B8" s="552"/>
      <c r="C8" s="164" t="s">
        <v>143</v>
      </c>
      <c r="D8" s="151" t="s">
        <v>439</v>
      </c>
      <c r="E8" s="164" t="s">
        <v>144</v>
      </c>
      <c r="F8" s="151" t="s">
        <v>439</v>
      </c>
      <c r="G8" s="164" t="s">
        <v>145</v>
      </c>
      <c r="H8" s="151" t="s">
        <v>439</v>
      </c>
      <c r="I8" s="190" t="s">
        <v>146</v>
      </c>
      <c r="J8" s="165"/>
      <c r="K8" s="191"/>
      <c r="L8" s="192"/>
      <c r="M8" s="168"/>
      <c r="N8" s="656" t="s">
        <v>168</v>
      </c>
      <c r="O8" s="657"/>
      <c r="P8" s="658"/>
      <c r="Q8" s="624" t="s">
        <v>209</v>
      </c>
      <c r="R8" s="624"/>
      <c r="S8" s="624"/>
      <c r="T8" s="654"/>
      <c r="U8" s="655"/>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150"/>
      <c r="AZ8" s="150"/>
      <c r="BA8" s="150"/>
      <c r="BB8" s="150"/>
      <c r="BC8" s="150"/>
      <c r="BD8" s="150"/>
      <c r="BE8" s="150"/>
      <c r="BF8" s="150"/>
      <c r="BG8" s="150"/>
    </row>
    <row r="9" spans="1:91" s="81" customFormat="1" ht="21.75" customHeight="1" thickBot="1" x14ac:dyDescent="0.25">
      <c r="A9" s="552"/>
      <c r="B9" s="552"/>
      <c r="C9" s="166" t="s">
        <v>147</v>
      </c>
      <c r="D9" s="167"/>
      <c r="E9" s="164" t="s">
        <v>148</v>
      </c>
      <c r="F9" s="151"/>
      <c r="G9" s="164" t="s">
        <v>149</v>
      </c>
      <c r="H9" s="167"/>
      <c r="I9" s="190" t="s">
        <v>150</v>
      </c>
      <c r="J9" s="165"/>
      <c r="K9" s="191"/>
      <c r="L9" s="192"/>
      <c r="M9" s="168"/>
      <c r="N9" s="659"/>
      <c r="O9" s="660"/>
      <c r="P9" s="661"/>
      <c r="Q9" s="624" t="s">
        <v>210</v>
      </c>
      <c r="R9" s="624"/>
      <c r="S9" s="624"/>
      <c r="T9" s="654"/>
      <c r="U9" s="655"/>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150"/>
      <c r="AZ9" s="150"/>
      <c r="BA9" s="150"/>
      <c r="BB9" s="150"/>
      <c r="BC9" s="150"/>
      <c r="BD9" s="150"/>
      <c r="BE9" s="150"/>
      <c r="BF9" s="150"/>
      <c r="BG9" s="150"/>
    </row>
    <row r="10" spans="1:91" s="81" customFormat="1" ht="21.75" customHeight="1" thickBot="1" x14ac:dyDescent="0.25">
      <c r="A10" s="552"/>
      <c r="B10" s="552"/>
      <c r="C10" s="164" t="s">
        <v>151</v>
      </c>
      <c r="D10" s="151"/>
      <c r="E10" s="164" t="s">
        <v>152</v>
      </c>
      <c r="F10" s="151"/>
      <c r="G10" s="164" t="s">
        <v>153</v>
      </c>
      <c r="H10" s="167"/>
      <c r="I10" s="190" t="s">
        <v>154</v>
      </c>
      <c r="J10" s="165"/>
      <c r="K10" s="191"/>
      <c r="L10" s="192"/>
      <c r="M10" s="168"/>
      <c r="N10" s="662"/>
      <c r="O10" s="663"/>
      <c r="P10" s="664"/>
      <c r="Q10" s="624" t="s">
        <v>211</v>
      </c>
      <c r="R10" s="624"/>
      <c r="S10" s="624"/>
      <c r="T10" s="654" t="s">
        <v>439</v>
      </c>
      <c r="U10" s="655"/>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150"/>
      <c r="AZ10" s="150"/>
      <c r="BA10" s="150"/>
      <c r="BB10" s="150"/>
      <c r="BC10" s="150"/>
      <c r="BD10" s="150"/>
      <c r="BE10" s="150"/>
      <c r="BF10" s="150"/>
      <c r="BG10" s="150"/>
    </row>
    <row r="11" spans="1:91" s="98" customFormat="1" ht="21.75" customHeight="1" x14ac:dyDescent="0.25">
      <c r="I11" s="193"/>
      <c r="J11" s="193"/>
      <c r="K11" s="193"/>
      <c r="L11" s="193"/>
      <c r="AY11" s="150"/>
      <c r="AZ11" s="150"/>
      <c r="BA11" s="150"/>
      <c r="BB11" s="150"/>
      <c r="BC11" s="150"/>
      <c r="BD11" s="150"/>
      <c r="BE11" s="150"/>
      <c r="BF11" s="150"/>
      <c r="BG11" s="150"/>
    </row>
    <row r="12" spans="1:91" s="98" customFormat="1" ht="21.75" customHeight="1" thickBot="1" x14ac:dyDescent="0.3">
      <c r="I12" s="193"/>
      <c r="J12" s="193"/>
      <c r="K12" s="193"/>
      <c r="L12" s="193"/>
      <c r="AY12" s="150"/>
      <c r="AZ12" s="150"/>
      <c r="BA12" s="150"/>
      <c r="BB12" s="150"/>
      <c r="BC12" s="150"/>
      <c r="BD12" s="150"/>
      <c r="BE12" s="150"/>
      <c r="BF12" s="150"/>
      <c r="BG12" s="150"/>
    </row>
    <row r="13" spans="1:91" s="240" customFormat="1" ht="62.25" customHeight="1" x14ac:dyDescent="0.25">
      <c r="A13" s="633" t="s">
        <v>295</v>
      </c>
      <c r="B13" s="635" t="s">
        <v>233</v>
      </c>
      <c r="C13" s="637" t="s">
        <v>234</v>
      </c>
      <c r="D13" s="637" t="s">
        <v>284</v>
      </c>
      <c r="E13" s="637" t="s">
        <v>235</v>
      </c>
      <c r="F13" s="637" t="s">
        <v>353</v>
      </c>
      <c r="G13" s="635" t="s">
        <v>236</v>
      </c>
      <c r="H13" s="635" t="s">
        <v>237</v>
      </c>
      <c r="I13" s="639" t="s">
        <v>230</v>
      </c>
      <c r="J13" s="639" t="s">
        <v>229</v>
      </c>
      <c r="K13" s="644" t="s">
        <v>231</v>
      </c>
      <c r="L13" s="643" t="s">
        <v>143</v>
      </c>
      <c r="M13" s="631"/>
      <c r="N13" s="632"/>
      <c r="O13" s="630" t="s">
        <v>144</v>
      </c>
      <c r="P13" s="631"/>
      <c r="Q13" s="632"/>
      <c r="R13" s="630" t="s">
        <v>145</v>
      </c>
      <c r="S13" s="631"/>
      <c r="T13" s="632"/>
      <c r="U13" s="630" t="s">
        <v>146</v>
      </c>
      <c r="V13" s="631"/>
      <c r="W13" s="632"/>
      <c r="X13" s="630" t="s">
        <v>147</v>
      </c>
      <c r="Y13" s="631"/>
      <c r="Z13" s="632"/>
      <c r="AA13" s="630" t="s">
        <v>148</v>
      </c>
      <c r="AB13" s="631"/>
      <c r="AC13" s="632"/>
      <c r="AD13" s="630" t="s">
        <v>149</v>
      </c>
      <c r="AE13" s="631"/>
      <c r="AF13" s="632"/>
      <c r="AG13" s="630" t="s">
        <v>150</v>
      </c>
      <c r="AH13" s="631"/>
      <c r="AI13" s="632"/>
      <c r="AJ13" s="630" t="s">
        <v>151</v>
      </c>
      <c r="AK13" s="631"/>
      <c r="AL13" s="632"/>
      <c r="AM13" s="630" t="s">
        <v>152</v>
      </c>
      <c r="AN13" s="631"/>
      <c r="AO13" s="632"/>
      <c r="AP13" s="630" t="s">
        <v>153</v>
      </c>
      <c r="AQ13" s="631"/>
      <c r="AR13" s="632"/>
      <c r="AS13" s="630" t="s">
        <v>154</v>
      </c>
      <c r="AT13" s="631"/>
      <c r="AU13" s="632"/>
      <c r="AV13" s="641" t="s">
        <v>232</v>
      </c>
      <c r="AW13" s="625" t="s">
        <v>296</v>
      </c>
      <c r="AX13" s="627" t="s">
        <v>297</v>
      </c>
      <c r="AY13" s="629"/>
      <c r="AZ13" s="629"/>
      <c r="BA13" s="629"/>
      <c r="BB13" s="629"/>
      <c r="BC13" s="629"/>
      <c r="BD13" s="629"/>
      <c r="BE13" s="629"/>
      <c r="BF13" s="629"/>
      <c r="BG13" s="62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row>
    <row r="14" spans="1:91" s="101" customFormat="1" ht="36.75" customHeight="1" thickBot="1" x14ac:dyDescent="0.3">
      <c r="A14" s="634"/>
      <c r="B14" s="636"/>
      <c r="C14" s="638"/>
      <c r="D14" s="638"/>
      <c r="E14" s="638"/>
      <c r="F14" s="638"/>
      <c r="G14" s="636"/>
      <c r="H14" s="636"/>
      <c r="I14" s="640"/>
      <c r="J14" s="640"/>
      <c r="K14" s="645"/>
      <c r="L14" s="169" t="s">
        <v>307</v>
      </c>
      <c r="M14" s="152" t="s">
        <v>308</v>
      </c>
      <c r="N14" s="152" t="s">
        <v>286</v>
      </c>
      <c r="O14" s="169" t="s">
        <v>307</v>
      </c>
      <c r="P14" s="152" t="s">
        <v>308</v>
      </c>
      <c r="Q14" s="152" t="s">
        <v>286</v>
      </c>
      <c r="R14" s="169" t="s">
        <v>307</v>
      </c>
      <c r="S14" s="152" t="s">
        <v>308</v>
      </c>
      <c r="T14" s="152" t="s">
        <v>286</v>
      </c>
      <c r="U14" s="169" t="s">
        <v>307</v>
      </c>
      <c r="V14" s="152" t="s">
        <v>308</v>
      </c>
      <c r="W14" s="152" t="s">
        <v>286</v>
      </c>
      <c r="X14" s="169" t="s">
        <v>307</v>
      </c>
      <c r="Y14" s="152" t="s">
        <v>308</v>
      </c>
      <c r="Z14" s="152" t="s">
        <v>286</v>
      </c>
      <c r="AA14" s="169" t="s">
        <v>307</v>
      </c>
      <c r="AB14" s="152" t="s">
        <v>308</v>
      </c>
      <c r="AC14" s="152" t="s">
        <v>286</v>
      </c>
      <c r="AD14" s="169" t="s">
        <v>307</v>
      </c>
      <c r="AE14" s="152" t="s">
        <v>308</v>
      </c>
      <c r="AF14" s="152" t="s">
        <v>286</v>
      </c>
      <c r="AG14" s="169" t="s">
        <v>307</v>
      </c>
      <c r="AH14" s="152" t="s">
        <v>308</v>
      </c>
      <c r="AI14" s="152" t="s">
        <v>286</v>
      </c>
      <c r="AJ14" s="169" t="s">
        <v>307</v>
      </c>
      <c r="AK14" s="152" t="s">
        <v>308</v>
      </c>
      <c r="AL14" s="152" t="s">
        <v>286</v>
      </c>
      <c r="AM14" s="169" t="s">
        <v>307</v>
      </c>
      <c r="AN14" s="152" t="s">
        <v>308</v>
      </c>
      <c r="AO14" s="152" t="s">
        <v>286</v>
      </c>
      <c r="AP14" s="169" t="s">
        <v>307</v>
      </c>
      <c r="AQ14" s="152" t="s">
        <v>308</v>
      </c>
      <c r="AR14" s="152" t="s">
        <v>286</v>
      </c>
      <c r="AS14" s="169" t="s">
        <v>307</v>
      </c>
      <c r="AT14" s="152" t="s">
        <v>308</v>
      </c>
      <c r="AU14" s="152" t="s">
        <v>286</v>
      </c>
      <c r="AV14" s="642"/>
      <c r="AW14" s="626"/>
      <c r="AX14" s="628"/>
      <c r="AY14" s="629"/>
      <c r="AZ14" s="629"/>
      <c r="BA14" s="629"/>
      <c r="BB14" s="629"/>
      <c r="BC14" s="629"/>
      <c r="BD14" s="629"/>
      <c r="BE14" s="629"/>
      <c r="BF14" s="629"/>
      <c r="BG14" s="629"/>
    </row>
    <row r="15" spans="1:91" ht="51.75" customHeight="1" x14ac:dyDescent="0.25">
      <c r="A15" s="111" t="s">
        <v>238</v>
      </c>
      <c r="B15" s="112" t="s">
        <v>239</v>
      </c>
      <c r="C15" s="112" t="s">
        <v>240</v>
      </c>
      <c r="D15" s="113">
        <v>1</v>
      </c>
      <c r="E15" s="112" t="s">
        <v>241</v>
      </c>
      <c r="F15" s="112"/>
      <c r="G15" s="113" t="s">
        <v>31</v>
      </c>
      <c r="H15" s="113" t="s">
        <v>242</v>
      </c>
      <c r="I15" s="194">
        <v>3520</v>
      </c>
      <c r="J15" s="194">
        <v>9846</v>
      </c>
      <c r="K15" s="195">
        <v>1000</v>
      </c>
      <c r="L15" s="196">
        <v>42</v>
      </c>
      <c r="M15" s="153"/>
      <c r="N15" s="153"/>
      <c r="O15" s="154">
        <v>84</v>
      </c>
      <c r="P15" s="155"/>
      <c r="Q15" s="155"/>
      <c r="R15" s="154">
        <v>104</v>
      </c>
      <c r="S15" s="155"/>
      <c r="T15" s="155"/>
      <c r="U15" s="154">
        <v>104</v>
      </c>
      <c r="V15" s="155"/>
      <c r="W15" s="155"/>
      <c r="X15" s="154">
        <v>104</v>
      </c>
      <c r="Y15" s="155"/>
      <c r="Z15" s="155"/>
      <c r="AA15" s="154">
        <v>104</v>
      </c>
      <c r="AB15" s="155"/>
      <c r="AC15" s="155"/>
      <c r="AD15" s="154">
        <v>104</v>
      </c>
      <c r="AE15" s="155"/>
      <c r="AF15" s="155"/>
      <c r="AG15" s="154">
        <v>104</v>
      </c>
      <c r="AH15" s="155"/>
      <c r="AI15" s="155"/>
      <c r="AJ15" s="154">
        <v>104</v>
      </c>
      <c r="AK15" s="155"/>
      <c r="AL15" s="155"/>
      <c r="AM15" s="154">
        <v>104</v>
      </c>
      <c r="AN15" s="155"/>
      <c r="AO15" s="155"/>
      <c r="AP15" s="154">
        <v>42</v>
      </c>
      <c r="AQ15" s="155"/>
      <c r="AR15" s="155"/>
      <c r="AS15" s="154">
        <v>0</v>
      </c>
      <c r="AT15" s="155"/>
      <c r="AU15" s="155"/>
      <c r="AV15" s="114">
        <f>+L15+O15+R15+U15+X15+AA15+AD15+AG15+AJ15+AM15+AP15+AS15</f>
        <v>1000</v>
      </c>
      <c r="AW15" s="156">
        <f>+M15+P15+S15+V15+Y15+AB15+AE15+AH15+AK15+AN15+AQ15+AT15</f>
        <v>0</v>
      </c>
      <c r="AX15" s="115" t="s">
        <v>287</v>
      </c>
    </row>
    <row r="16" spans="1:91" ht="51.75" customHeight="1" x14ac:dyDescent="0.25">
      <c r="A16" s="105" t="s">
        <v>238</v>
      </c>
      <c r="B16" s="103" t="s">
        <v>239</v>
      </c>
      <c r="C16" s="103" t="s">
        <v>240</v>
      </c>
      <c r="D16" s="102">
        <v>2</v>
      </c>
      <c r="E16" s="103" t="s">
        <v>243</v>
      </c>
      <c r="F16" s="103"/>
      <c r="G16" s="102" t="s">
        <v>31</v>
      </c>
      <c r="H16" s="102" t="s">
        <v>242</v>
      </c>
      <c r="I16" s="104">
        <v>111340</v>
      </c>
      <c r="J16" s="104">
        <v>350292</v>
      </c>
      <c r="K16" s="197">
        <v>35000</v>
      </c>
      <c r="L16" s="198">
        <v>2916</v>
      </c>
      <c r="M16" s="157"/>
      <c r="N16" s="157"/>
      <c r="O16" s="158">
        <v>2916</v>
      </c>
      <c r="P16" s="159"/>
      <c r="Q16" s="159"/>
      <c r="R16" s="158">
        <v>2916</v>
      </c>
      <c r="S16" s="159"/>
      <c r="T16" s="159"/>
      <c r="U16" s="158">
        <v>2916</v>
      </c>
      <c r="V16" s="159"/>
      <c r="W16" s="159"/>
      <c r="X16" s="158">
        <v>2917</v>
      </c>
      <c r="Y16" s="159"/>
      <c r="Z16" s="159"/>
      <c r="AA16" s="158">
        <v>2917</v>
      </c>
      <c r="AB16" s="159"/>
      <c r="AC16" s="159"/>
      <c r="AD16" s="158">
        <v>2917</v>
      </c>
      <c r="AE16" s="159"/>
      <c r="AF16" s="159"/>
      <c r="AG16" s="158">
        <v>2917</v>
      </c>
      <c r="AH16" s="159"/>
      <c r="AI16" s="159"/>
      <c r="AJ16" s="158">
        <v>2917</v>
      </c>
      <c r="AK16" s="159"/>
      <c r="AL16" s="159"/>
      <c r="AM16" s="158">
        <v>2917</v>
      </c>
      <c r="AN16" s="159"/>
      <c r="AO16" s="159"/>
      <c r="AP16" s="158">
        <v>2917</v>
      </c>
      <c r="AQ16" s="159"/>
      <c r="AR16" s="159"/>
      <c r="AS16" s="158">
        <v>2917</v>
      </c>
      <c r="AT16" s="159"/>
      <c r="AU16" s="159"/>
      <c r="AV16" s="114">
        <f t="shared" ref="AV16:AV37" si="0">+L16+O16+R16+U16+X16+AA16+AD16+AG16+AJ16+AM16+AP16+AS16</f>
        <v>35000</v>
      </c>
      <c r="AW16" s="156">
        <f t="shared" ref="AW16:AW38" si="1">+M16+P16+S16+V16+Y16+AB16+AE16+AH16+AK16+AN16+AQ16+AT16</f>
        <v>0</v>
      </c>
      <c r="AX16" s="116" t="s">
        <v>288</v>
      </c>
    </row>
    <row r="17" spans="1:50" ht="51.75" customHeight="1" x14ac:dyDescent="0.25">
      <c r="A17" s="105" t="s">
        <v>238</v>
      </c>
      <c r="B17" s="103" t="s">
        <v>239</v>
      </c>
      <c r="C17" s="103" t="s">
        <v>240</v>
      </c>
      <c r="D17" s="102">
        <v>3</v>
      </c>
      <c r="E17" s="103" t="s">
        <v>244</v>
      </c>
      <c r="F17" s="103"/>
      <c r="G17" s="102" t="s">
        <v>31</v>
      </c>
      <c r="H17" s="102" t="s">
        <v>242</v>
      </c>
      <c r="I17" s="104">
        <v>196518110</v>
      </c>
      <c r="J17" s="104">
        <v>56451000</v>
      </c>
      <c r="K17" s="106">
        <v>5020000</v>
      </c>
      <c r="L17" s="198">
        <v>418000</v>
      </c>
      <c r="M17" s="157"/>
      <c r="N17" s="157"/>
      <c r="O17" s="158">
        <v>418000</v>
      </c>
      <c r="P17" s="159"/>
      <c r="Q17" s="159"/>
      <c r="R17" s="158">
        <v>418000</v>
      </c>
      <c r="S17" s="159"/>
      <c r="T17" s="159"/>
      <c r="U17" s="158">
        <v>550000</v>
      </c>
      <c r="V17" s="159"/>
      <c r="W17" s="159"/>
      <c r="X17" s="158">
        <v>418000</v>
      </c>
      <c r="Y17" s="159"/>
      <c r="Z17" s="159"/>
      <c r="AA17" s="158">
        <v>418000</v>
      </c>
      <c r="AB17" s="159"/>
      <c r="AC17" s="159"/>
      <c r="AD17" s="158">
        <v>418000</v>
      </c>
      <c r="AE17" s="159"/>
      <c r="AF17" s="159"/>
      <c r="AG17" s="158">
        <v>418000</v>
      </c>
      <c r="AH17" s="159"/>
      <c r="AI17" s="159"/>
      <c r="AJ17" s="158">
        <v>418000</v>
      </c>
      <c r="AK17" s="159"/>
      <c r="AL17" s="159"/>
      <c r="AM17" s="158">
        <v>418000</v>
      </c>
      <c r="AN17" s="159"/>
      <c r="AO17" s="159"/>
      <c r="AP17" s="158">
        <v>500000</v>
      </c>
      <c r="AQ17" s="159"/>
      <c r="AR17" s="159"/>
      <c r="AS17" s="158">
        <v>208000</v>
      </c>
      <c r="AT17" s="159"/>
      <c r="AU17" s="159"/>
      <c r="AV17" s="114">
        <f t="shared" si="0"/>
        <v>5020000</v>
      </c>
      <c r="AW17" s="156">
        <f t="shared" si="1"/>
        <v>0</v>
      </c>
      <c r="AX17" s="116" t="s">
        <v>289</v>
      </c>
    </row>
    <row r="18" spans="1:50" ht="51.75" customHeight="1" x14ac:dyDescent="0.25">
      <c r="A18" s="105" t="s">
        <v>238</v>
      </c>
      <c r="B18" s="103" t="s">
        <v>239</v>
      </c>
      <c r="C18" s="103" t="s">
        <v>240</v>
      </c>
      <c r="D18" s="102">
        <v>4</v>
      </c>
      <c r="E18" s="103" t="s">
        <v>245</v>
      </c>
      <c r="F18" s="103"/>
      <c r="G18" s="102" t="s">
        <v>31</v>
      </c>
      <c r="H18" s="102" t="s">
        <v>242</v>
      </c>
      <c r="I18" s="104">
        <v>3993</v>
      </c>
      <c r="J18" s="104">
        <v>9916</v>
      </c>
      <c r="K18" s="197">
        <v>1000</v>
      </c>
      <c r="L18" s="198">
        <v>0</v>
      </c>
      <c r="M18" s="157"/>
      <c r="N18" s="157"/>
      <c r="O18" s="158">
        <v>60</v>
      </c>
      <c r="P18" s="159"/>
      <c r="Q18" s="159"/>
      <c r="R18" s="158">
        <v>110</v>
      </c>
      <c r="S18" s="159"/>
      <c r="T18" s="159"/>
      <c r="U18" s="158">
        <v>110</v>
      </c>
      <c r="V18" s="159"/>
      <c r="W18" s="159"/>
      <c r="X18" s="158">
        <v>110</v>
      </c>
      <c r="Y18" s="159"/>
      <c r="Z18" s="159"/>
      <c r="AA18" s="158">
        <v>110</v>
      </c>
      <c r="AB18" s="159"/>
      <c r="AC18" s="159"/>
      <c r="AD18" s="158">
        <v>110</v>
      </c>
      <c r="AE18" s="159"/>
      <c r="AF18" s="159"/>
      <c r="AG18" s="158">
        <v>110</v>
      </c>
      <c r="AH18" s="159"/>
      <c r="AI18" s="159"/>
      <c r="AJ18" s="158">
        <v>110</v>
      </c>
      <c r="AK18" s="159"/>
      <c r="AL18" s="159"/>
      <c r="AM18" s="158">
        <v>110</v>
      </c>
      <c r="AN18" s="159"/>
      <c r="AO18" s="159"/>
      <c r="AP18" s="158">
        <v>60</v>
      </c>
      <c r="AQ18" s="159"/>
      <c r="AR18" s="159"/>
      <c r="AS18" s="158">
        <v>0</v>
      </c>
      <c r="AT18" s="159"/>
      <c r="AU18" s="159"/>
      <c r="AV18" s="114">
        <f t="shared" si="0"/>
        <v>1000</v>
      </c>
      <c r="AW18" s="156">
        <f t="shared" si="1"/>
        <v>0</v>
      </c>
      <c r="AX18" s="116" t="s">
        <v>288</v>
      </c>
    </row>
    <row r="19" spans="1:50" ht="51.75" customHeight="1" x14ac:dyDescent="0.25">
      <c r="A19" s="105" t="s">
        <v>238</v>
      </c>
      <c r="B19" s="103" t="s">
        <v>239</v>
      </c>
      <c r="C19" s="103" t="s">
        <v>240</v>
      </c>
      <c r="D19" s="102">
        <v>5</v>
      </c>
      <c r="E19" s="103" t="s">
        <v>246</v>
      </c>
      <c r="F19" s="103"/>
      <c r="G19" s="102" t="s">
        <v>31</v>
      </c>
      <c r="H19" s="102" t="s">
        <v>247</v>
      </c>
      <c r="I19" s="104">
        <v>90102</v>
      </c>
      <c r="J19" s="104">
        <v>286385</v>
      </c>
      <c r="K19" s="197">
        <v>29000</v>
      </c>
      <c r="L19" s="198">
        <v>0</v>
      </c>
      <c r="M19" s="157"/>
      <c r="N19" s="157"/>
      <c r="O19" s="158">
        <v>1500</v>
      </c>
      <c r="P19" s="159"/>
      <c r="Q19" s="159"/>
      <c r="R19" s="158">
        <v>3000</v>
      </c>
      <c r="S19" s="159"/>
      <c r="T19" s="159"/>
      <c r="U19" s="158">
        <v>3000</v>
      </c>
      <c r="V19" s="159"/>
      <c r="W19" s="159"/>
      <c r="X19" s="158">
        <v>3000</v>
      </c>
      <c r="Y19" s="159"/>
      <c r="Z19" s="159"/>
      <c r="AA19" s="158">
        <v>3000</v>
      </c>
      <c r="AB19" s="159"/>
      <c r="AC19" s="159"/>
      <c r="AD19" s="158">
        <v>3000</v>
      </c>
      <c r="AE19" s="159"/>
      <c r="AF19" s="159"/>
      <c r="AG19" s="158">
        <v>3000</v>
      </c>
      <c r="AH19" s="159"/>
      <c r="AI19" s="159"/>
      <c r="AJ19" s="158">
        <v>3000</v>
      </c>
      <c r="AK19" s="159"/>
      <c r="AL19" s="159"/>
      <c r="AM19" s="158">
        <v>3000</v>
      </c>
      <c r="AN19" s="159"/>
      <c r="AO19" s="159"/>
      <c r="AP19" s="158">
        <v>3500</v>
      </c>
      <c r="AQ19" s="159"/>
      <c r="AR19" s="159"/>
      <c r="AS19" s="158">
        <v>0</v>
      </c>
      <c r="AT19" s="159"/>
      <c r="AU19" s="159"/>
      <c r="AV19" s="114">
        <f t="shared" si="0"/>
        <v>29000</v>
      </c>
      <c r="AW19" s="156">
        <f t="shared" si="1"/>
        <v>0</v>
      </c>
      <c r="AX19" s="116" t="s">
        <v>288</v>
      </c>
    </row>
    <row r="20" spans="1:50" ht="51.75" customHeight="1" x14ac:dyDescent="0.25">
      <c r="A20" s="105" t="s">
        <v>238</v>
      </c>
      <c r="B20" s="103" t="s">
        <v>239</v>
      </c>
      <c r="C20" s="103" t="s">
        <v>240</v>
      </c>
      <c r="D20" s="102">
        <v>6</v>
      </c>
      <c r="E20" s="103" t="s">
        <v>248</v>
      </c>
      <c r="F20" s="103"/>
      <c r="G20" s="102" t="s">
        <v>31</v>
      </c>
      <c r="H20" s="102" t="s">
        <v>242</v>
      </c>
      <c r="I20" s="104">
        <v>3430</v>
      </c>
      <c r="J20" s="104">
        <v>11841</v>
      </c>
      <c r="K20" s="197">
        <v>1200</v>
      </c>
      <c r="L20" s="198">
        <v>100</v>
      </c>
      <c r="M20" s="157"/>
      <c r="N20" s="157"/>
      <c r="O20" s="158">
        <v>100</v>
      </c>
      <c r="P20" s="159"/>
      <c r="Q20" s="159"/>
      <c r="R20" s="158">
        <v>100</v>
      </c>
      <c r="S20" s="159"/>
      <c r="T20" s="159"/>
      <c r="U20" s="158">
        <v>100</v>
      </c>
      <c r="V20" s="159"/>
      <c r="W20" s="159"/>
      <c r="X20" s="158">
        <v>100</v>
      </c>
      <c r="Y20" s="159"/>
      <c r="Z20" s="159"/>
      <c r="AA20" s="158">
        <v>100</v>
      </c>
      <c r="AB20" s="159"/>
      <c r="AC20" s="159"/>
      <c r="AD20" s="158">
        <v>100</v>
      </c>
      <c r="AE20" s="159"/>
      <c r="AF20" s="159"/>
      <c r="AG20" s="158">
        <v>100</v>
      </c>
      <c r="AH20" s="159"/>
      <c r="AI20" s="159"/>
      <c r="AJ20" s="158">
        <v>100</v>
      </c>
      <c r="AK20" s="159"/>
      <c r="AL20" s="159"/>
      <c r="AM20" s="158">
        <v>100</v>
      </c>
      <c r="AN20" s="159"/>
      <c r="AO20" s="159"/>
      <c r="AP20" s="158">
        <v>100</v>
      </c>
      <c r="AQ20" s="159"/>
      <c r="AR20" s="159"/>
      <c r="AS20" s="158">
        <v>100</v>
      </c>
      <c r="AT20" s="159"/>
      <c r="AU20" s="159"/>
      <c r="AV20" s="114">
        <f t="shared" si="0"/>
        <v>1200</v>
      </c>
      <c r="AW20" s="156">
        <f t="shared" si="1"/>
        <v>0</v>
      </c>
      <c r="AX20" s="116" t="s">
        <v>288</v>
      </c>
    </row>
    <row r="21" spans="1:50" ht="51.75" customHeight="1" x14ac:dyDescent="0.25">
      <c r="A21" s="105" t="s">
        <v>238</v>
      </c>
      <c r="B21" s="103" t="s">
        <v>239</v>
      </c>
      <c r="C21" s="103" t="s">
        <v>240</v>
      </c>
      <c r="D21" s="102">
        <v>7</v>
      </c>
      <c r="E21" s="103" t="s">
        <v>249</v>
      </c>
      <c r="F21" s="103"/>
      <c r="G21" s="102" t="s">
        <v>31</v>
      </c>
      <c r="H21" s="102" t="s">
        <v>242</v>
      </c>
      <c r="I21" s="104">
        <v>13336</v>
      </c>
      <c r="J21" s="104">
        <v>12778</v>
      </c>
      <c r="K21" s="197">
        <v>1200</v>
      </c>
      <c r="L21" s="198">
        <v>0</v>
      </c>
      <c r="M21" s="157"/>
      <c r="N21" s="157"/>
      <c r="O21" s="158">
        <v>100</v>
      </c>
      <c r="P21" s="159"/>
      <c r="Q21" s="159"/>
      <c r="R21" s="158">
        <v>125</v>
      </c>
      <c r="S21" s="159"/>
      <c r="T21" s="159"/>
      <c r="U21" s="158">
        <v>125</v>
      </c>
      <c r="V21" s="159"/>
      <c r="W21" s="159"/>
      <c r="X21" s="158">
        <v>125</v>
      </c>
      <c r="Y21" s="159"/>
      <c r="Z21" s="159"/>
      <c r="AA21" s="158">
        <v>125</v>
      </c>
      <c r="AB21" s="159"/>
      <c r="AC21" s="159"/>
      <c r="AD21" s="158">
        <v>125</v>
      </c>
      <c r="AE21" s="159"/>
      <c r="AF21" s="159"/>
      <c r="AG21" s="158">
        <v>125</v>
      </c>
      <c r="AH21" s="159"/>
      <c r="AI21" s="159"/>
      <c r="AJ21" s="158">
        <v>125</v>
      </c>
      <c r="AK21" s="159"/>
      <c r="AL21" s="159"/>
      <c r="AM21" s="158">
        <v>125</v>
      </c>
      <c r="AN21" s="159"/>
      <c r="AO21" s="159"/>
      <c r="AP21" s="158">
        <v>100</v>
      </c>
      <c r="AQ21" s="159"/>
      <c r="AR21" s="159"/>
      <c r="AS21" s="158">
        <v>0</v>
      </c>
      <c r="AT21" s="159"/>
      <c r="AU21" s="159"/>
      <c r="AV21" s="114">
        <f t="shared" si="0"/>
        <v>1200</v>
      </c>
      <c r="AW21" s="156">
        <f t="shared" si="1"/>
        <v>0</v>
      </c>
      <c r="AX21" s="116" t="s">
        <v>288</v>
      </c>
    </row>
    <row r="22" spans="1:50" ht="51.75" customHeight="1" x14ac:dyDescent="0.25">
      <c r="A22" s="105" t="s">
        <v>238</v>
      </c>
      <c r="B22" s="103" t="s">
        <v>239</v>
      </c>
      <c r="C22" s="103" t="s">
        <v>240</v>
      </c>
      <c r="D22" s="102">
        <v>8</v>
      </c>
      <c r="E22" s="103" t="s">
        <v>250</v>
      </c>
      <c r="F22" s="103"/>
      <c r="G22" s="102" t="s">
        <v>31</v>
      </c>
      <c r="H22" s="102" t="s">
        <v>242</v>
      </c>
      <c r="I22" s="104">
        <v>14921</v>
      </c>
      <c r="J22" s="104">
        <v>24269</v>
      </c>
      <c r="K22" s="197">
        <v>2400</v>
      </c>
      <c r="L22" s="198">
        <v>0</v>
      </c>
      <c r="M22" s="157"/>
      <c r="N22" s="157"/>
      <c r="O22" s="158">
        <v>160</v>
      </c>
      <c r="P22" s="159"/>
      <c r="Q22" s="159"/>
      <c r="R22" s="158">
        <v>280</v>
      </c>
      <c r="S22" s="159"/>
      <c r="T22" s="159"/>
      <c r="U22" s="158">
        <v>280</v>
      </c>
      <c r="V22" s="159"/>
      <c r="W22" s="159"/>
      <c r="X22" s="158">
        <v>280</v>
      </c>
      <c r="Y22" s="159"/>
      <c r="Z22" s="159"/>
      <c r="AA22" s="158">
        <v>280</v>
      </c>
      <c r="AB22" s="159"/>
      <c r="AC22" s="159"/>
      <c r="AD22" s="158">
        <v>280</v>
      </c>
      <c r="AE22" s="159"/>
      <c r="AF22" s="159"/>
      <c r="AG22" s="158">
        <v>280</v>
      </c>
      <c r="AH22" s="159"/>
      <c r="AI22" s="159"/>
      <c r="AJ22" s="158">
        <v>280</v>
      </c>
      <c r="AK22" s="159"/>
      <c r="AL22" s="159"/>
      <c r="AM22" s="158">
        <v>280</v>
      </c>
      <c r="AN22" s="159"/>
      <c r="AO22" s="159"/>
      <c r="AP22" s="158">
        <v>0</v>
      </c>
      <c r="AQ22" s="159"/>
      <c r="AR22" s="159"/>
      <c r="AS22" s="158">
        <v>0</v>
      </c>
      <c r="AT22" s="159"/>
      <c r="AU22" s="159"/>
      <c r="AV22" s="114">
        <f t="shared" si="0"/>
        <v>2400</v>
      </c>
      <c r="AW22" s="156">
        <f t="shared" si="1"/>
        <v>0</v>
      </c>
      <c r="AX22" s="116" t="s">
        <v>288</v>
      </c>
    </row>
    <row r="23" spans="1:50" ht="51.75" customHeight="1" x14ac:dyDescent="0.25">
      <c r="A23" s="105" t="s">
        <v>238</v>
      </c>
      <c r="B23" s="103" t="s">
        <v>239</v>
      </c>
      <c r="C23" s="103" t="s">
        <v>240</v>
      </c>
      <c r="D23" s="102">
        <v>9</v>
      </c>
      <c r="E23" s="103" t="s">
        <v>251</v>
      </c>
      <c r="F23" s="103"/>
      <c r="G23" s="102" t="s">
        <v>31</v>
      </c>
      <c r="H23" s="102" t="s">
        <v>247</v>
      </c>
      <c r="I23" s="104">
        <v>34622</v>
      </c>
      <c r="J23" s="104">
        <v>116050</v>
      </c>
      <c r="K23" s="197">
        <v>11500</v>
      </c>
      <c r="L23" s="198">
        <v>479</v>
      </c>
      <c r="M23" s="157"/>
      <c r="N23" s="157"/>
      <c r="O23" s="158">
        <v>958</v>
      </c>
      <c r="P23" s="159"/>
      <c r="Q23" s="159"/>
      <c r="R23" s="158">
        <v>1150</v>
      </c>
      <c r="S23" s="159"/>
      <c r="T23" s="159"/>
      <c r="U23" s="158">
        <v>1150</v>
      </c>
      <c r="V23" s="159"/>
      <c r="W23" s="159"/>
      <c r="X23" s="158">
        <v>1150</v>
      </c>
      <c r="Y23" s="159"/>
      <c r="Z23" s="159"/>
      <c r="AA23" s="158">
        <v>1150</v>
      </c>
      <c r="AB23" s="159"/>
      <c r="AC23" s="159"/>
      <c r="AD23" s="158">
        <v>1150</v>
      </c>
      <c r="AE23" s="159"/>
      <c r="AF23" s="159"/>
      <c r="AG23" s="158">
        <v>1150</v>
      </c>
      <c r="AH23" s="159"/>
      <c r="AI23" s="159"/>
      <c r="AJ23" s="158">
        <v>1150</v>
      </c>
      <c r="AK23" s="159"/>
      <c r="AL23" s="159"/>
      <c r="AM23" s="158">
        <v>1150</v>
      </c>
      <c r="AN23" s="159"/>
      <c r="AO23" s="159"/>
      <c r="AP23" s="158">
        <v>479</v>
      </c>
      <c r="AQ23" s="159"/>
      <c r="AR23" s="159"/>
      <c r="AS23" s="158">
        <v>384</v>
      </c>
      <c r="AT23" s="159"/>
      <c r="AU23" s="159"/>
      <c r="AV23" s="114">
        <f t="shared" si="0"/>
        <v>11500</v>
      </c>
      <c r="AW23" s="156">
        <f t="shared" si="1"/>
        <v>0</v>
      </c>
      <c r="AX23" s="116" t="s">
        <v>287</v>
      </c>
    </row>
    <row r="24" spans="1:50" ht="51.75" customHeight="1" x14ac:dyDescent="0.25">
      <c r="A24" s="105" t="s">
        <v>252</v>
      </c>
      <c r="B24" s="103" t="s">
        <v>253</v>
      </c>
      <c r="C24" s="103" t="s">
        <v>254</v>
      </c>
      <c r="D24" s="102">
        <v>23</v>
      </c>
      <c r="E24" s="103" t="s">
        <v>255</v>
      </c>
      <c r="F24" s="103"/>
      <c r="G24" s="102" t="s">
        <v>31</v>
      </c>
      <c r="H24" s="102" t="s">
        <v>242</v>
      </c>
      <c r="I24" s="104">
        <v>15</v>
      </c>
      <c r="J24" s="104">
        <v>47</v>
      </c>
      <c r="K24" s="106">
        <v>4</v>
      </c>
      <c r="L24" s="198"/>
      <c r="M24" s="157"/>
      <c r="N24" s="157"/>
      <c r="O24" s="158"/>
      <c r="P24" s="159"/>
      <c r="Q24" s="159"/>
      <c r="R24" s="158">
        <v>1</v>
      </c>
      <c r="S24" s="159"/>
      <c r="T24" s="159"/>
      <c r="U24" s="158"/>
      <c r="V24" s="159"/>
      <c r="W24" s="159"/>
      <c r="X24" s="158"/>
      <c r="Y24" s="159"/>
      <c r="Z24" s="159"/>
      <c r="AA24" s="158"/>
      <c r="AB24" s="159"/>
      <c r="AC24" s="159"/>
      <c r="AD24" s="158"/>
      <c r="AE24" s="159"/>
      <c r="AF24" s="159"/>
      <c r="AG24" s="158"/>
      <c r="AH24" s="159"/>
      <c r="AI24" s="159"/>
      <c r="AJ24" s="158">
        <v>1</v>
      </c>
      <c r="AK24" s="159"/>
      <c r="AL24" s="159"/>
      <c r="AM24" s="158">
        <v>1</v>
      </c>
      <c r="AN24" s="159"/>
      <c r="AO24" s="159"/>
      <c r="AP24" s="158">
        <v>1</v>
      </c>
      <c r="AQ24" s="159"/>
      <c r="AR24" s="159"/>
      <c r="AS24" s="158"/>
      <c r="AT24" s="159"/>
      <c r="AU24" s="159"/>
      <c r="AV24" s="114">
        <f t="shared" si="0"/>
        <v>4</v>
      </c>
      <c r="AW24" s="156">
        <f t="shared" si="1"/>
        <v>0</v>
      </c>
      <c r="AX24" s="116" t="s">
        <v>290</v>
      </c>
    </row>
    <row r="25" spans="1:50" ht="51.75" customHeight="1" x14ac:dyDescent="0.25">
      <c r="A25" s="105" t="s">
        <v>252</v>
      </c>
      <c r="B25" s="103" t="s">
        <v>253</v>
      </c>
      <c r="C25" s="103" t="s">
        <v>254</v>
      </c>
      <c r="D25" s="102">
        <v>24</v>
      </c>
      <c r="E25" s="103" t="s">
        <v>256</v>
      </c>
      <c r="F25" s="103"/>
      <c r="G25" s="102" t="s">
        <v>31</v>
      </c>
      <c r="H25" s="102" t="s">
        <v>242</v>
      </c>
      <c r="I25" s="104">
        <v>15</v>
      </c>
      <c r="J25" s="104">
        <v>47</v>
      </c>
      <c r="K25" s="107">
        <v>4</v>
      </c>
      <c r="L25" s="198"/>
      <c r="M25" s="157"/>
      <c r="N25" s="157"/>
      <c r="O25" s="158"/>
      <c r="P25" s="159"/>
      <c r="Q25" s="159"/>
      <c r="R25" s="158"/>
      <c r="S25" s="159"/>
      <c r="T25" s="159"/>
      <c r="U25" s="158">
        <v>1</v>
      </c>
      <c r="V25" s="159"/>
      <c r="W25" s="159"/>
      <c r="X25" s="158"/>
      <c r="Y25" s="159"/>
      <c r="Z25" s="159"/>
      <c r="AA25" s="158"/>
      <c r="AB25" s="159"/>
      <c r="AC25" s="159"/>
      <c r="AD25" s="158"/>
      <c r="AE25" s="159"/>
      <c r="AF25" s="159"/>
      <c r="AG25" s="158"/>
      <c r="AH25" s="159"/>
      <c r="AI25" s="159"/>
      <c r="AJ25" s="158"/>
      <c r="AK25" s="159"/>
      <c r="AL25" s="159"/>
      <c r="AM25" s="158">
        <v>1</v>
      </c>
      <c r="AN25" s="159"/>
      <c r="AO25" s="159"/>
      <c r="AP25" s="158">
        <v>1</v>
      </c>
      <c r="AQ25" s="159"/>
      <c r="AR25" s="159"/>
      <c r="AS25" s="158">
        <v>1</v>
      </c>
      <c r="AT25" s="159"/>
      <c r="AU25" s="159"/>
      <c r="AV25" s="114">
        <f t="shared" si="0"/>
        <v>4</v>
      </c>
      <c r="AW25" s="156">
        <f t="shared" si="1"/>
        <v>0</v>
      </c>
      <c r="AX25" s="116" t="s">
        <v>290</v>
      </c>
    </row>
    <row r="26" spans="1:50" ht="51.75" customHeight="1" x14ac:dyDescent="0.25">
      <c r="A26" s="105" t="s">
        <v>257</v>
      </c>
      <c r="B26" s="103" t="s">
        <v>258</v>
      </c>
      <c r="C26" s="103" t="s">
        <v>259</v>
      </c>
      <c r="D26" s="102">
        <v>10</v>
      </c>
      <c r="E26" s="103" t="s">
        <v>260</v>
      </c>
      <c r="F26" s="103"/>
      <c r="G26" s="102" t="s">
        <v>31</v>
      </c>
      <c r="H26" s="102" t="s">
        <v>247</v>
      </c>
      <c r="I26" s="104">
        <v>45565</v>
      </c>
      <c r="J26" s="104">
        <v>121298</v>
      </c>
      <c r="K26" s="197">
        <v>12500</v>
      </c>
      <c r="L26" s="198">
        <v>768</v>
      </c>
      <c r="M26" s="157"/>
      <c r="N26" s="157"/>
      <c r="O26" s="158">
        <v>1000</v>
      </c>
      <c r="P26" s="159"/>
      <c r="Q26" s="159"/>
      <c r="R26" s="158">
        <v>1250</v>
      </c>
      <c r="S26" s="159"/>
      <c r="T26" s="159"/>
      <c r="U26" s="158">
        <v>885.00000000000011</v>
      </c>
      <c r="V26" s="159"/>
      <c r="W26" s="159"/>
      <c r="X26" s="158">
        <v>1260</v>
      </c>
      <c r="Y26" s="159"/>
      <c r="Z26" s="159"/>
      <c r="AA26" s="158">
        <v>1259</v>
      </c>
      <c r="AB26" s="159"/>
      <c r="AC26" s="159"/>
      <c r="AD26" s="158">
        <v>1078</v>
      </c>
      <c r="AE26" s="159"/>
      <c r="AF26" s="159"/>
      <c r="AG26" s="158">
        <v>1250</v>
      </c>
      <c r="AH26" s="159"/>
      <c r="AI26" s="159"/>
      <c r="AJ26" s="158">
        <v>1125</v>
      </c>
      <c r="AK26" s="159"/>
      <c r="AL26" s="159"/>
      <c r="AM26" s="158">
        <v>875.00000000000011</v>
      </c>
      <c r="AN26" s="159"/>
      <c r="AO26" s="159"/>
      <c r="AP26" s="158">
        <v>1000</v>
      </c>
      <c r="AQ26" s="159"/>
      <c r="AR26" s="159"/>
      <c r="AS26" s="158">
        <v>750</v>
      </c>
      <c r="AT26" s="159"/>
      <c r="AU26" s="159"/>
      <c r="AV26" s="114">
        <f t="shared" si="0"/>
        <v>12500</v>
      </c>
      <c r="AW26" s="156">
        <f t="shared" si="1"/>
        <v>0</v>
      </c>
      <c r="AX26" s="116" t="s">
        <v>291</v>
      </c>
    </row>
    <row r="27" spans="1:50" ht="51.75" customHeight="1" x14ac:dyDescent="0.25">
      <c r="A27" s="105" t="s">
        <v>257</v>
      </c>
      <c r="B27" s="103" t="s">
        <v>258</v>
      </c>
      <c r="C27" s="103" t="s">
        <v>259</v>
      </c>
      <c r="D27" s="102">
        <v>11</v>
      </c>
      <c r="E27" s="103" t="s">
        <v>261</v>
      </c>
      <c r="F27" s="103"/>
      <c r="G27" s="102" t="s">
        <v>31</v>
      </c>
      <c r="H27" s="102" t="s">
        <v>247</v>
      </c>
      <c r="I27" s="104">
        <v>166214</v>
      </c>
      <c r="J27" s="104">
        <v>386196</v>
      </c>
      <c r="K27" s="197">
        <v>41500</v>
      </c>
      <c r="L27" s="198">
        <v>867</v>
      </c>
      <c r="M27" s="157"/>
      <c r="N27" s="157"/>
      <c r="O27" s="158">
        <v>2493</v>
      </c>
      <c r="P27" s="159"/>
      <c r="Q27" s="159"/>
      <c r="R27" s="158">
        <v>5398</v>
      </c>
      <c r="S27" s="159"/>
      <c r="T27" s="159"/>
      <c r="U27" s="158">
        <v>2299</v>
      </c>
      <c r="V27" s="159"/>
      <c r="W27" s="159"/>
      <c r="X27" s="158">
        <v>4983</v>
      </c>
      <c r="Y27" s="159"/>
      <c r="Z27" s="159"/>
      <c r="AA27" s="158">
        <v>3323</v>
      </c>
      <c r="AB27" s="159"/>
      <c r="AC27" s="159"/>
      <c r="AD27" s="158">
        <v>3542</v>
      </c>
      <c r="AE27" s="159"/>
      <c r="AF27" s="159"/>
      <c r="AG27" s="158">
        <v>3662</v>
      </c>
      <c r="AH27" s="159"/>
      <c r="AI27" s="159"/>
      <c r="AJ27" s="158">
        <v>3674</v>
      </c>
      <c r="AK27" s="159"/>
      <c r="AL27" s="159"/>
      <c r="AM27" s="158">
        <v>3374</v>
      </c>
      <c r="AN27" s="159"/>
      <c r="AO27" s="159"/>
      <c r="AP27" s="158">
        <v>4565</v>
      </c>
      <c r="AQ27" s="159"/>
      <c r="AR27" s="159"/>
      <c r="AS27" s="158">
        <v>3320</v>
      </c>
      <c r="AT27" s="159"/>
      <c r="AU27" s="159"/>
      <c r="AV27" s="114">
        <f t="shared" si="0"/>
        <v>41500</v>
      </c>
      <c r="AW27" s="156">
        <f t="shared" si="1"/>
        <v>0</v>
      </c>
      <c r="AX27" s="116" t="s">
        <v>291</v>
      </c>
    </row>
    <row r="28" spans="1:50" ht="51.75" customHeight="1" x14ac:dyDescent="0.25">
      <c r="A28" s="105" t="s">
        <v>257</v>
      </c>
      <c r="B28" s="103" t="s">
        <v>258</v>
      </c>
      <c r="C28" s="103" t="s">
        <v>259</v>
      </c>
      <c r="D28" s="102">
        <v>13</v>
      </c>
      <c r="E28" s="103" t="s">
        <v>262</v>
      </c>
      <c r="F28" s="103"/>
      <c r="G28" s="102" t="s">
        <v>31</v>
      </c>
      <c r="H28" s="102" t="s">
        <v>247</v>
      </c>
      <c r="I28" s="104">
        <v>46329</v>
      </c>
      <c r="J28" s="104">
        <v>122579</v>
      </c>
      <c r="K28" s="197">
        <v>12800</v>
      </c>
      <c r="L28" s="198">
        <v>768</v>
      </c>
      <c r="M28" s="157"/>
      <c r="N28" s="157"/>
      <c r="O28" s="158">
        <v>1024</v>
      </c>
      <c r="P28" s="159"/>
      <c r="Q28" s="159"/>
      <c r="R28" s="158">
        <v>1280</v>
      </c>
      <c r="S28" s="159"/>
      <c r="T28" s="159"/>
      <c r="U28" s="158">
        <v>896.00000000000011</v>
      </c>
      <c r="V28" s="159"/>
      <c r="W28" s="159"/>
      <c r="X28" s="158">
        <v>1280</v>
      </c>
      <c r="Y28" s="159"/>
      <c r="Z28" s="159"/>
      <c r="AA28" s="158">
        <v>1280</v>
      </c>
      <c r="AB28" s="159"/>
      <c r="AC28" s="159"/>
      <c r="AD28" s="158">
        <v>1152</v>
      </c>
      <c r="AE28" s="159"/>
      <c r="AF28" s="159"/>
      <c r="AG28" s="158">
        <v>1280</v>
      </c>
      <c r="AH28" s="159"/>
      <c r="AI28" s="159"/>
      <c r="AJ28" s="158">
        <v>1152</v>
      </c>
      <c r="AK28" s="159"/>
      <c r="AL28" s="159"/>
      <c r="AM28" s="158">
        <v>896.00000000000011</v>
      </c>
      <c r="AN28" s="159"/>
      <c r="AO28" s="159"/>
      <c r="AP28" s="158">
        <v>1024</v>
      </c>
      <c r="AQ28" s="159"/>
      <c r="AR28" s="159"/>
      <c r="AS28" s="158">
        <v>768</v>
      </c>
      <c r="AT28" s="159"/>
      <c r="AU28" s="159"/>
      <c r="AV28" s="114">
        <f t="shared" si="0"/>
        <v>12800</v>
      </c>
      <c r="AW28" s="156">
        <f t="shared" si="1"/>
        <v>0</v>
      </c>
      <c r="AX28" s="116" t="s">
        <v>291</v>
      </c>
    </row>
    <row r="29" spans="1:50" ht="51.75" customHeight="1" x14ac:dyDescent="0.25">
      <c r="A29" s="105" t="s">
        <v>257</v>
      </c>
      <c r="B29" s="103" t="s">
        <v>258</v>
      </c>
      <c r="C29" s="103" t="s">
        <v>259</v>
      </c>
      <c r="D29" s="102">
        <v>14</v>
      </c>
      <c r="E29" s="103" t="s">
        <v>263</v>
      </c>
      <c r="F29" s="103"/>
      <c r="G29" s="102" t="s">
        <v>31</v>
      </c>
      <c r="H29" s="102" t="s">
        <v>247</v>
      </c>
      <c r="I29" s="104">
        <v>13521</v>
      </c>
      <c r="J29" s="104">
        <v>20650</v>
      </c>
      <c r="K29" s="197">
        <v>3500</v>
      </c>
      <c r="L29" s="198">
        <v>150</v>
      </c>
      <c r="M29" s="157"/>
      <c r="N29" s="157"/>
      <c r="O29" s="158">
        <v>200</v>
      </c>
      <c r="P29" s="159"/>
      <c r="Q29" s="159"/>
      <c r="R29" s="158">
        <v>250</v>
      </c>
      <c r="S29" s="159"/>
      <c r="T29" s="159"/>
      <c r="U29" s="158">
        <v>350</v>
      </c>
      <c r="V29" s="159"/>
      <c r="W29" s="159"/>
      <c r="X29" s="158">
        <v>350</v>
      </c>
      <c r="Y29" s="159"/>
      <c r="Z29" s="159"/>
      <c r="AA29" s="158">
        <v>450</v>
      </c>
      <c r="AB29" s="159"/>
      <c r="AC29" s="159"/>
      <c r="AD29" s="158">
        <v>450</v>
      </c>
      <c r="AE29" s="159"/>
      <c r="AF29" s="159"/>
      <c r="AG29" s="158">
        <v>350</v>
      </c>
      <c r="AH29" s="159"/>
      <c r="AI29" s="159"/>
      <c r="AJ29" s="158">
        <v>350</v>
      </c>
      <c r="AK29" s="159"/>
      <c r="AL29" s="159"/>
      <c r="AM29" s="158">
        <v>250</v>
      </c>
      <c r="AN29" s="159"/>
      <c r="AO29" s="159"/>
      <c r="AP29" s="158">
        <v>200</v>
      </c>
      <c r="AQ29" s="159"/>
      <c r="AR29" s="159"/>
      <c r="AS29" s="158">
        <v>150</v>
      </c>
      <c r="AT29" s="159"/>
      <c r="AU29" s="159"/>
      <c r="AV29" s="114">
        <f t="shared" si="0"/>
        <v>3500</v>
      </c>
      <c r="AW29" s="156">
        <f t="shared" si="1"/>
        <v>0</v>
      </c>
      <c r="AX29" s="116" t="s">
        <v>292</v>
      </c>
    </row>
    <row r="30" spans="1:50" ht="51.75" customHeight="1" x14ac:dyDescent="0.25">
      <c r="A30" s="105" t="s">
        <v>257</v>
      </c>
      <c r="B30" s="103" t="s">
        <v>258</v>
      </c>
      <c r="C30" s="103" t="s">
        <v>259</v>
      </c>
      <c r="D30" s="102">
        <v>15</v>
      </c>
      <c r="E30" s="103" t="s">
        <v>264</v>
      </c>
      <c r="F30" s="103"/>
      <c r="G30" s="102" t="s">
        <v>31</v>
      </c>
      <c r="H30" s="102" t="s">
        <v>247</v>
      </c>
      <c r="I30" s="104">
        <v>8570</v>
      </c>
      <c r="J30" s="104">
        <v>20178</v>
      </c>
      <c r="K30" s="197">
        <v>2300</v>
      </c>
      <c r="L30" s="198">
        <v>100</v>
      </c>
      <c r="M30" s="157"/>
      <c r="N30" s="157"/>
      <c r="O30" s="158">
        <v>140</v>
      </c>
      <c r="P30" s="159"/>
      <c r="Q30" s="159"/>
      <c r="R30" s="158">
        <v>180</v>
      </c>
      <c r="S30" s="159"/>
      <c r="T30" s="159"/>
      <c r="U30" s="158">
        <v>200</v>
      </c>
      <c r="V30" s="159"/>
      <c r="W30" s="159"/>
      <c r="X30" s="158">
        <v>230</v>
      </c>
      <c r="Y30" s="159"/>
      <c r="Z30" s="159"/>
      <c r="AA30" s="158">
        <v>300</v>
      </c>
      <c r="AB30" s="159"/>
      <c r="AC30" s="159"/>
      <c r="AD30" s="158">
        <v>300</v>
      </c>
      <c r="AE30" s="159"/>
      <c r="AF30" s="159"/>
      <c r="AG30" s="158">
        <v>230</v>
      </c>
      <c r="AH30" s="159"/>
      <c r="AI30" s="159"/>
      <c r="AJ30" s="158">
        <v>200</v>
      </c>
      <c r="AK30" s="159"/>
      <c r="AL30" s="159"/>
      <c r="AM30" s="158">
        <v>180</v>
      </c>
      <c r="AN30" s="159"/>
      <c r="AO30" s="159"/>
      <c r="AP30" s="158">
        <v>140</v>
      </c>
      <c r="AQ30" s="159"/>
      <c r="AR30" s="159"/>
      <c r="AS30" s="158">
        <v>100</v>
      </c>
      <c r="AT30" s="159"/>
      <c r="AU30" s="159"/>
      <c r="AV30" s="114">
        <f t="shared" si="0"/>
        <v>2300</v>
      </c>
      <c r="AW30" s="156">
        <f t="shared" si="1"/>
        <v>0</v>
      </c>
      <c r="AX30" s="116" t="s">
        <v>292</v>
      </c>
    </row>
    <row r="31" spans="1:50" ht="51.75" customHeight="1" x14ac:dyDescent="0.25">
      <c r="A31" s="105" t="s">
        <v>257</v>
      </c>
      <c r="B31" s="103" t="s">
        <v>258</v>
      </c>
      <c r="C31" s="103" t="s">
        <v>259</v>
      </c>
      <c r="D31" s="102">
        <v>16</v>
      </c>
      <c r="E31" s="103" t="s">
        <v>265</v>
      </c>
      <c r="F31" s="103"/>
      <c r="G31" s="102" t="s">
        <v>31</v>
      </c>
      <c r="H31" s="102" t="s">
        <v>247</v>
      </c>
      <c r="I31" s="104">
        <v>20697</v>
      </c>
      <c r="J31" s="104">
        <v>22950</v>
      </c>
      <c r="K31" s="197">
        <v>4000</v>
      </c>
      <c r="L31" s="198">
        <v>150</v>
      </c>
      <c r="M31" s="157"/>
      <c r="N31" s="157"/>
      <c r="O31" s="158">
        <v>250</v>
      </c>
      <c r="P31" s="159"/>
      <c r="Q31" s="159"/>
      <c r="R31" s="158">
        <v>250</v>
      </c>
      <c r="S31" s="159"/>
      <c r="T31" s="159"/>
      <c r="U31" s="158">
        <v>350</v>
      </c>
      <c r="V31" s="159"/>
      <c r="W31" s="159"/>
      <c r="X31" s="158">
        <v>450</v>
      </c>
      <c r="Y31" s="159"/>
      <c r="Z31" s="159"/>
      <c r="AA31" s="158">
        <v>550</v>
      </c>
      <c r="AB31" s="159"/>
      <c r="AC31" s="159"/>
      <c r="AD31" s="158">
        <v>550</v>
      </c>
      <c r="AE31" s="159"/>
      <c r="AF31" s="159"/>
      <c r="AG31" s="158">
        <v>450</v>
      </c>
      <c r="AH31" s="159"/>
      <c r="AI31" s="159"/>
      <c r="AJ31" s="158">
        <v>350</v>
      </c>
      <c r="AK31" s="159"/>
      <c r="AL31" s="159"/>
      <c r="AM31" s="158">
        <v>250</v>
      </c>
      <c r="AN31" s="159"/>
      <c r="AO31" s="159"/>
      <c r="AP31" s="158">
        <v>250</v>
      </c>
      <c r="AQ31" s="159"/>
      <c r="AR31" s="159"/>
      <c r="AS31" s="158">
        <v>150</v>
      </c>
      <c r="AT31" s="159"/>
      <c r="AU31" s="159"/>
      <c r="AV31" s="114">
        <f t="shared" si="0"/>
        <v>4000</v>
      </c>
      <c r="AW31" s="156">
        <f t="shared" si="1"/>
        <v>0</v>
      </c>
      <c r="AX31" s="116" t="s">
        <v>292</v>
      </c>
    </row>
    <row r="32" spans="1:50" ht="51.75" customHeight="1" x14ac:dyDescent="0.25">
      <c r="A32" s="105" t="s">
        <v>257</v>
      </c>
      <c r="B32" s="103" t="s">
        <v>258</v>
      </c>
      <c r="C32" s="103" t="s">
        <v>266</v>
      </c>
      <c r="D32" s="102">
        <v>17</v>
      </c>
      <c r="E32" s="103" t="s">
        <v>267</v>
      </c>
      <c r="F32" s="103"/>
      <c r="G32" s="102" t="s">
        <v>31</v>
      </c>
      <c r="H32" s="102" t="s">
        <v>247</v>
      </c>
      <c r="I32" s="104">
        <v>24162</v>
      </c>
      <c r="J32" s="104">
        <v>77500</v>
      </c>
      <c r="K32" s="106">
        <v>7900</v>
      </c>
      <c r="L32" s="198">
        <v>0</v>
      </c>
      <c r="M32" s="157"/>
      <c r="N32" s="157"/>
      <c r="O32" s="158">
        <v>750</v>
      </c>
      <c r="P32" s="159"/>
      <c r="Q32" s="159"/>
      <c r="R32" s="158">
        <v>750</v>
      </c>
      <c r="S32" s="159"/>
      <c r="T32" s="159"/>
      <c r="U32" s="158">
        <v>750</v>
      </c>
      <c r="V32" s="159"/>
      <c r="W32" s="159"/>
      <c r="X32" s="158">
        <v>750</v>
      </c>
      <c r="Y32" s="159"/>
      <c r="Z32" s="159"/>
      <c r="AA32" s="158">
        <v>750</v>
      </c>
      <c r="AB32" s="159"/>
      <c r="AC32" s="159"/>
      <c r="AD32" s="158">
        <v>750</v>
      </c>
      <c r="AE32" s="159"/>
      <c r="AF32" s="159"/>
      <c r="AG32" s="158">
        <v>750</v>
      </c>
      <c r="AH32" s="159"/>
      <c r="AI32" s="159"/>
      <c r="AJ32" s="158">
        <v>750</v>
      </c>
      <c r="AK32" s="159"/>
      <c r="AL32" s="159"/>
      <c r="AM32" s="158">
        <v>750</v>
      </c>
      <c r="AN32" s="159"/>
      <c r="AO32" s="159"/>
      <c r="AP32" s="158">
        <v>750</v>
      </c>
      <c r="AQ32" s="159"/>
      <c r="AR32" s="159"/>
      <c r="AS32" s="158">
        <v>400</v>
      </c>
      <c r="AT32" s="159"/>
      <c r="AU32" s="159"/>
      <c r="AV32" s="114">
        <f t="shared" si="0"/>
        <v>7900</v>
      </c>
      <c r="AW32" s="156">
        <f t="shared" si="1"/>
        <v>0</v>
      </c>
      <c r="AX32" s="116" t="s">
        <v>293</v>
      </c>
    </row>
    <row r="33" spans="1:91" ht="51.75" customHeight="1" x14ac:dyDescent="0.25">
      <c r="A33" s="105" t="s">
        <v>268</v>
      </c>
      <c r="B33" s="103" t="s">
        <v>269</v>
      </c>
      <c r="C33" s="103" t="s">
        <v>270</v>
      </c>
      <c r="D33" s="102">
        <v>20</v>
      </c>
      <c r="E33" s="103" t="s">
        <v>271</v>
      </c>
      <c r="F33" s="103"/>
      <c r="G33" s="102" t="s">
        <v>31</v>
      </c>
      <c r="H33" s="102" t="s">
        <v>242</v>
      </c>
      <c r="I33" s="104">
        <v>5332</v>
      </c>
      <c r="J33" s="104">
        <v>13748</v>
      </c>
      <c r="K33" s="197">
        <v>1800</v>
      </c>
      <c r="L33" s="198">
        <v>0</v>
      </c>
      <c r="M33" s="157"/>
      <c r="N33" s="157"/>
      <c r="O33" s="158">
        <v>200</v>
      </c>
      <c r="P33" s="159"/>
      <c r="Q33" s="159"/>
      <c r="R33" s="158">
        <v>300</v>
      </c>
      <c r="S33" s="159"/>
      <c r="T33" s="159"/>
      <c r="U33" s="158">
        <v>200</v>
      </c>
      <c r="V33" s="159"/>
      <c r="W33" s="159"/>
      <c r="X33" s="158">
        <v>300</v>
      </c>
      <c r="Y33" s="159"/>
      <c r="Z33" s="159"/>
      <c r="AA33" s="158">
        <v>200</v>
      </c>
      <c r="AB33" s="159"/>
      <c r="AC33" s="159"/>
      <c r="AD33" s="158">
        <v>200</v>
      </c>
      <c r="AE33" s="159"/>
      <c r="AF33" s="159"/>
      <c r="AG33" s="158">
        <v>200</v>
      </c>
      <c r="AH33" s="159"/>
      <c r="AI33" s="159"/>
      <c r="AJ33" s="158">
        <v>200</v>
      </c>
      <c r="AK33" s="159"/>
      <c r="AL33" s="159"/>
      <c r="AM33" s="158"/>
      <c r="AN33" s="159"/>
      <c r="AO33" s="159"/>
      <c r="AP33" s="158"/>
      <c r="AQ33" s="159"/>
      <c r="AR33" s="159"/>
      <c r="AS33" s="158"/>
      <c r="AT33" s="159"/>
      <c r="AU33" s="159"/>
      <c r="AV33" s="114">
        <f t="shared" si="0"/>
        <v>1800</v>
      </c>
      <c r="AW33" s="156">
        <f t="shared" si="1"/>
        <v>0</v>
      </c>
      <c r="AX33" s="116" t="s">
        <v>291</v>
      </c>
    </row>
    <row r="34" spans="1:91" s="243" customFormat="1" ht="372.75" customHeight="1" x14ac:dyDescent="0.25">
      <c r="A34" s="105" t="s">
        <v>272</v>
      </c>
      <c r="B34" s="103" t="s">
        <v>273</v>
      </c>
      <c r="C34" s="103" t="s">
        <v>274</v>
      </c>
      <c r="D34" s="102">
        <v>21</v>
      </c>
      <c r="E34" s="103" t="s">
        <v>275</v>
      </c>
      <c r="F34" s="103" t="s">
        <v>522</v>
      </c>
      <c r="G34" s="102" t="s">
        <v>31</v>
      </c>
      <c r="H34" s="102" t="s">
        <v>247</v>
      </c>
      <c r="I34" s="104">
        <v>11925</v>
      </c>
      <c r="J34" s="104">
        <v>25000</v>
      </c>
      <c r="K34" s="197">
        <v>3000</v>
      </c>
      <c r="L34" s="198">
        <v>0</v>
      </c>
      <c r="M34" s="157">
        <v>0</v>
      </c>
      <c r="N34" s="250" t="s">
        <v>433</v>
      </c>
      <c r="O34" s="158">
        <v>0</v>
      </c>
      <c r="P34" s="159">
        <v>0</v>
      </c>
      <c r="Q34" s="251" t="s">
        <v>433</v>
      </c>
      <c r="R34" s="158">
        <v>500</v>
      </c>
      <c r="S34" s="159">
        <v>0</v>
      </c>
      <c r="T34" s="343" t="s">
        <v>568</v>
      </c>
      <c r="U34" s="158">
        <v>0</v>
      </c>
      <c r="V34" s="159"/>
      <c r="W34" s="159"/>
      <c r="X34" s="158">
        <v>0</v>
      </c>
      <c r="Y34" s="159"/>
      <c r="Z34" s="159"/>
      <c r="AA34" s="158">
        <v>1000</v>
      </c>
      <c r="AB34" s="159"/>
      <c r="AC34" s="159"/>
      <c r="AD34" s="158">
        <v>0</v>
      </c>
      <c r="AE34" s="159"/>
      <c r="AF34" s="159"/>
      <c r="AG34" s="158">
        <v>0</v>
      </c>
      <c r="AH34" s="159"/>
      <c r="AI34" s="159"/>
      <c r="AJ34" s="158">
        <v>500</v>
      </c>
      <c r="AK34" s="159"/>
      <c r="AL34" s="159"/>
      <c r="AM34" s="158">
        <v>0</v>
      </c>
      <c r="AN34" s="159"/>
      <c r="AO34" s="159"/>
      <c r="AP34" s="158">
        <v>0</v>
      </c>
      <c r="AQ34" s="159"/>
      <c r="AR34" s="159"/>
      <c r="AS34" s="158">
        <v>1000</v>
      </c>
      <c r="AT34" s="159"/>
      <c r="AU34" s="159"/>
      <c r="AV34" s="114">
        <f t="shared" si="0"/>
        <v>3000</v>
      </c>
      <c r="AW34" s="156">
        <f t="shared" si="1"/>
        <v>0</v>
      </c>
      <c r="AX34" s="241" t="s">
        <v>294</v>
      </c>
      <c r="AY34" s="242"/>
      <c r="AZ34" s="242"/>
      <c r="BA34" s="242"/>
      <c r="BB34" s="242"/>
      <c r="BC34" s="242"/>
      <c r="BD34" s="242"/>
      <c r="BE34" s="242"/>
      <c r="BF34" s="242"/>
      <c r="BG34" s="242"/>
      <c r="BH34" s="242"/>
      <c r="BI34" s="242"/>
      <c r="BJ34" s="242"/>
      <c r="BK34" s="242"/>
      <c r="BL34" s="242"/>
      <c r="BM34" s="242"/>
      <c r="BN34" s="242"/>
      <c r="BO34" s="242"/>
      <c r="BP34" s="242"/>
      <c r="BQ34" s="242"/>
      <c r="BR34" s="242"/>
      <c r="BS34" s="242"/>
      <c r="BT34" s="242"/>
      <c r="BU34" s="242"/>
      <c r="BV34" s="242"/>
      <c r="BW34" s="242"/>
      <c r="BX34" s="242"/>
      <c r="BY34" s="242"/>
      <c r="BZ34" s="242"/>
      <c r="CA34" s="242"/>
      <c r="CB34" s="242"/>
      <c r="CC34" s="242"/>
      <c r="CD34" s="242"/>
      <c r="CE34" s="242"/>
      <c r="CF34" s="242"/>
      <c r="CG34" s="242"/>
      <c r="CH34" s="242"/>
      <c r="CI34" s="242"/>
      <c r="CJ34" s="242"/>
      <c r="CK34" s="242"/>
      <c r="CL34" s="242"/>
      <c r="CM34" s="242"/>
    </row>
    <row r="35" spans="1:91" ht="51.75" customHeight="1" x14ac:dyDescent="0.25">
      <c r="A35" s="105" t="s">
        <v>272</v>
      </c>
      <c r="B35" s="103" t="s">
        <v>273</v>
      </c>
      <c r="C35" s="103" t="s">
        <v>274</v>
      </c>
      <c r="D35" s="102">
        <v>22</v>
      </c>
      <c r="E35" s="103" t="s">
        <v>276</v>
      </c>
      <c r="F35" s="238"/>
      <c r="G35" s="102" t="s">
        <v>31</v>
      </c>
      <c r="H35" s="102" t="s">
        <v>247</v>
      </c>
      <c r="I35" s="104">
        <v>16877</v>
      </c>
      <c r="J35" s="104">
        <v>32500</v>
      </c>
      <c r="K35" s="197">
        <v>3000</v>
      </c>
      <c r="L35" s="198">
        <v>0</v>
      </c>
      <c r="M35" s="157"/>
      <c r="N35" s="157"/>
      <c r="O35" s="158">
        <v>150</v>
      </c>
      <c r="P35" s="159"/>
      <c r="Q35" s="159"/>
      <c r="R35" s="158">
        <v>300</v>
      </c>
      <c r="S35" s="159"/>
      <c r="T35" s="159"/>
      <c r="U35" s="158">
        <v>300</v>
      </c>
      <c r="V35" s="159"/>
      <c r="W35" s="159"/>
      <c r="X35" s="158">
        <v>300</v>
      </c>
      <c r="Y35" s="159"/>
      <c r="Z35" s="159"/>
      <c r="AA35" s="158">
        <v>300</v>
      </c>
      <c r="AB35" s="159"/>
      <c r="AC35" s="159"/>
      <c r="AD35" s="158">
        <v>300</v>
      </c>
      <c r="AE35" s="159"/>
      <c r="AF35" s="159"/>
      <c r="AG35" s="158">
        <v>300</v>
      </c>
      <c r="AH35" s="159"/>
      <c r="AI35" s="159"/>
      <c r="AJ35" s="158">
        <v>300</v>
      </c>
      <c r="AK35" s="159"/>
      <c r="AL35" s="159"/>
      <c r="AM35" s="158">
        <v>300</v>
      </c>
      <c r="AN35" s="159"/>
      <c r="AO35" s="159"/>
      <c r="AP35" s="158">
        <v>300</v>
      </c>
      <c r="AQ35" s="159"/>
      <c r="AR35" s="159"/>
      <c r="AS35" s="158">
        <v>150</v>
      </c>
      <c r="AT35" s="159"/>
      <c r="AU35" s="159"/>
      <c r="AV35" s="114">
        <f t="shared" si="0"/>
        <v>3000</v>
      </c>
      <c r="AW35" s="156">
        <f t="shared" si="1"/>
        <v>0</v>
      </c>
      <c r="AX35" s="116">
        <v>8198</v>
      </c>
    </row>
    <row r="36" spans="1:91" ht="51.75" customHeight="1" x14ac:dyDescent="0.25">
      <c r="A36" s="105">
        <v>11</v>
      </c>
      <c r="B36" s="103" t="s">
        <v>277</v>
      </c>
      <c r="C36" s="103" t="s">
        <v>278</v>
      </c>
      <c r="D36" s="102">
        <v>25</v>
      </c>
      <c r="E36" s="103" t="s">
        <v>285</v>
      </c>
      <c r="F36" s="103"/>
      <c r="G36" s="102" t="s">
        <v>279</v>
      </c>
      <c r="H36" s="102" t="s">
        <v>242</v>
      </c>
      <c r="I36" s="104">
        <v>100</v>
      </c>
      <c r="J36" s="104">
        <v>100</v>
      </c>
      <c r="K36" s="197">
        <v>100</v>
      </c>
      <c r="L36" s="198">
        <v>100</v>
      </c>
      <c r="M36" s="157"/>
      <c r="N36" s="157"/>
      <c r="O36" s="158">
        <v>100</v>
      </c>
      <c r="P36" s="159"/>
      <c r="Q36" s="159"/>
      <c r="R36" s="158">
        <v>100</v>
      </c>
      <c r="S36" s="159"/>
      <c r="T36" s="159"/>
      <c r="U36" s="158">
        <v>100</v>
      </c>
      <c r="V36" s="159"/>
      <c r="W36" s="159"/>
      <c r="X36" s="158">
        <v>100</v>
      </c>
      <c r="Y36" s="159"/>
      <c r="Z36" s="159"/>
      <c r="AA36" s="158">
        <v>100</v>
      </c>
      <c r="AB36" s="159"/>
      <c r="AC36" s="159"/>
      <c r="AD36" s="158">
        <v>100</v>
      </c>
      <c r="AE36" s="159"/>
      <c r="AF36" s="159"/>
      <c r="AG36" s="158">
        <v>100</v>
      </c>
      <c r="AH36" s="159"/>
      <c r="AI36" s="159"/>
      <c r="AJ36" s="158">
        <v>100</v>
      </c>
      <c r="AK36" s="159"/>
      <c r="AL36" s="159"/>
      <c r="AM36" s="158">
        <v>100</v>
      </c>
      <c r="AN36" s="159"/>
      <c r="AO36" s="159"/>
      <c r="AP36" s="158">
        <v>100</v>
      </c>
      <c r="AQ36" s="159"/>
      <c r="AR36" s="159"/>
      <c r="AS36" s="158">
        <v>100</v>
      </c>
      <c r="AT36" s="159"/>
      <c r="AU36" s="159"/>
      <c r="AV36" s="114">
        <v>100</v>
      </c>
      <c r="AW36" s="156">
        <f t="shared" si="1"/>
        <v>0</v>
      </c>
      <c r="AX36" s="117">
        <v>8225</v>
      </c>
    </row>
    <row r="37" spans="1:91" ht="51.75" customHeight="1" x14ac:dyDescent="0.25">
      <c r="A37" s="105">
        <v>11</v>
      </c>
      <c r="B37" s="103" t="s">
        <v>277</v>
      </c>
      <c r="C37" s="103" t="s">
        <v>280</v>
      </c>
      <c r="D37" s="102">
        <v>26</v>
      </c>
      <c r="E37" s="103" t="s">
        <v>281</v>
      </c>
      <c r="F37" s="103"/>
      <c r="G37" s="102" t="s">
        <v>279</v>
      </c>
      <c r="H37" s="102" t="s">
        <v>242</v>
      </c>
      <c r="I37" s="104">
        <v>100</v>
      </c>
      <c r="J37" s="104">
        <v>100</v>
      </c>
      <c r="K37" s="197">
        <v>100</v>
      </c>
      <c r="L37" s="198">
        <v>0</v>
      </c>
      <c r="M37" s="157"/>
      <c r="N37" s="157"/>
      <c r="O37" s="158">
        <v>9.09</v>
      </c>
      <c r="P37" s="159"/>
      <c r="Q37" s="159"/>
      <c r="R37" s="158">
        <v>9.09</v>
      </c>
      <c r="S37" s="159"/>
      <c r="T37" s="159"/>
      <c r="U37" s="158">
        <v>9.09</v>
      </c>
      <c r="V37" s="159"/>
      <c r="W37" s="159"/>
      <c r="X37" s="158">
        <v>9.09</v>
      </c>
      <c r="Y37" s="159"/>
      <c r="Z37" s="159"/>
      <c r="AA37" s="158">
        <v>9.09</v>
      </c>
      <c r="AB37" s="159"/>
      <c r="AC37" s="159"/>
      <c r="AD37" s="158">
        <v>9.09</v>
      </c>
      <c r="AE37" s="159"/>
      <c r="AF37" s="159"/>
      <c r="AG37" s="158">
        <v>9.09</v>
      </c>
      <c r="AH37" s="159"/>
      <c r="AI37" s="159"/>
      <c r="AJ37" s="158">
        <v>9.09</v>
      </c>
      <c r="AK37" s="159"/>
      <c r="AL37" s="159"/>
      <c r="AM37" s="158">
        <v>9.09</v>
      </c>
      <c r="AN37" s="159"/>
      <c r="AO37" s="159"/>
      <c r="AP37" s="158">
        <v>9.1</v>
      </c>
      <c r="AQ37" s="159"/>
      <c r="AR37" s="159"/>
      <c r="AS37" s="158">
        <v>9.09</v>
      </c>
      <c r="AT37" s="159"/>
      <c r="AU37" s="159"/>
      <c r="AV37" s="114">
        <f t="shared" si="0"/>
        <v>100.00000000000001</v>
      </c>
      <c r="AW37" s="156">
        <f t="shared" si="1"/>
        <v>0</v>
      </c>
      <c r="AX37" s="117">
        <v>8225</v>
      </c>
    </row>
    <row r="38" spans="1:91" ht="51.75" customHeight="1" thickBot="1" x14ac:dyDescent="0.3">
      <c r="A38" s="108">
        <v>11</v>
      </c>
      <c r="B38" s="109" t="s">
        <v>277</v>
      </c>
      <c r="C38" s="109" t="s">
        <v>280</v>
      </c>
      <c r="D38" s="110">
        <v>27</v>
      </c>
      <c r="E38" s="109" t="s">
        <v>282</v>
      </c>
      <c r="F38" s="109"/>
      <c r="G38" s="110" t="s">
        <v>283</v>
      </c>
      <c r="H38" s="110" t="s">
        <v>242</v>
      </c>
      <c r="I38" s="199">
        <v>90</v>
      </c>
      <c r="J38" s="199">
        <v>95</v>
      </c>
      <c r="K38" s="200">
        <v>91</v>
      </c>
      <c r="L38" s="201">
        <v>9.5</v>
      </c>
      <c r="M38" s="160"/>
      <c r="N38" s="160"/>
      <c r="O38" s="161">
        <v>9.5500000000000007</v>
      </c>
      <c r="P38" s="162"/>
      <c r="Q38" s="162"/>
      <c r="R38" s="161">
        <v>90.59</v>
      </c>
      <c r="S38" s="162"/>
      <c r="T38" s="162"/>
      <c r="U38" s="161">
        <v>90.64</v>
      </c>
      <c r="V38" s="162"/>
      <c r="W38" s="162"/>
      <c r="X38" s="161">
        <v>90.68</v>
      </c>
      <c r="Y38" s="162"/>
      <c r="Z38" s="162"/>
      <c r="AA38" s="161">
        <v>90.73</v>
      </c>
      <c r="AB38" s="162"/>
      <c r="AC38" s="162"/>
      <c r="AD38" s="161">
        <v>90.77</v>
      </c>
      <c r="AE38" s="162"/>
      <c r="AF38" s="162"/>
      <c r="AG38" s="161">
        <v>90.82</v>
      </c>
      <c r="AH38" s="162"/>
      <c r="AI38" s="162"/>
      <c r="AJ38" s="161">
        <v>90.86</v>
      </c>
      <c r="AK38" s="162"/>
      <c r="AL38" s="162"/>
      <c r="AM38" s="161">
        <v>90.91</v>
      </c>
      <c r="AN38" s="162"/>
      <c r="AO38" s="162"/>
      <c r="AP38" s="161">
        <v>90</v>
      </c>
      <c r="AQ38" s="162"/>
      <c r="AR38" s="162"/>
      <c r="AS38" s="161">
        <v>91.000000000000014</v>
      </c>
      <c r="AT38" s="162"/>
      <c r="AU38" s="162"/>
      <c r="AV38" s="118">
        <v>91</v>
      </c>
      <c r="AW38" s="163">
        <f t="shared" si="1"/>
        <v>0</v>
      </c>
      <c r="AX38" s="119">
        <v>8225</v>
      </c>
    </row>
  </sheetData>
  <autoFilter ref="A13:AX38" xr:uid="{00000000-0009-0000-0000-00000F000000}">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autoFilter>
  <mergeCells count="56">
    <mergeCell ref="S6:U6"/>
    <mergeCell ref="P6:R6"/>
    <mergeCell ref="A6:B6"/>
    <mergeCell ref="C6:O6"/>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F13:F14"/>
    <mergeCell ref="H13:H14"/>
    <mergeCell ref="I13:I14"/>
    <mergeCell ref="J13:J14"/>
    <mergeCell ref="AV13:AV14"/>
    <mergeCell ref="L13:N13"/>
    <mergeCell ref="AS13:AU13"/>
    <mergeCell ref="AP13:AR13"/>
    <mergeCell ref="O13:Q13"/>
    <mergeCell ref="R13:T13"/>
    <mergeCell ref="U13:W13"/>
    <mergeCell ref="G13:G14"/>
    <mergeCell ref="K13:K14"/>
    <mergeCell ref="AA13:AC13"/>
    <mergeCell ref="AD13:AF13"/>
    <mergeCell ref="AG13:AI13"/>
    <mergeCell ref="A13:A14"/>
    <mergeCell ref="B13:B14"/>
    <mergeCell ref="C13:C14"/>
    <mergeCell ref="D13:D14"/>
    <mergeCell ref="E13:E14"/>
    <mergeCell ref="BG13:BG14"/>
    <mergeCell ref="BA13:BA14"/>
    <mergeCell ref="BB13:BB14"/>
    <mergeCell ref="BC13:BC14"/>
    <mergeCell ref="BD13:BD14"/>
    <mergeCell ref="BE13:BE14"/>
    <mergeCell ref="BF13:BF14"/>
    <mergeCell ref="Q10:S10"/>
    <mergeCell ref="AW13:AW14"/>
    <mergeCell ref="AX13:AX14"/>
    <mergeCell ref="AY13:AY14"/>
    <mergeCell ref="AZ13:AZ14"/>
    <mergeCell ref="X13:Z13"/>
    <mergeCell ref="AJ13:AL13"/>
    <mergeCell ref="AM13:AO13"/>
  </mergeCells>
  <pageMargins left="0.7" right="0.7" top="0.75" bottom="0.75" header="0.3" footer="0.3"/>
  <pageSetup scale="26"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2">
    <tabColor rgb="FFFFC000"/>
  </sheetPr>
  <dimension ref="A1:E37"/>
  <sheetViews>
    <sheetView tabSelected="1" zoomScale="70" zoomScaleNormal="70" workbookViewId="0">
      <selection activeCell="D17" sqref="D17:E17"/>
    </sheetView>
  </sheetViews>
  <sheetFormatPr baseColWidth="10" defaultRowHeight="15" x14ac:dyDescent="0.25"/>
  <cols>
    <col min="1" max="1" width="17.5703125" customWidth="1"/>
    <col min="2" max="2" width="15.42578125" customWidth="1"/>
    <col min="3" max="3" width="25.5703125" customWidth="1"/>
    <col min="4" max="4" width="56.42578125" customWidth="1"/>
    <col min="5" max="5" width="34" customWidth="1"/>
  </cols>
  <sheetData>
    <row r="1" spans="1:5" ht="22.5" customHeight="1" thickBot="1" x14ac:dyDescent="0.3">
      <c r="A1" s="673"/>
      <c r="B1" s="674" t="s">
        <v>171</v>
      </c>
      <c r="C1" s="674"/>
      <c r="D1" s="674"/>
      <c r="E1" s="87" t="s">
        <v>177</v>
      </c>
    </row>
    <row r="2" spans="1:5" ht="22.5" customHeight="1" thickBot="1" x14ac:dyDescent="0.3">
      <c r="A2" s="673"/>
      <c r="B2" s="675" t="s">
        <v>172</v>
      </c>
      <c r="C2" s="675"/>
      <c r="D2" s="675"/>
      <c r="E2" s="87" t="s">
        <v>178</v>
      </c>
    </row>
    <row r="3" spans="1:5" ht="22.5" customHeight="1" thickBot="1" x14ac:dyDescent="0.3">
      <c r="A3" s="673"/>
      <c r="B3" s="391" t="s">
        <v>173</v>
      </c>
      <c r="C3" s="392"/>
      <c r="D3" s="393"/>
      <c r="E3" s="87" t="s">
        <v>179</v>
      </c>
    </row>
    <row r="4" spans="1:5" ht="22.5" customHeight="1" thickBot="1" x14ac:dyDescent="0.3">
      <c r="A4" s="673"/>
      <c r="B4" s="394" t="s">
        <v>313</v>
      </c>
      <c r="C4" s="395"/>
      <c r="D4" s="396"/>
      <c r="E4" s="88" t="s">
        <v>180</v>
      </c>
    </row>
    <row r="5" spans="1:5" ht="22.5" customHeight="1" thickBot="1" x14ac:dyDescent="0.3">
      <c r="A5" s="693"/>
      <c r="B5" s="688"/>
      <c r="C5" s="688"/>
      <c r="D5" s="688"/>
      <c r="E5" s="695"/>
    </row>
    <row r="6" spans="1:5" ht="32.25" customHeight="1" thickBot="1" x14ac:dyDescent="0.3">
      <c r="A6" s="401" t="s">
        <v>440</v>
      </c>
      <c r="B6" s="401"/>
      <c r="C6" s="397" t="s">
        <v>441</v>
      </c>
      <c r="D6" s="397"/>
      <c r="E6" s="88" t="s">
        <v>583</v>
      </c>
    </row>
    <row r="7" spans="1:5" ht="15.75" thickBot="1" x14ac:dyDescent="0.3">
      <c r="A7" s="63"/>
      <c r="B7" s="63"/>
      <c r="C7" s="63"/>
      <c r="D7" s="63"/>
      <c r="E7" s="63"/>
    </row>
    <row r="8" spans="1:5" x14ac:dyDescent="0.25">
      <c r="A8" s="556" t="s">
        <v>174</v>
      </c>
      <c r="B8" s="557"/>
      <c r="C8" s="557"/>
      <c r="D8" s="557"/>
      <c r="E8" s="558"/>
    </row>
    <row r="9" spans="1:5" ht="45.75" customHeight="1" thickBot="1" x14ac:dyDescent="0.3">
      <c r="A9" s="64" t="s">
        <v>181</v>
      </c>
      <c r="B9" s="64" t="s">
        <v>182</v>
      </c>
      <c r="C9" s="65" t="s">
        <v>175</v>
      </c>
      <c r="D9" s="671" t="s">
        <v>176</v>
      </c>
      <c r="E9" s="672"/>
    </row>
    <row r="10" spans="1:5" ht="153.75" customHeight="1" x14ac:dyDescent="0.25">
      <c r="A10" s="66">
        <v>45736</v>
      </c>
      <c r="B10" s="344">
        <v>45741</v>
      </c>
      <c r="C10" s="74" t="s">
        <v>570</v>
      </c>
      <c r="D10" s="669" t="s">
        <v>571</v>
      </c>
      <c r="E10" s="670"/>
    </row>
    <row r="11" spans="1:5" x14ac:dyDescent="0.25">
      <c r="A11" s="66"/>
      <c r="B11" s="67"/>
      <c r="C11" s="75"/>
      <c r="D11" s="665"/>
      <c r="E11" s="666"/>
    </row>
    <row r="12" spans="1:5" x14ac:dyDescent="0.25">
      <c r="A12" s="66"/>
      <c r="B12" s="67"/>
      <c r="C12" s="75"/>
      <c r="D12" s="665"/>
      <c r="E12" s="666"/>
    </row>
    <row r="13" spans="1:5" x14ac:dyDescent="0.25">
      <c r="A13" s="68"/>
      <c r="B13" s="69"/>
      <c r="C13" s="75"/>
      <c r="D13" s="665"/>
      <c r="E13" s="666"/>
    </row>
    <row r="14" spans="1:5" x14ac:dyDescent="0.25">
      <c r="A14" s="70"/>
      <c r="B14" s="69"/>
      <c r="C14" s="75"/>
      <c r="D14" s="665"/>
      <c r="E14" s="666"/>
    </row>
    <row r="15" spans="1:5" x14ac:dyDescent="0.25">
      <c r="A15" s="70"/>
      <c r="B15" s="69"/>
      <c r="C15" s="76"/>
      <c r="D15" s="665"/>
      <c r="E15" s="666"/>
    </row>
    <row r="16" spans="1:5" x14ac:dyDescent="0.25">
      <c r="A16" s="70"/>
      <c r="B16" s="69"/>
      <c r="C16" s="76"/>
      <c r="D16" s="665"/>
      <c r="E16" s="666"/>
    </row>
    <row r="17" spans="1:5" x14ac:dyDescent="0.25">
      <c r="A17" s="71"/>
      <c r="B17" s="69"/>
      <c r="C17" s="75"/>
      <c r="D17" s="665"/>
      <c r="E17" s="666"/>
    </row>
    <row r="18" spans="1:5" x14ac:dyDescent="0.25">
      <c r="A18" s="72"/>
      <c r="B18" s="73"/>
      <c r="C18" s="77"/>
      <c r="D18" s="665"/>
      <c r="E18" s="666"/>
    </row>
    <row r="19" spans="1:5" x14ac:dyDescent="0.25">
      <c r="A19" s="252"/>
      <c r="B19" s="252"/>
      <c r="C19" s="252"/>
      <c r="D19" s="665"/>
      <c r="E19" s="666"/>
    </row>
    <row r="20" spans="1:5" x14ac:dyDescent="0.25">
      <c r="A20" s="252"/>
      <c r="B20" s="252"/>
      <c r="C20" s="252"/>
      <c r="D20" s="665"/>
      <c r="E20" s="666"/>
    </row>
    <row r="21" spans="1:5" x14ac:dyDescent="0.25">
      <c r="A21" s="252"/>
      <c r="B21" s="252"/>
      <c r="C21" s="252"/>
      <c r="D21" s="665"/>
      <c r="E21" s="666"/>
    </row>
    <row r="22" spans="1:5" x14ac:dyDescent="0.25">
      <c r="A22" s="252"/>
      <c r="B22" s="252"/>
      <c r="C22" s="252"/>
      <c r="D22" s="665"/>
      <c r="E22" s="666"/>
    </row>
    <row r="23" spans="1:5" x14ac:dyDescent="0.25">
      <c r="A23" s="252"/>
      <c r="B23" s="252"/>
      <c r="C23" s="252"/>
      <c r="D23" s="665"/>
      <c r="E23" s="666"/>
    </row>
    <row r="24" spans="1:5" x14ac:dyDescent="0.25">
      <c r="A24" s="252"/>
      <c r="B24" s="252"/>
      <c r="C24" s="252"/>
      <c r="D24" s="665"/>
      <c r="E24" s="666"/>
    </row>
    <row r="25" spans="1:5" x14ac:dyDescent="0.25">
      <c r="A25" s="252"/>
      <c r="B25" s="252"/>
      <c r="C25" s="252"/>
      <c r="D25" s="665"/>
      <c r="E25" s="666"/>
    </row>
    <row r="26" spans="1:5" x14ac:dyDescent="0.25">
      <c r="A26" s="252"/>
      <c r="B26" s="252"/>
      <c r="C26" s="252"/>
      <c r="D26" s="665"/>
      <c r="E26" s="666"/>
    </row>
    <row r="27" spans="1:5" x14ac:dyDescent="0.25">
      <c r="A27" s="252"/>
      <c r="B27" s="252"/>
      <c r="C27" s="252"/>
      <c r="D27" s="665"/>
      <c r="E27" s="666"/>
    </row>
    <row r="28" spans="1:5" x14ac:dyDescent="0.25">
      <c r="A28" s="252"/>
      <c r="B28" s="252"/>
      <c r="C28" s="252"/>
      <c r="D28" s="665"/>
      <c r="E28" s="666"/>
    </row>
    <row r="29" spans="1:5" x14ac:dyDescent="0.25">
      <c r="A29" s="252"/>
      <c r="B29" s="252"/>
      <c r="C29" s="252"/>
      <c r="D29" s="665"/>
      <c r="E29" s="666"/>
    </row>
    <row r="30" spans="1:5" x14ac:dyDescent="0.25">
      <c r="A30" s="252"/>
      <c r="B30" s="252"/>
      <c r="C30" s="252"/>
      <c r="D30" s="665"/>
      <c r="E30" s="666"/>
    </row>
    <row r="31" spans="1:5" x14ac:dyDescent="0.25">
      <c r="A31" s="252"/>
      <c r="B31" s="252"/>
      <c r="C31" s="252"/>
      <c r="D31" s="665"/>
      <c r="E31" s="666"/>
    </row>
    <row r="32" spans="1:5" x14ac:dyDescent="0.25">
      <c r="A32" s="252"/>
      <c r="B32" s="252"/>
      <c r="C32" s="252"/>
      <c r="D32" s="665"/>
      <c r="E32" s="666"/>
    </row>
    <row r="33" spans="1:5" x14ac:dyDescent="0.25">
      <c r="A33" s="252"/>
      <c r="B33" s="252"/>
      <c r="C33" s="252"/>
      <c r="D33" s="665"/>
      <c r="E33" s="666"/>
    </row>
    <row r="34" spans="1:5" x14ac:dyDescent="0.25">
      <c r="A34" s="252"/>
      <c r="B34" s="252"/>
      <c r="C34" s="252"/>
      <c r="D34" s="665"/>
      <c r="E34" s="666"/>
    </row>
    <row r="35" spans="1:5" x14ac:dyDescent="0.25">
      <c r="A35" s="252"/>
      <c r="B35" s="252"/>
      <c r="C35" s="252"/>
      <c r="D35" s="665"/>
      <c r="E35" s="666"/>
    </row>
    <row r="36" spans="1:5" x14ac:dyDescent="0.25">
      <c r="A36" s="252"/>
      <c r="B36" s="252"/>
      <c r="C36" s="252"/>
      <c r="D36" s="665"/>
      <c r="E36" s="666"/>
    </row>
    <row r="37" spans="1:5" ht="15.75" thickBot="1" x14ac:dyDescent="0.3">
      <c r="A37" s="253"/>
      <c r="B37" s="253"/>
      <c r="C37" s="253"/>
      <c r="D37" s="667"/>
      <c r="E37" s="668"/>
    </row>
  </sheetData>
  <mergeCells count="37">
    <mergeCell ref="D9:E9"/>
    <mergeCell ref="A1:A4"/>
    <mergeCell ref="B1:D1"/>
    <mergeCell ref="B2:D2"/>
    <mergeCell ref="A8:E8"/>
    <mergeCell ref="B3:D3"/>
    <mergeCell ref="B4:D4"/>
    <mergeCell ref="A6:B6"/>
    <mergeCell ref="C6:D6"/>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5:E35"/>
    <mergeCell ref="D36:E36"/>
    <mergeCell ref="D37:E37"/>
    <mergeCell ref="D30:E30"/>
    <mergeCell ref="D31:E31"/>
    <mergeCell ref="D32:E32"/>
    <mergeCell ref="D33:E33"/>
    <mergeCell ref="D34:E34"/>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B2:F5"/>
  <sheetViews>
    <sheetView workbookViewId="0">
      <selection activeCell="N34" sqref="N34"/>
    </sheetView>
  </sheetViews>
  <sheetFormatPr baseColWidth="10" defaultRowHeight="15" x14ac:dyDescent="0.25"/>
  <cols>
    <col min="6" max="6" width="13" bestFit="1" customWidth="1"/>
  </cols>
  <sheetData>
    <row r="2" spans="2:6" x14ac:dyDescent="0.25">
      <c r="B2" s="94" t="s">
        <v>5</v>
      </c>
      <c r="D2" s="94" t="s">
        <v>222</v>
      </c>
      <c r="F2" s="94" t="s">
        <v>16</v>
      </c>
    </row>
    <row r="3" spans="2:6" x14ac:dyDescent="0.25">
      <c r="B3" s="94" t="s">
        <v>6</v>
      </c>
      <c r="D3" s="94" t="s">
        <v>17</v>
      </c>
      <c r="F3" s="94" t="s">
        <v>41</v>
      </c>
    </row>
    <row r="4" spans="2:6" x14ac:dyDescent="0.25">
      <c r="B4" s="94" t="s">
        <v>3</v>
      </c>
      <c r="F4" s="94" t="s">
        <v>223</v>
      </c>
    </row>
    <row r="5" spans="2:6" x14ac:dyDescent="0.25">
      <c r="F5" s="94" t="s">
        <v>49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6"/>
  <dimension ref="A1:O45"/>
  <sheetViews>
    <sheetView workbookViewId="0"/>
  </sheetViews>
  <sheetFormatPr baseColWidth="10" defaultColWidth="14.42578125" defaultRowHeight="15" customHeight="1" x14ac:dyDescent="0.25"/>
  <cols>
    <col min="1" max="2" width="10" customWidth="1"/>
    <col min="3" max="3" width="34" customWidth="1"/>
    <col min="4" max="4" width="10" customWidth="1"/>
    <col min="5" max="5" width="17.42578125" customWidth="1"/>
    <col min="6" max="12" width="10" customWidth="1"/>
    <col min="13" max="13" width="55" customWidth="1"/>
    <col min="14" max="14" width="10" customWidth="1"/>
    <col min="15" max="15" width="18.140625" customWidth="1"/>
    <col min="16" max="26" width="10" customWidth="1"/>
  </cols>
  <sheetData>
    <row r="1" spans="1:15" x14ac:dyDescent="0.25">
      <c r="A1" s="1" t="s">
        <v>20</v>
      </c>
    </row>
    <row r="3" spans="1:15" x14ac:dyDescent="0.25">
      <c r="A3" s="1" t="s">
        <v>21</v>
      </c>
      <c r="C3" s="1" t="s">
        <v>22</v>
      </c>
      <c r="E3" s="1" t="s">
        <v>23</v>
      </c>
      <c r="G3" s="1" t="s">
        <v>24</v>
      </c>
      <c r="I3" s="1" t="s">
        <v>25</v>
      </c>
      <c r="K3" s="1" t="s">
        <v>26</v>
      </c>
      <c r="M3" s="1" t="s">
        <v>27</v>
      </c>
      <c r="O3" s="1" t="s">
        <v>28</v>
      </c>
    </row>
    <row r="5" spans="1:15" x14ac:dyDescent="0.25">
      <c r="A5" s="1" t="s">
        <v>3</v>
      </c>
      <c r="C5" s="1" t="s">
        <v>8</v>
      </c>
      <c r="D5" s="1">
        <v>1</v>
      </c>
      <c r="E5" s="1" t="s">
        <v>29</v>
      </c>
      <c r="G5" s="1" t="s">
        <v>12</v>
      </c>
      <c r="I5" s="1" t="s">
        <v>30</v>
      </c>
      <c r="K5" s="1" t="s">
        <v>31</v>
      </c>
      <c r="M5" s="1" t="s">
        <v>11</v>
      </c>
      <c r="O5" s="1" t="s">
        <v>32</v>
      </c>
    </row>
    <row r="6" spans="1:15" x14ac:dyDescent="0.25">
      <c r="A6" s="1" t="s">
        <v>6</v>
      </c>
      <c r="C6" s="1" t="s">
        <v>33</v>
      </c>
      <c r="D6" s="1">
        <v>2</v>
      </c>
      <c r="E6" s="1" t="s">
        <v>34</v>
      </c>
      <c r="G6" s="1" t="s">
        <v>13</v>
      </c>
      <c r="I6" s="1" t="s">
        <v>35</v>
      </c>
      <c r="M6" s="1" t="s">
        <v>18</v>
      </c>
      <c r="O6" s="1" t="s">
        <v>36</v>
      </c>
    </row>
    <row r="7" spans="1:15" x14ac:dyDescent="0.25">
      <c r="A7" s="1" t="s">
        <v>5</v>
      </c>
      <c r="D7" s="1">
        <v>3</v>
      </c>
      <c r="E7" s="1" t="s">
        <v>37</v>
      </c>
      <c r="G7" s="1" t="s">
        <v>14</v>
      </c>
      <c r="I7" s="1" t="s">
        <v>16</v>
      </c>
      <c r="M7" s="1" t="s">
        <v>7</v>
      </c>
      <c r="O7" s="1" t="s">
        <v>38</v>
      </c>
    </row>
    <row r="8" spans="1:15" x14ac:dyDescent="0.25">
      <c r="D8" s="1">
        <v>4</v>
      </c>
      <c r="E8" s="1" t="s">
        <v>39</v>
      </c>
      <c r="G8" s="1" t="s">
        <v>40</v>
      </c>
      <c r="I8" s="1" t="s">
        <v>41</v>
      </c>
      <c r="M8" s="1" t="s">
        <v>19</v>
      </c>
      <c r="O8" s="1" t="s">
        <v>42</v>
      </c>
    </row>
    <row r="9" spans="1:15" x14ac:dyDescent="0.25">
      <c r="D9" s="1">
        <v>5</v>
      </c>
      <c r="E9" s="1" t="s">
        <v>43</v>
      </c>
      <c r="G9" s="1" t="s">
        <v>44</v>
      </c>
      <c r="I9" s="1" t="s">
        <v>45</v>
      </c>
      <c r="O9" s="1" t="s">
        <v>46</v>
      </c>
    </row>
    <row r="10" spans="1:15" x14ac:dyDescent="0.25">
      <c r="D10" s="1">
        <v>6</v>
      </c>
      <c r="E10" s="1" t="s">
        <v>47</v>
      </c>
      <c r="G10" s="1" t="s">
        <v>48</v>
      </c>
      <c r="I10" s="1" t="s">
        <v>49</v>
      </c>
      <c r="O10" s="1" t="s">
        <v>50</v>
      </c>
    </row>
    <row r="11" spans="1:15" x14ac:dyDescent="0.25">
      <c r="D11" s="1">
        <v>7</v>
      </c>
      <c r="E11" s="1" t="s">
        <v>51</v>
      </c>
      <c r="I11" s="1" t="s">
        <v>48</v>
      </c>
    </row>
    <row r="12" spans="1:15" x14ac:dyDescent="0.25">
      <c r="D12" s="1">
        <v>8</v>
      </c>
      <c r="E12" s="1" t="s">
        <v>52</v>
      </c>
    </row>
    <row r="13" spans="1:15" x14ac:dyDescent="0.25">
      <c r="D13" s="1">
        <v>9</v>
      </c>
      <c r="E13" s="1" t="s">
        <v>53</v>
      </c>
    </row>
    <row r="14" spans="1:15" x14ac:dyDescent="0.25">
      <c r="D14" s="1">
        <v>10</v>
      </c>
      <c r="E14" s="1" t="s">
        <v>54</v>
      </c>
    </row>
    <row r="15" spans="1:15" x14ac:dyDescent="0.25">
      <c r="D15" s="1">
        <v>11</v>
      </c>
      <c r="E15" s="1" t="s">
        <v>55</v>
      </c>
    </row>
    <row r="16" spans="1:15" x14ac:dyDescent="0.25">
      <c r="D16" s="1">
        <v>12</v>
      </c>
      <c r="E16" s="1" t="s">
        <v>56</v>
      </c>
    </row>
    <row r="17" spans="4:14" x14ac:dyDescent="0.25">
      <c r="D17" s="1">
        <v>13</v>
      </c>
      <c r="E17" s="1" t="s">
        <v>57</v>
      </c>
    </row>
    <row r="18" spans="4:14" x14ac:dyDescent="0.25">
      <c r="D18" s="1">
        <v>14</v>
      </c>
      <c r="E18" s="1" t="s">
        <v>58</v>
      </c>
    </row>
    <row r="19" spans="4:14" x14ac:dyDescent="0.25">
      <c r="D19" s="1">
        <v>15</v>
      </c>
      <c r="E19" s="1" t="s">
        <v>59</v>
      </c>
    </row>
    <row r="20" spans="4:14" x14ac:dyDescent="0.25">
      <c r="D20" s="1">
        <v>16</v>
      </c>
      <c r="E20" s="1" t="s">
        <v>60</v>
      </c>
    </row>
    <row r="21" spans="4:14" ht="15.75" customHeight="1" x14ac:dyDescent="0.25">
      <c r="D21" s="1">
        <v>17</v>
      </c>
      <c r="E21" s="1" t="s">
        <v>61</v>
      </c>
      <c r="I21" s="1" t="s">
        <v>62</v>
      </c>
      <c r="N21" s="1" t="s">
        <v>63</v>
      </c>
    </row>
    <row r="22" spans="4:14" ht="15.75" customHeight="1" x14ac:dyDescent="0.25">
      <c r="D22" s="1">
        <v>18</v>
      </c>
      <c r="E22" s="1" t="s">
        <v>64</v>
      </c>
    </row>
    <row r="23" spans="4:14" ht="15.75" customHeight="1" x14ac:dyDescent="0.25">
      <c r="D23" s="1">
        <v>19</v>
      </c>
      <c r="E23" s="1" t="s">
        <v>65</v>
      </c>
      <c r="I23" s="1" t="s">
        <v>66</v>
      </c>
      <c r="N23" s="1" t="s">
        <v>67</v>
      </c>
    </row>
    <row r="24" spans="4:14" ht="15.75" customHeight="1" x14ac:dyDescent="0.25">
      <c r="D24" s="1">
        <v>20</v>
      </c>
      <c r="E24" s="1" t="s">
        <v>68</v>
      </c>
      <c r="I24" s="1" t="s">
        <v>69</v>
      </c>
      <c r="N24" s="1" t="s">
        <v>70</v>
      </c>
    </row>
    <row r="25" spans="4:14" ht="15.75" customHeight="1" x14ac:dyDescent="0.25">
      <c r="I25" s="1" t="s">
        <v>71</v>
      </c>
      <c r="N25" s="1" t="s">
        <v>72</v>
      </c>
    </row>
    <row r="26" spans="4:14" ht="15.75" customHeight="1" x14ac:dyDescent="0.25">
      <c r="I26" s="1" t="s">
        <v>73</v>
      </c>
      <c r="N26" s="1" t="s">
        <v>74</v>
      </c>
    </row>
    <row r="27" spans="4:14" ht="15.75" customHeight="1" x14ac:dyDescent="0.25">
      <c r="I27" s="1" t="s">
        <v>75</v>
      </c>
      <c r="N27" s="1" t="s">
        <v>76</v>
      </c>
    </row>
    <row r="28" spans="4:14" ht="15.75" customHeight="1" x14ac:dyDescent="0.25">
      <c r="N28" s="1" t="s">
        <v>77</v>
      </c>
    </row>
    <row r="29" spans="4:14" ht="15.75" customHeight="1" x14ac:dyDescent="0.25">
      <c r="N29" s="1" t="s">
        <v>78</v>
      </c>
    </row>
    <row r="30" spans="4:14" ht="15.75" customHeight="1" x14ac:dyDescent="0.25">
      <c r="I30" s="1" t="s">
        <v>79</v>
      </c>
      <c r="N30" s="1" t="s">
        <v>80</v>
      </c>
    </row>
    <row r="31" spans="4:14" ht="15.75" customHeight="1" x14ac:dyDescent="0.25">
      <c r="N31" s="1" t="s">
        <v>81</v>
      </c>
    </row>
    <row r="32" spans="4:14" ht="15.75" customHeight="1" x14ac:dyDescent="0.25">
      <c r="I32" s="1" t="s">
        <v>82</v>
      </c>
      <c r="N32" s="1" t="s">
        <v>83</v>
      </c>
    </row>
    <row r="33" spans="8:14" ht="15.75" customHeight="1" x14ac:dyDescent="0.25">
      <c r="I33" s="1" t="s">
        <v>84</v>
      </c>
      <c r="N33" s="1" t="s">
        <v>85</v>
      </c>
    </row>
    <row r="34" spans="8:14" ht="15.75" customHeight="1" x14ac:dyDescent="0.25">
      <c r="I34" s="1" t="s">
        <v>86</v>
      </c>
    </row>
    <row r="35" spans="8:14" ht="15.75" customHeight="1" x14ac:dyDescent="0.25">
      <c r="I35" s="1" t="s">
        <v>87</v>
      </c>
    </row>
    <row r="36" spans="8:14" ht="15.75" customHeight="1" x14ac:dyDescent="0.25"/>
    <row r="37" spans="8:14" ht="15.75" customHeight="1" x14ac:dyDescent="0.25"/>
    <row r="38" spans="8:14" ht="15.75" customHeight="1" x14ac:dyDescent="0.25">
      <c r="I38" s="1" t="s">
        <v>88</v>
      </c>
      <c r="L38" s="1" t="s">
        <v>89</v>
      </c>
      <c r="M38" s="1" t="s">
        <v>90</v>
      </c>
      <c r="N38" s="1" t="s">
        <v>91</v>
      </c>
    </row>
    <row r="39" spans="8:14" ht="15.75" customHeight="1" x14ac:dyDescent="0.25"/>
    <row r="40" spans="8:14" ht="15.75" customHeight="1" x14ac:dyDescent="0.25">
      <c r="H40" s="1" t="s">
        <v>92</v>
      </c>
      <c r="I40" s="1" t="s">
        <v>93</v>
      </c>
      <c r="L40" s="2" t="s">
        <v>94</v>
      </c>
      <c r="M40" s="1" t="s">
        <v>95</v>
      </c>
      <c r="N40" s="1" t="s">
        <v>96</v>
      </c>
    </row>
    <row r="41" spans="8:14" ht="15.75" customHeight="1" x14ac:dyDescent="0.25">
      <c r="I41" s="1" t="s">
        <v>97</v>
      </c>
      <c r="L41" s="2" t="s">
        <v>98</v>
      </c>
      <c r="M41" s="1" t="s">
        <v>99</v>
      </c>
      <c r="N41" s="1" t="s">
        <v>100</v>
      </c>
    </row>
    <row r="42" spans="8:14" ht="15.75" customHeight="1" x14ac:dyDescent="0.25">
      <c r="I42" s="1" t="s">
        <v>101</v>
      </c>
      <c r="L42" s="2" t="s">
        <v>102</v>
      </c>
      <c r="N42" s="1" t="s">
        <v>103</v>
      </c>
    </row>
    <row r="43" spans="8:14" ht="15.75" customHeight="1" x14ac:dyDescent="0.25">
      <c r="I43" s="1" t="s">
        <v>104</v>
      </c>
      <c r="L43" s="2" t="s">
        <v>105</v>
      </c>
      <c r="N43" s="1" t="s">
        <v>106</v>
      </c>
    </row>
    <row r="44" spans="8:14" ht="15.75" customHeight="1" x14ac:dyDescent="0.25">
      <c r="I44" s="1" t="s">
        <v>107</v>
      </c>
      <c r="N44" s="1" t="s">
        <v>108</v>
      </c>
    </row>
    <row r="45" spans="8:14" ht="15.75" customHeight="1" x14ac:dyDescent="0.25">
      <c r="I45" s="1" t="s">
        <v>109</v>
      </c>
      <c r="N45" s="1" t="s">
        <v>110</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5" tint="0.59999389629810485"/>
    <pageSetUpPr fitToPage="1"/>
  </sheetPr>
  <dimension ref="A1:O117"/>
  <sheetViews>
    <sheetView showGridLines="0" view="pageBreakPreview" topLeftCell="B79" zoomScale="70" zoomScaleNormal="55" zoomScaleSheetLayoutView="70" workbookViewId="0">
      <selection activeCell="D79" sqref="D79:E79"/>
    </sheetView>
  </sheetViews>
  <sheetFormatPr baseColWidth="10" defaultColWidth="10.85546875" defaultRowHeight="14.25" x14ac:dyDescent="0.25"/>
  <cols>
    <col min="1" max="1" width="49.5703125" style="3" customWidth="1"/>
    <col min="2" max="3" width="48.28515625" style="3" customWidth="1"/>
    <col min="4" max="4" width="35.5703125" style="3" customWidth="1"/>
    <col min="5" max="5" width="47.140625" style="3" customWidth="1"/>
    <col min="6" max="7" width="35.5703125" style="3" customWidth="1"/>
    <col min="8" max="9" width="52.140625" style="3" customWidth="1"/>
    <col min="10" max="13" width="35.5703125" style="3" customWidth="1"/>
    <col min="14" max="15" width="18.140625" style="3" customWidth="1"/>
    <col min="16" max="16" width="8.42578125" style="3" customWidth="1"/>
    <col min="17" max="17" width="18.42578125" style="3" bestFit="1" customWidth="1"/>
    <col min="18" max="18" width="5.5703125" style="3" customWidth="1"/>
    <col min="19" max="19" width="18.42578125" style="3" bestFit="1" customWidth="1"/>
    <col min="20" max="20" width="4.5703125" style="3" customWidth="1"/>
    <col min="21" max="21" width="23" style="3" bestFit="1" customWidth="1"/>
    <col min="22" max="22" width="10.85546875" style="3"/>
    <col min="23" max="23" width="18.42578125" style="3" bestFit="1" customWidth="1"/>
    <col min="24" max="24" width="16.140625" style="3" customWidth="1"/>
    <col min="25" max="16384" width="10.85546875" style="3"/>
  </cols>
  <sheetData>
    <row r="1" spans="1:15" s="81" customFormat="1" ht="32.25" customHeight="1" thickBot="1" x14ac:dyDescent="0.3">
      <c r="A1" s="398"/>
      <c r="B1" s="379" t="s">
        <v>171</v>
      </c>
      <c r="C1" s="380"/>
      <c r="D1" s="380"/>
      <c r="E1" s="380"/>
      <c r="F1" s="380"/>
      <c r="G1" s="380"/>
      <c r="H1" s="380"/>
      <c r="I1" s="380"/>
      <c r="J1" s="380"/>
      <c r="K1" s="380"/>
      <c r="L1" s="381"/>
      <c r="M1" s="376" t="s">
        <v>212</v>
      </c>
      <c r="N1" s="377"/>
      <c r="O1" s="378"/>
    </row>
    <row r="2" spans="1:15" s="81" customFormat="1" ht="30.75" customHeight="1" thickBot="1" x14ac:dyDescent="0.3">
      <c r="A2" s="399"/>
      <c r="B2" s="382" t="s">
        <v>172</v>
      </c>
      <c r="C2" s="383"/>
      <c r="D2" s="383"/>
      <c r="E2" s="383"/>
      <c r="F2" s="383"/>
      <c r="G2" s="383"/>
      <c r="H2" s="383"/>
      <c r="I2" s="383"/>
      <c r="J2" s="383"/>
      <c r="K2" s="383"/>
      <c r="L2" s="384"/>
      <c r="M2" s="376" t="s">
        <v>178</v>
      </c>
      <c r="N2" s="377"/>
      <c r="O2" s="378"/>
    </row>
    <row r="3" spans="1:15" s="81" customFormat="1" ht="24" customHeight="1" thickBot="1" x14ac:dyDescent="0.3">
      <c r="A3" s="399"/>
      <c r="B3" s="382" t="s">
        <v>173</v>
      </c>
      <c r="C3" s="383"/>
      <c r="D3" s="383"/>
      <c r="E3" s="383"/>
      <c r="F3" s="383"/>
      <c r="G3" s="383"/>
      <c r="H3" s="383"/>
      <c r="I3" s="383"/>
      <c r="J3" s="383"/>
      <c r="K3" s="383"/>
      <c r="L3" s="384"/>
      <c r="M3" s="376" t="s">
        <v>179</v>
      </c>
      <c r="N3" s="377"/>
      <c r="O3" s="378"/>
    </row>
    <row r="4" spans="1:15" s="81" customFormat="1" ht="21.75" customHeight="1" thickBot="1" x14ac:dyDescent="0.3">
      <c r="A4" s="400"/>
      <c r="B4" s="385" t="s">
        <v>309</v>
      </c>
      <c r="C4" s="386"/>
      <c r="D4" s="386"/>
      <c r="E4" s="386"/>
      <c r="F4" s="386"/>
      <c r="G4" s="386"/>
      <c r="H4" s="386"/>
      <c r="I4" s="386"/>
      <c r="J4" s="386"/>
      <c r="K4" s="386"/>
      <c r="L4" s="387"/>
      <c r="M4" s="376" t="s">
        <v>170</v>
      </c>
      <c r="N4" s="377"/>
      <c r="O4" s="378"/>
    </row>
    <row r="5" spans="1:15" s="81" customFormat="1" ht="21.75" customHeight="1" thickBot="1" x14ac:dyDescent="0.3">
      <c r="A5" s="82"/>
      <c r="B5" s="676"/>
      <c r="C5" s="676"/>
      <c r="D5" s="676"/>
      <c r="E5" s="676"/>
      <c r="F5" s="676"/>
      <c r="G5" s="676"/>
      <c r="H5" s="676"/>
      <c r="I5" s="676"/>
      <c r="J5" s="676"/>
      <c r="K5" s="676"/>
      <c r="L5" s="676"/>
      <c r="M5" s="84"/>
      <c r="N5" s="84"/>
      <c r="O5" s="84"/>
    </row>
    <row r="6" spans="1:15" s="81" customFormat="1" ht="21.75" customHeight="1" thickBot="1" x14ac:dyDescent="0.3">
      <c r="A6" s="61" t="s">
        <v>440</v>
      </c>
      <c r="B6" s="408" t="s">
        <v>441</v>
      </c>
      <c r="C6" s="409"/>
      <c r="D6" s="409"/>
      <c r="E6" s="409"/>
      <c r="F6" s="409"/>
      <c r="G6" s="409"/>
      <c r="H6" s="409"/>
      <c r="I6" s="409"/>
      <c r="J6" s="409"/>
      <c r="K6" s="410"/>
      <c r="L6" s="215" t="s">
        <v>442</v>
      </c>
      <c r="M6" s="411">
        <v>2024110010309</v>
      </c>
      <c r="N6" s="412"/>
      <c r="O6" s="413"/>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402" t="s">
        <v>208</v>
      </c>
      <c r="B8" s="183" t="s">
        <v>143</v>
      </c>
      <c r="C8" s="145" t="s">
        <v>439</v>
      </c>
      <c r="D8" s="183" t="s">
        <v>144</v>
      </c>
      <c r="E8" s="145" t="s">
        <v>439</v>
      </c>
      <c r="F8" s="183" t="s">
        <v>145</v>
      </c>
      <c r="G8" s="146" t="s">
        <v>439</v>
      </c>
      <c r="H8" s="183" t="s">
        <v>146</v>
      </c>
      <c r="I8" s="147"/>
      <c r="J8" s="368" t="s">
        <v>168</v>
      </c>
      <c r="K8" s="401"/>
      <c r="L8" s="182" t="s">
        <v>209</v>
      </c>
      <c r="M8" s="365"/>
      <c r="N8" s="365"/>
      <c r="O8" s="365"/>
    </row>
    <row r="9" spans="1:15" s="81" customFormat="1" ht="21.75" customHeight="1" thickBot="1" x14ac:dyDescent="0.3">
      <c r="A9" s="402"/>
      <c r="B9" s="184" t="s">
        <v>147</v>
      </c>
      <c r="C9" s="148"/>
      <c r="D9" s="183" t="s">
        <v>148</v>
      </c>
      <c r="E9" s="149"/>
      <c r="F9" s="183" t="s">
        <v>149</v>
      </c>
      <c r="G9" s="149"/>
      <c r="H9" s="183" t="s">
        <v>150</v>
      </c>
      <c r="I9" s="147"/>
      <c r="J9" s="368"/>
      <c r="K9" s="401"/>
      <c r="L9" s="182" t="s">
        <v>210</v>
      </c>
      <c r="M9" s="365" t="s">
        <v>439</v>
      </c>
      <c r="N9" s="365"/>
      <c r="O9" s="365"/>
    </row>
    <row r="10" spans="1:15" s="81" customFormat="1" ht="21.75" customHeight="1" thickBot="1" x14ac:dyDescent="0.3">
      <c r="A10" s="402"/>
      <c r="B10" s="183" t="s">
        <v>151</v>
      </c>
      <c r="C10" s="145"/>
      <c r="D10" s="183" t="s">
        <v>152</v>
      </c>
      <c r="E10" s="149"/>
      <c r="F10" s="183" t="s">
        <v>153</v>
      </c>
      <c r="G10" s="149"/>
      <c r="H10" s="183" t="s">
        <v>154</v>
      </c>
      <c r="I10" s="147"/>
      <c r="J10" s="368"/>
      <c r="K10" s="401"/>
      <c r="L10" s="182" t="s">
        <v>211</v>
      </c>
      <c r="M10" s="365" t="s">
        <v>439</v>
      </c>
      <c r="N10" s="365"/>
      <c r="O10" s="365"/>
    </row>
    <row r="11" spans="1:15" s="81" customFormat="1" ht="21.75" customHeight="1" thickBot="1" x14ac:dyDescent="0.3">
      <c r="A11" s="82"/>
      <c r="B11" s="83"/>
      <c r="C11" s="83"/>
      <c r="D11" s="83"/>
      <c r="E11" s="83"/>
      <c r="F11" s="83"/>
      <c r="G11" s="83"/>
      <c r="H11" s="83"/>
      <c r="I11" s="83"/>
      <c r="J11" s="83"/>
      <c r="K11" s="83"/>
      <c r="L11" s="83"/>
      <c r="M11" s="84"/>
      <c r="N11" s="84"/>
      <c r="O11" s="84"/>
    </row>
    <row r="12" spans="1:15" ht="15" customHeight="1" x14ac:dyDescent="0.25">
      <c r="A12" s="405" t="s">
        <v>219</v>
      </c>
      <c r="B12" s="388" t="s">
        <v>443</v>
      </c>
      <c r="C12" s="389"/>
      <c r="D12" s="389"/>
      <c r="E12" s="389"/>
      <c r="F12" s="389"/>
      <c r="G12" s="389"/>
      <c r="H12" s="389"/>
      <c r="I12" s="389"/>
      <c r="J12" s="389"/>
      <c r="K12" s="389"/>
      <c r="L12" s="389"/>
      <c r="M12" s="389"/>
      <c r="N12" s="389"/>
      <c r="O12" s="390"/>
    </row>
    <row r="13" spans="1:15" ht="15" customHeight="1" x14ac:dyDescent="0.25">
      <c r="A13" s="406"/>
      <c r="B13" s="391"/>
      <c r="C13" s="392"/>
      <c r="D13" s="392"/>
      <c r="E13" s="392"/>
      <c r="F13" s="392"/>
      <c r="G13" s="392"/>
      <c r="H13" s="392"/>
      <c r="I13" s="392"/>
      <c r="J13" s="392"/>
      <c r="K13" s="392"/>
      <c r="L13" s="392"/>
      <c r="M13" s="392"/>
      <c r="N13" s="392"/>
      <c r="O13" s="393"/>
    </row>
    <row r="14" spans="1:15" ht="15" customHeight="1" thickBot="1" x14ac:dyDescent="0.3">
      <c r="A14" s="407"/>
      <c r="B14" s="394"/>
      <c r="C14" s="395"/>
      <c r="D14" s="395"/>
      <c r="E14" s="395"/>
      <c r="F14" s="395"/>
      <c r="G14" s="395"/>
      <c r="H14" s="395"/>
      <c r="I14" s="395"/>
      <c r="J14" s="395"/>
      <c r="K14" s="395"/>
      <c r="L14" s="395"/>
      <c r="M14" s="395"/>
      <c r="N14" s="395"/>
      <c r="O14" s="396"/>
    </row>
    <row r="15" spans="1:15" ht="9" customHeight="1" thickBot="1" x14ac:dyDescent="0.3">
      <c r="A15" s="16"/>
      <c r="B15" s="80"/>
      <c r="C15" s="17"/>
      <c r="D15" s="17"/>
      <c r="E15" s="17"/>
      <c r="F15" s="17"/>
      <c r="G15" s="18"/>
      <c r="H15" s="18"/>
      <c r="I15" s="18"/>
      <c r="J15" s="18"/>
      <c r="K15" s="18"/>
      <c r="L15" s="19"/>
      <c r="M15" s="19"/>
      <c r="N15" s="19"/>
      <c r="O15" s="19"/>
    </row>
    <row r="16" spans="1:15" s="20" customFormat="1" ht="37.5" customHeight="1" thickBot="1" x14ac:dyDescent="0.3">
      <c r="A16" s="61" t="s">
        <v>207</v>
      </c>
      <c r="B16" s="397" t="s">
        <v>444</v>
      </c>
      <c r="C16" s="397"/>
      <c r="D16" s="397"/>
      <c r="E16" s="397"/>
      <c r="F16" s="397"/>
      <c r="G16" s="402" t="s">
        <v>164</v>
      </c>
      <c r="H16" s="402"/>
      <c r="I16" s="397" t="s">
        <v>448</v>
      </c>
      <c r="J16" s="397"/>
      <c r="K16" s="397"/>
      <c r="L16" s="397"/>
      <c r="M16" s="397"/>
      <c r="N16" s="397"/>
      <c r="O16" s="397"/>
    </row>
    <row r="17" spans="1:15" ht="9" customHeight="1" thickBot="1" x14ac:dyDescent="0.3">
      <c r="A17" s="16"/>
      <c r="B17" s="18"/>
      <c r="C17" s="17"/>
      <c r="D17" s="17"/>
      <c r="E17" s="17"/>
      <c r="F17" s="17"/>
      <c r="G17" s="18"/>
      <c r="H17" s="18"/>
      <c r="I17" s="18"/>
      <c r="J17" s="18"/>
      <c r="K17" s="18"/>
      <c r="L17" s="19"/>
      <c r="M17" s="19"/>
      <c r="N17" s="19"/>
      <c r="O17" s="19"/>
    </row>
    <row r="18" spans="1:15" ht="56.25" customHeight="1" thickBot="1" x14ac:dyDescent="0.3">
      <c r="A18" s="61" t="s">
        <v>112</v>
      </c>
      <c r="B18" s="397" t="s">
        <v>445</v>
      </c>
      <c r="C18" s="397"/>
      <c r="D18" s="397"/>
      <c r="E18" s="397"/>
      <c r="F18" s="61" t="s">
        <v>113</v>
      </c>
      <c r="G18" s="403" t="s">
        <v>446</v>
      </c>
      <c r="H18" s="403"/>
      <c r="I18" s="403"/>
      <c r="J18" s="61" t="s">
        <v>114</v>
      </c>
      <c r="K18" s="397" t="s">
        <v>447</v>
      </c>
      <c r="L18" s="397"/>
      <c r="M18" s="397"/>
      <c r="N18" s="397"/>
      <c r="O18" s="397"/>
    </row>
    <row r="19" spans="1:15" ht="9" customHeight="1" x14ac:dyDescent="0.25">
      <c r="A19" s="7"/>
      <c r="B19" s="4"/>
      <c r="C19" s="404"/>
      <c r="D19" s="404"/>
      <c r="E19" s="404"/>
      <c r="F19" s="404"/>
      <c r="G19" s="404"/>
      <c r="H19" s="404"/>
      <c r="I19" s="404"/>
      <c r="J19" s="404"/>
      <c r="K19" s="404"/>
      <c r="L19" s="404"/>
      <c r="M19" s="404"/>
      <c r="N19" s="404"/>
      <c r="O19" s="404"/>
    </row>
    <row r="21" spans="1:15" ht="16.5" customHeight="1" thickBot="1" x14ac:dyDescent="0.3">
      <c r="A21" s="78"/>
      <c r="B21" s="79"/>
      <c r="C21" s="79"/>
      <c r="D21" s="79"/>
      <c r="E21" s="79"/>
      <c r="F21" s="79"/>
      <c r="G21" s="79"/>
      <c r="H21" s="79"/>
      <c r="I21" s="79"/>
      <c r="J21" s="79"/>
      <c r="K21" s="79"/>
      <c r="L21" s="79"/>
      <c r="M21" s="79"/>
      <c r="N21" s="79"/>
      <c r="O21" s="79"/>
    </row>
    <row r="22" spans="1:15" ht="32.1" customHeight="1" thickBot="1" x14ac:dyDescent="0.3">
      <c r="A22" s="366" t="s">
        <v>115</v>
      </c>
      <c r="B22" s="367"/>
      <c r="C22" s="367"/>
      <c r="D22" s="367"/>
      <c r="E22" s="367"/>
      <c r="F22" s="367"/>
      <c r="G22" s="367"/>
      <c r="H22" s="367"/>
      <c r="I22" s="367"/>
      <c r="J22" s="367"/>
      <c r="K22" s="367"/>
      <c r="L22" s="367"/>
      <c r="M22" s="367"/>
      <c r="N22" s="367"/>
      <c r="O22" s="368"/>
    </row>
    <row r="23" spans="1:15" ht="32.1" customHeight="1" thickBot="1" x14ac:dyDescent="0.3">
      <c r="A23" s="366" t="s">
        <v>116</v>
      </c>
      <c r="B23" s="367"/>
      <c r="C23" s="367"/>
      <c r="D23" s="367"/>
      <c r="E23" s="367"/>
      <c r="F23" s="367"/>
      <c r="G23" s="367"/>
      <c r="H23" s="367"/>
      <c r="I23" s="367"/>
      <c r="J23" s="367"/>
      <c r="K23" s="367"/>
      <c r="L23" s="367"/>
      <c r="M23" s="367"/>
      <c r="N23" s="367"/>
      <c r="O23" s="368"/>
    </row>
    <row r="24" spans="1:15" ht="32.1" customHeight="1" thickBot="1" x14ac:dyDescent="0.3">
      <c r="A24" s="31"/>
      <c r="B24" s="21" t="s">
        <v>143</v>
      </c>
      <c r="C24" s="21" t="s">
        <v>144</v>
      </c>
      <c r="D24" s="21" t="s">
        <v>145</v>
      </c>
      <c r="E24" s="21" t="s">
        <v>146</v>
      </c>
      <c r="F24" s="21" t="s">
        <v>147</v>
      </c>
      <c r="G24" s="21" t="s">
        <v>148</v>
      </c>
      <c r="H24" s="21" t="s">
        <v>149</v>
      </c>
      <c r="I24" s="21" t="s">
        <v>150</v>
      </c>
      <c r="J24" s="21" t="s">
        <v>151</v>
      </c>
      <c r="K24" s="21" t="s">
        <v>152</v>
      </c>
      <c r="L24" s="21" t="s">
        <v>153</v>
      </c>
      <c r="M24" s="21" t="s">
        <v>154</v>
      </c>
      <c r="N24" s="214" t="s">
        <v>155</v>
      </c>
      <c r="O24" s="22" t="s">
        <v>165</v>
      </c>
    </row>
    <row r="25" spans="1:15" ht="32.1" customHeight="1" x14ac:dyDescent="0.25">
      <c r="A25" s="25" t="s">
        <v>117</v>
      </c>
      <c r="B25" s="26">
        <v>1076004000</v>
      </c>
      <c r="C25" s="26">
        <v>4144401000</v>
      </c>
      <c r="D25" s="338">
        <v>202530937</v>
      </c>
      <c r="E25" s="26">
        <v>597420000</v>
      </c>
      <c r="F25" s="26">
        <v>152772000</v>
      </c>
      <c r="G25" s="26">
        <v>2311231000</v>
      </c>
      <c r="H25" s="23">
        <v>163914000</v>
      </c>
      <c r="I25" s="23"/>
      <c r="J25" s="23"/>
      <c r="K25" s="23"/>
      <c r="L25" s="23"/>
      <c r="M25" s="23"/>
      <c r="N25" s="696">
        <f>SUM(B25:M25)</f>
        <v>8648272937</v>
      </c>
      <c r="O25" s="24"/>
    </row>
    <row r="26" spans="1:15" ht="32.1" customHeight="1" x14ac:dyDescent="0.25">
      <c r="A26" s="25" t="s">
        <v>118</v>
      </c>
      <c r="B26" s="244">
        <v>1075999750</v>
      </c>
      <c r="C26" s="244">
        <v>3854788144</v>
      </c>
      <c r="D26" s="244">
        <v>57378586</v>
      </c>
      <c r="E26" s="26"/>
      <c r="F26" s="26"/>
      <c r="G26" s="26"/>
      <c r="H26" s="26"/>
      <c r="I26" s="26"/>
      <c r="J26" s="26"/>
      <c r="K26" s="26"/>
      <c r="L26" s="26"/>
      <c r="M26" s="26"/>
      <c r="N26" s="696">
        <f t="shared" ref="N26:N30" si="0">SUM(B26:M26)</f>
        <v>4988166480</v>
      </c>
      <c r="O26" s="60">
        <f>+(B26+C26+D26+E26+F26+G26+H26+I26+J26+K26+L26+M26)/N25</f>
        <v>0.57678180560873293</v>
      </c>
    </row>
    <row r="27" spans="1:15" ht="32.1" customHeight="1" x14ac:dyDescent="0.25">
      <c r="A27" s="25" t="s">
        <v>119</v>
      </c>
      <c r="B27" s="245" t="s">
        <v>529</v>
      </c>
      <c r="C27" s="244">
        <v>2996364</v>
      </c>
      <c r="D27" s="244">
        <v>284490908</v>
      </c>
      <c r="E27" s="26"/>
      <c r="F27" s="26"/>
      <c r="G27" s="26"/>
      <c r="H27" s="26"/>
      <c r="I27" s="26"/>
      <c r="J27" s="26"/>
      <c r="K27" s="26"/>
      <c r="L27" s="26"/>
      <c r="M27" s="26"/>
      <c r="N27" s="696">
        <f t="shared" si="0"/>
        <v>287487272</v>
      </c>
      <c r="O27" s="60"/>
    </row>
    <row r="28" spans="1:15" ht="32.1" customHeight="1" x14ac:dyDescent="0.25">
      <c r="A28" s="25" t="s">
        <v>161</v>
      </c>
      <c r="B28" s="244">
        <v>323745281</v>
      </c>
      <c r="C28" s="244">
        <v>295554336</v>
      </c>
      <c r="D28" s="244">
        <v>125358769</v>
      </c>
      <c r="E28" s="26"/>
      <c r="F28" s="26"/>
      <c r="G28" s="26"/>
      <c r="H28" s="26"/>
      <c r="I28" s="26"/>
      <c r="J28" s="26"/>
      <c r="K28" s="26"/>
      <c r="L28" s="26"/>
      <c r="M28" s="26"/>
      <c r="N28" s="696">
        <f t="shared" si="0"/>
        <v>744658386</v>
      </c>
      <c r="O28" s="27"/>
    </row>
    <row r="29" spans="1:15" ht="32.1" customHeight="1" x14ac:dyDescent="0.25">
      <c r="A29" s="25" t="s">
        <v>163</v>
      </c>
      <c r="B29" s="245" t="s">
        <v>529</v>
      </c>
      <c r="C29" s="245" t="s">
        <v>529</v>
      </c>
      <c r="D29" s="245" t="s">
        <v>529</v>
      </c>
      <c r="E29" s="26"/>
      <c r="F29" s="26"/>
      <c r="G29" s="26"/>
      <c r="H29" s="26"/>
      <c r="I29" s="26"/>
      <c r="J29" s="26"/>
      <c r="K29" s="26"/>
      <c r="L29" s="26"/>
      <c r="M29" s="26"/>
      <c r="N29" s="696">
        <f t="shared" si="0"/>
        <v>0</v>
      </c>
      <c r="O29" s="27"/>
    </row>
    <row r="30" spans="1:15" ht="32.1" customHeight="1" thickBot="1" x14ac:dyDescent="0.3">
      <c r="A30" s="28" t="s">
        <v>162</v>
      </c>
      <c r="B30" s="246">
        <v>323745281</v>
      </c>
      <c r="C30" s="246">
        <v>203692800</v>
      </c>
      <c r="D30" s="246">
        <v>125358769</v>
      </c>
      <c r="E30" s="29"/>
      <c r="F30" s="29"/>
      <c r="G30" s="29"/>
      <c r="H30" s="29"/>
      <c r="I30" s="29"/>
      <c r="J30" s="29"/>
      <c r="K30" s="29"/>
      <c r="L30" s="29"/>
      <c r="M30" s="29"/>
      <c r="N30" s="697">
        <f t="shared" si="0"/>
        <v>652796850</v>
      </c>
      <c r="O30" s="32"/>
    </row>
    <row r="31" spans="1:15" s="30" customFormat="1" ht="16.5" customHeight="1" x14ac:dyDescent="0.2"/>
    <row r="32" spans="1:15" s="30" customFormat="1" ht="17.25" customHeight="1" x14ac:dyDescent="0.2"/>
    <row r="34" spans="1:9" ht="48" customHeight="1" thickBot="1" x14ac:dyDescent="0.3">
      <c r="A34" s="420" t="s">
        <v>136</v>
      </c>
      <c r="B34" s="421"/>
      <c r="C34" s="421"/>
      <c r="D34" s="421"/>
      <c r="E34" s="421"/>
      <c r="F34" s="421"/>
      <c r="G34" s="421"/>
      <c r="H34" s="421"/>
      <c r="I34" s="422"/>
    </row>
    <row r="35" spans="1:9" ht="50.25" customHeight="1" thickBot="1" x14ac:dyDescent="0.3">
      <c r="A35" s="45" t="s">
        <v>135</v>
      </c>
      <c r="B35" s="423" t="str">
        <f>+B12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C35" s="424"/>
      <c r="D35" s="424"/>
      <c r="E35" s="424"/>
      <c r="F35" s="424"/>
      <c r="G35" s="424"/>
      <c r="H35" s="424"/>
      <c r="I35" s="425"/>
    </row>
    <row r="36" spans="1:9" ht="18.75" customHeight="1" thickBot="1" x14ac:dyDescent="0.3">
      <c r="A36" s="433" t="s">
        <v>216</v>
      </c>
      <c r="B36" s="89">
        <v>2024</v>
      </c>
      <c r="C36" s="89">
        <v>2025</v>
      </c>
      <c r="D36" s="89">
        <v>2026</v>
      </c>
      <c r="E36" s="89">
        <v>2027</v>
      </c>
      <c r="F36" s="89" t="s">
        <v>218</v>
      </c>
      <c r="G36" s="435" t="s">
        <v>217</v>
      </c>
      <c r="H36" s="435" t="s">
        <v>3</v>
      </c>
      <c r="I36" s="435"/>
    </row>
    <row r="37" spans="1:9" ht="50.25" customHeight="1" thickBot="1" x14ac:dyDescent="0.3">
      <c r="A37" s="434"/>
      <c r="B37" s="232">
        <v>0.5</v>
      </c>
      <c r="C37" s="232">
        <v>2</v>
      </c>
      <c r="D37" s="232">
        <v>1</v>
      </c>
      <c r="E37" s="232">
        <v>0.5</v>
      </c>
      <c r="F37" s="216">
        <f>SUM(B37:E37)</f>
        <v>4</v>
      </c>
      <c r="G37" s="435"/>
      <c r="H37" s="435"/>
      <c r="I37" s="435"/>
    </row>
    <row r="38" spans="1:9" ht="35.25" customHeight="1" thickBot="1" x14ac:dyDescent="0.3">
      <c r="A38" s="46" t="s">
        <v>120</v>
      </c>
      <c r="B38" s="426" t="s">
        <v>449</v>
      </c>
      <c r="C38" s="427"/>
      <c r="D38" s="430" t="s">
        <v>141</v>
      </c>
      <c r="E38" s="431"/>
      <c r="F38" s="431"/>
      <c r="G38" s="431"/>
      <c r="H38" s="431"/>
      <c r="I38" s="432"/>
    </row>
    <row r="39" spans="1:9" s="34" customFormat="1" ht="53.25" customHeight="1" thickBot="1" x14ac:dyDescent="0.3">
      <c r="A39" s="433" t="s">
        <v>156</v>
      </c>
      <c r="B39" s="46" t="s">
        <v>134</v>
      </c>
      <c r="C39" s="45" t="s">
        <v>124</v>
      </c>
      <c r="D39" s="418" t="s">
        <v>138</v>
      </c>
      <c r="E39" s="419"/>
      <c r="F39" s="418" t="s">
        <v>139</v>
      </c>
      <c r="G39" s="419"/>
      <c r="H39" s="47" t="s">
        <v>140</v>
      </c>
      <c r="I39" s="49" t="s">
        <v>137</v>
      </c>
    </row>
    <row r="40" spans="1:9" ht="53.25" customHeight="1" thickBot="1" x14ac:dyDescent="0.3">
      <c r="A40" s="434"/>
      <c r="B40" s="38">
        <v>0</v>
      </c>
      <c r="C40" s="39">
        <v>0</v>
      </c>
      <c r="D40" s="428"/>
      <c r="E40" s="429"/>
      <c r="F40" s="428"/>
      <c r="G40" s="429"/>
      <c r="H40" s="35"/>
      <c r="I40" s="36"/>
    </row>
    <row r="41" spans="1:9" s="34" customFormat="1" ht="53.25" customHeight="1" thickBot="1" x14ac:dyDescent="0.3">
      <c r="A41" s="433" t="s">
        <v>157</v>
      </c>
      <c r="B41" s="48" t="s">
        <v>134</v>
      </c>
      <c r="C41" s="47" t="s">
        <v>124</v>
      </c>
      <c r="D41" s="418" t="s">
        <v>138</v>
      </c>
      <c r="E41" s="419"/>
      <c r="F41" s="418" t="s">
        <v>139</v>
      </c>
      <c r="G41" s="419"/>
      <c r="H41" s="47" t="s">
        <v>140</v>
      </c>
      <c r="I41" s="49" t="s">
        <v>137</v>
      </c>
    </row>
    <row r="42" spans="1:9" ht="53.25" customHeight="1" thickBot="1" x14ac:dyDescent="0.3">
      <c r="A42" s="434"/>
      <c r="B42" s="38">
        <v>0</v>
      </c>
      <c r="C42" s="39">
        <v>0</v>
      </c>
      <c r="D42" s="428"/>
      <c r="E42" s="429"/>
      <c r="F42" s="428"/>
      <c r="G42" s="429"/>
      <c r="H42" s="35"/>
      <c r="I42" s="36"/>
    </row>
    <row r="43" spans="1:9" s="34" customFormat="1" ht="53.25" customHeight="1" thickBot="1" x14ac:dyDescent="0.3">
      <c r="A43" s="433" t="s">
        <v>158</v>
      </c>
      <c r="B43" s="48" t="s">
        <v>134</v>
      </c>
      <c r="C43" s="47" t="s">
        <v>124</v>
      </c>
      <c r="D43" s="418" t="s">
        <v>138</v>
      </c>
      <c r="E43" s="419"/>
      <c r="F43" s="418" t="s">
        <v>139</v>
      </c>
      <c r="G43" s="419"/>
      <c r="H43" s="47" t="s">
        <v>140</v>
      </c>
      <c r="I43" s="49" t="s">
        <v>137</v>
      </c>
    </row>
    <row r="44" spans="1:9" ht="53.25" customHeight="1" thickBot="1" x14ac:dyDescent="0.3">
      <c r="A44" s="434"/>
      <c r="B44" s="38">
        <v>0</v>
      </c>
      <c r="C44" s="39">
        <v>0</v>
      </c>
      <c r="D44" s="428"/>
      <c r="E44" s="429"/>
      <c r="F44" s="428"/>
      <c r="G44" s="429"/>
      <c r="H44" s="35"/>
      <c r="I44" s="36"/>
    </row>
    <row r="45" spans="1:9" s="34" customFormat="1" ht="53.25" customHeight="1" thickBot="1" x14ac:dyDescent="0.3">
      <c r="A45" s="433" t="s">
        <v>159</v>
      </c>
      <c r="B45" s="48" t="s">
        <v>134</v>
      </c>
      <c r="C45" s="48" t="s">
        <v>124</v>
      </c>
      <c r="D45" s="418" t="s">
        <v>138</v>
      </c>
      <c r="E45" s="419"/>
      <c r="F45" s="418" t="s">
        <v>139</v>
      </c>
      <c r="G45" s="419"/>
      <c r="H45" s="47" t="s">
        <v>140</v>
      </c>
      <c r="I45" s="47" t="s">
        <v>137</v>
      </c>
    </row>
    <row r="46" spans="1:9" ht="53.25" customHeight="1" thickBot="1" x14ac:dyDescent="0.3">
      <c r="A46" s="434"/>
      <c r="B46" s="38">
        <v>0</v>
      </c>
      <c r="C46" s="39"/>
      <c r="D46" s="436"/>
      <c r="E46" s="437"/>
      <c r="F46" s="436"/>
      <c r="G46" s="437"/>
      <c r="H46" s="55"/>
      <c r="I46" s="56"/>
    </row>
    <row r="47" spans="1:9" s="34" customFormat="1" ht="53.25" customHeight="1" thickBot="1" x14ac:dyDescent="0.3">
      <c r="A47" s="433" t="s">
        <v>160</v>
      </c>
      <c r="B47" s="48" t="s">
        <v>134</v>
      </c>
      <c r="C47" s="47" t="s">
        <v>124</v>
      </c>
      <c r="D47" s="418" t="s">
        <v>138</v>
      </c>
      <c r="E47" s="419"/>
      <c r="F47" s="418" t="s">
        <v>139</v>
      </c>
      <c r="G47" s="419"/>
      <c r="H47" s="47" t="s">
        <v>140</v>
      </c>
      <c r="I47" s="49" t="s">
        <v>137</v>
      </c>
    </row>
    <row r="48" spans="1:9" ht="53.25" customHeight="1" thickBot="1" x14ac:dyDescent="0.3">
      <c r="A48" s="434"/>
      <c r="B48" s="38">
        <v>0</v>
      </c>
      <c r="C48" s="39"/>
      <c r="D48" s="353"/>
      <c r="E48" s="354"/>
      <c r="F48" s="353"/>
      <c r="G48" s="354"/>
      <c r="H48" s="35"/>
      <c r="I48" s="37"/>
    </row>
    <row r="49" spans="1:9" s="34" customFormat="1" ht="53.25" customHeight="1" thickBot="1" x14ac:dyDescent="0.3">
      <c r="A49" s="433" t="s">
        <v>142</v>
      </c>
      <c r="B49" s="48" t="s">
        <v>134</v>
      </c>
      <c r="C49" s="47" t="s">
        <v>124</v>
      </c>
      <c r="D49" s="418" t="s">
        <v>138</v>
      </c>
      <c r="E49" s="419"/>
      <c r="F49" s="418" t="s">
        <v>139</v>
      </c>
      <c r="G49" s="419"/>
      <c r="H49" s="47" t="s">
        <v>140</v>
      </c>
      <c r="I49" s="49" t="s">
        <v>137</v>
      </c>
    </row>
    <row r="50" spans="1:9" ht="53.25" customHeight="1" thickBot="1" x14ac:dyDescent="0.3">
      <c r="A50" s="434"/>
      <c r="B50" s="40">
        <v>0</v>
      </c>
      <c r="C50" s="41"/>
      <c r="D50" s="353"/>
      <c r="E50" s="354"/>
      <c r="F50" s="353"/>
      <c r="G50" s="354"/>
      <c r="H50" s="35"/>
      <c r="I50" s="37"/>
    </row>
    <row r="51" spans="1:9" ht="53.25" customHeight="1" thickBot="1" x14ac:dyDescent="0.3">
      <c r="A51" s="433" t="s">
        <v>125</v>
      </c>
      <c r="B51" s="46" t="s">
        <v>134</v>
      </c>
      <c r="C51" s="45" t="s">
        <v>124</v>
      </c>
      <c r="D51" s="418" t="s">
        <v>138</v>
      </c>
      <c r="E51" s="419"/>
      <c r="F51" s="418" t="s">
        <v>139</v>
      </c>
      <c r="G51" s="419"/>
      <c r="H51" s="47" t="s">
        <v>140</v>
      </c>
      <c r="I51" s="49" t="s">
        <v>137</v>
      </c>
    </row>
    <row r="52" spans="1:9" ht="53.25" customHeight="1" thickBot="1" x14ac:dyDescent="0.3">
      <c r="A52" s="434"/>
      <c r="B52" s="40">
        <v>1</v>
      </c>
      <c r="C52" s="41"/>
      <c r="D52" s="353"/>
      <c r="E52" s="438"/>
      <c r="F52" s="353"/>
      <c r="G52" s="354"/>
      <c r="H52" s="35"/>
      <c r="I52" s="37"/>
    </row>
    <row r="53" spans="1:9" ht="53.25" customHeight="1" thickBot="1" x14ac:dyDescent="0.3">
      <c r="A53" s="433" t="s">
        <v>126</v>
      </c>
      <c r="B53" s="46" t="s">
        <v>134</v>
      </c>
      <c r="C53" s="45" t="s">
        <v>124</v>
      </c>
      <c r="D53" s="418" t="s">
        <v>138</v>
      </c>
      <c r="E53" s="419"/>
      <c r="F53" s="418" t="s">
        <v>139</v>
      </c>
      <c r="G53" s="419"/>
      <c r="H53" s="47" t="s">
        <v>140</v>
      </c>
      <c r="I53" s="49" t="s">
        <v>137</v>
      </c>
    </row>
    <row r="54" spans="1:9" ht="53.25" customHeight="1" thickBot="1" x14ac:dyDescent="0.3">
      <c r="A54" s="434"/>
      <c r="B54" s="40">
        <v>0</v>
      </c>
      <c r="C54" s="41"/>
      <c r="D54" s="353"/>
      <c r="E54" s="438"/>
      <c r="F54" s="353"/>
      <c r="G54" s="354"/>
      <c r="H54" s="57"/>
      <c r="I54" s="37"/>
    </row>
    <row r="55" spans="1:9" ht="53.25" customHeight="1" thickBot="1" x14ac:dyDescent="0.3">
      <c r="A55" s="433" t="s">
        <v>127</v>
      </c>
      <c r="B55" s="46" t="s">
        <v>134</v>
      </c>
      <c r="C55" s="45" t="s">
        <v>124</v>
      </c>
      <c r="D55" s="418" t="s">
        <v>138</v>
      </c>
      <c r="E55" s="419"/>
      <c r="F55" s="418" t="s">
        <v>139</v>
      </c>
      <c r="G55" s="419"/>
      <c r="H55" s="47" t="s">
        <v>140</v>
      </c>
      <c r="I55" s="49" t="s">
        <v>137</v>
      </c>
    </row>
    <row r="56" spans="1:9" ht="53.25" customHeight="1" thickBot="1" x14ac:dyDescent="0.3">
      <c r="A56" s="434"/>
      <c r="B56" s="40">
        <v>0</v>
      </c>
      <c r="C56" s="41"/>
      <c r="D56" s="353"/>
      <c r="E56" s="354"/>
      <c r="F56" s="353"/>
      <c r="G56" s="354"/>
      <c r="H56" s="35"/>
      <c r="I56" s="35"/>
    </row>
    <row r="57" spans="1:9" ht="53.25" customHeight="1" thickBot="1" x14ac:dyDescent="0.3">
      <c r="A57" s="433" t="s">
        <v>128</v>
      </c>
      <c r="B57" s="46" t="s">
        <v>134</v>
      </c>
      <c r="C57" s="45" t="s">
        <v>124</v>
      </c>
      <c r="D57" s="418" t="s">
        <v>138</v>
      </c>
      <c r="E57" s="419"/>
      <c r="F57" s="418" t="s">
        <v>139</v>
      </c>
      <c r="G57" s="419"/>
      <c r="H57" s="47" t="s">
        <v>140</v>
      </c>
      <c r="I57" s="49" t="s">
        <v>137</v>
      </c>
    </row>
    <row r="58" spans="1:9" ht="53.25" customHeight="1" thickBot="1" x14ac:dyDescent="0.3">
      <c r="A58" s="434"/>
      <c r="B58" s="40">
        <v>0</v>
      </c>
      <c r="C58" s="41"/>
      <c r="D58" s="353"/>
      <c r="E58" s="354"/>
      <c r="F58" s="353"/>
      <c r="G58" s="354"/>
      <c r="H58" s="35"/>
      <c r="I58" s="37"/>
    </row>
    <row r="59" spans="1:9" ht="53.25" customHeight="1" thickBot="1" x14ac:dyDescent="0.3">
      <c r="A59" s="433" t="s">
        <v>133</v>
      </c>
      <c r="B59" s="46" t="s">
        <v>134</v>
      </c>
      <c r="C59" s="45" t="s">
        <v>124</v>
      </c>
      <c r="D59" s="418" t="s">
        <v>138</v>
      </c>
      <c r="E59" s="419"/>
      <c r="F59" s="418" t="s">
        <v>139</v>
      </c>
      <c r="G59" s="419"/>
      <c r="H59" s="47" t="s">
        <v>140</v>
      </c>
      <c r="I59" s="49" t="s">
        <v>137</v>
      </c>
    </row>
    <row r="60" spans="1:9" ht="53.25" customHeight="1" thickBot="1" x14ac:dyDescent="0.3">
      <c r="A60" s="434"/>
      <c r="B60" s="40">
        <v>0</v>
      </c>
      <c r="C60" s="41"/>
      <c r="D60" s="353"/>
      <c r="E60" s="354"/>
      <c r="F60" s="438"/>
      <c r="G60" s="438"/>
      <c r="H60" s="35"/>
      <c r="I60" s="35"/>
    </row>
    <row r="61" spans="1:9" ht="53.25" customHeight="1" thickBot="1" x14ac:dyDescent="0.3">
      <c r="A61" s="433" t="s">
        <v>129</v>
      </c>
      <c r="B61" s="46" t="s">
        <v>134</v>
      </c>
      <c r="C61" s="45" t="s">
        <v>124</v>
      </c>
      <c r="D61" s="418" t="s">
        <v>138</v>
      </c>
      <c r="E61" s="419"/>
      <c r="F61" s="418" t="s">
        <v>139</v>
      </c>
      <c r="G61" s="419"/>
      <c r="H61" s="47" t="s">
        <v>140</v>
      </c>
      <c r="I61" s="49" t="s">
        <v>137</v>
      </c>
    </row>
    <row r="62" spans="1:9" ht="53.25" customHeight="1" thickBot="1" x14ac:dyDescent="0.3">
      <c r="A62" s="434"/>
      <c r="B62" s="40">
        <v>1</v>
      </c>
      <c r="C62" s="41"/>
      <c r="D62" s="353"/>
      <c r="E62" s="354"/>
      <c r="F62" s="353"/>
      <c r="G62" s="354"/>
      <c r="H62" s="35"/>
      <c r="I62" s="35"/>
    </row>
    <row r="66" spans="1:9" ht="34.5" customHeight="1" x14ac:dyDescent="0.25">
      <c r="A66" s="369" t="s">
        <v>130</v>
      </c>
      <c r="B66" s="369"/>
      <c r="C66" s="369"/>
      <c r="D66" s="369"/>
      <c r="E66" s="369"/>
      <c r="F66" s="369"/>
      <c r="G66" s="369"/>
      <c r="H66" s="369"/>
      <c r="I66" s="369"/>
    </row>
    <row r="67" spans="1:9" ht="94.5" customHeight="1" x14ac:dyDescent="0.25">
      <c r="A67" s="50" t="s">
        <v>121</v>
      </c>
      <c r="B67" s="439" t="s">
        <v>450</v>
      </c>
      <c r="C67" s="440"/>
      <c r="D67" s="370" t="s">
        <v>451</v>
      </c>
      <c r="E67" s="371"/>
      <c r="F67" s="370" t="s">
        <v>452</v>
      </c>
      <c r="G67" s="371"/>
      <c r="H67" s="370" t="s">
        <v>453</v>
      </c>
      <c r="I67" s="371"/>
    </row>
    <row r="68" spans="1:9" ht="40.5" customHeight="1" x14ac:dyDescent="0.25">
      <c r="A68" s="50" t="s">
        <v>220</v>
      </c>
      <c r="B68" s="349">
        <v>8.3350000000000009</v>
      </c>
      <c r="C68" s="350"/>
      <c r="D68" s="349">
        <v>8.3350000000000009</v>
      </c>
      <c r="E68" s="350"/>
      <c r="F68" s="349">
        <v>8.3350000000000009</v>
      </c>
      <c r="G68" s="350"/>
      <c r="H68" s="349">
        <v>8.3350000000000009</v>
      </c>
      <c r="I68" s="350"/>
    </row>
    <row r="69" spans="1:9" ht="30" customHeight="1" x14ac:dyDescent="0.25">
      <c r="A69" s="351" t="s">
        <v>143</v>
      </c>
      <c r="B69" s="217" t="s">
        <v>2</v>
      </c>
      <c r="C69" s="217" t="s">
        <v>124</v>
      </c>
      <c r="D69" s="217" t="s">
        <v>2</v>
      </c>
      <c r="E69" s="217" t="s">
        <v>124</v>
      </c>
      <c r="F69" s="217" t="s">
        <v>2</v>
      </c>
      <c r="G69" s="217" t="s">
        <v>124</v>
      </c>
      <c r="H69" s="217" t="s">
        <v>2</v>
      </c>
      <c r="I69" s="217" t="s">
        <v>124</v>
      </c>
    </row>
    <row r="70" spans="1:9" ht="30" customHeight="1" x14ac:dyDescent="0.25">
      <c r="A70" s="352"/>
      <c r="B70" s="218">
        <v>0.05</v>
      </c>
      <c r="C70" s="219">
        <v>0.05</v>
      </c>
      <c r="D70" s="218">
        <v>0.03</v>
      </c>
      <c r="E70" s="219">
        <v>0.03</v>
      </c>
      <c r="F70" s="58">
        <v>0.05</v>
      </c>
      <c r="G70" s="219">
        <v>0.05</v>
      </c>
      <c r="H70" s="58">
        <v>0</v>
      </c>
      <c r="I70" s="219"/>
    </row>
    <row r="71" spans="1:9" ht="338.45" customHeight="1" x14ac:dyDescent="0.25">
      <c r="A71" s="50" t="s">
        <v>132</v>
      </c>
      <c r="B71" s="360" t="s">
        <v>526</v>
      </c>
      <c r="C71" s="361"/>
      <c r="D71" s="372" t="s">
        <v>523</v>
      </c>
      <c r="E71" s="373"/>
      <c r="F71" s="372" t="s">
        <v>527</v>
      </c>
      <c r="G71" s="373"/>
      <c r="H71" s="374"/>
      <c r="I71" s="375"/>
    </row>
    <row r="72" spans="1:9" ht="77.45" customHeight="1" x14ac:dyDescent="0.25">
      <c r="A72" s="50" t="s">
        <v>131</v>
      </c>
      <c r="B72" s="360" t="s">
        <v>550</v>
      </c>
      <c r="C72" s="361"/>
      <c r="D72" s="372" t="s">
        <v>551</v>
      </c>
      <c r="E72" s="373"/>
      <c r="F72" s="372" t="s">
        <v>557</v>
      </c>
      <c r="G72" s="373"/>
      <c r="H72" s="362"/>
      <c r="I72" s="363"/>
    </row>
    <row r="73" spans="1:9" ht="30.75" customHeight="1" x14ac:dyDescent="0.25">
      <c r="A73" s="351" t="s">
        <v>144</v>
      </c>
      <c r="B73" s="217" t="s">
        <v>2</v>
      </c>
      <c r="C73" s="217" t="s">
        <v>124</v>
      </c>
      <c r="D73" s="217" t="s">
        <v>2</v>
      </c>
      <c r="E73" s="217" t="s">
        <v>124</v>
      </c>
      <c r="F73" s="217" t="s">
        <v>2</v>
      </c>
      <c r="G73" s="217" t="s">
        <v>124</v>
      </c>
      <c r="H73" s="217" t="s">
        <v>2</v>
      </c>
      <c r="I73" s="217" t="s">
        <v>124</v>
      </c>
    </row>
    <row r="74" spans="1:9" ht="30.75" customHeight="1" x14ac:dyDescent="0.25">
      <c r="A74" s="352"/>
      <c r="B74" s="219">
        <v>0.1</v>
      </c>
      <c r="C74" s="219">
        <v>0.1</v>
      </c>
      <c r="D74" s="219">
        <v>0.05</v>
      </c>
      <c r="E74" s="219">
        <v>0.05</v>
      </c>
      <c r="F74" s="58">
        <v>0.05</v>
      </c>
      <c r="G74" s="52">
        <v>0.05</v>
      </c>
      <c r="H74" s="58">
        <v>0</v>
      </c>
      <c r="I74" s="52"/>
    </row>
    <row r="75" spans="1:9" ht="408.6" customHeight="1" x14ac:dyDescent="0.25">
      <c r="A75" s="50" t="s">
        <v>132</v>
      </c>
      <c r="B75" s="360" t="s">
        <v>528</v>
      </c>
      <c r="C75" s="361"/>
      <c r="D75" s="416" t="s">
        <v>524</v>
      </c>
      <c r="E75" s="417"/>
      <c r="F75" s="372" t="s">
        <v>525</v>
      </c>
      <c r="G75" s="373"/>
      <c r="H75" s="414"/>
      <c r="I75" s="415"/>
    </row>
    <row r="76" spans="1:9" ht="86.25" customHeight="1" x14ac:dyDescent="0.25">
      <c r="A76" s="50" t="s">
        <v>131</v>
      </c>
      <c r="B76" s="360" t="s">
        <v>550</v>
      </c>
      <c r="C76" s="361"/>
      <c r="D76" s="372" t="s">
        <v>551</v>
      </c>
      <c r="E76" s="373"/>
      <c r="F76" s="372" t="s">
        <v>540</v>
      </c>
      <c r="G76" s="373"/>
      <c r="H76" s="362"/>
      <c r="I76" s="363"/>
    </row>
    <row r="77" spans="1:9" ht="30.75" customHeight="1" x14ac:dyDescent="0.25">
      <c r="A77" s="351" t="s">
        <v>145</v>
      </c>
      <c r="B77" s="217" t="s">
        <v>2</v>
      </c>
      <c r="C77" s="217" t="s">
        <v>124</v>
      </c>
      <c r="D77" s="217" t="s">
        <v>2</v>
      </c>
      <c r="E77" s="217" t="s">
        <v>124</v>
      </c>
      <c r="F77" s="217" t="s">
        <v>2</v>
      </c>
      <c r="G77" s="217" t="s">
        <v>124</v>
      </c>
      <c r="H77" s="217" t="s">
        <v>2</v>
      </c>
      <c r="I77" s="217" t="s">
        <v>124</v>
      </c>
    </row>
    <row r="78" spans="1:9" ht="30.75" customHeight="1" x14ac:dyDescent="0.25">
      <c r="A78" s="352"/>
      <c r="B78" s="218">
        <v>7.0000000000000007E-2</v>
      </c>
      <c r="C78" s="218">
        <v>7.0000000000000007E-2</v>
      </c>
      <c r="D78" s="218">
        <v>0.05</v>
      </c>
      <c r="E78" s="218">
        <v>0.05</v>
      </c>
      <c r="F78" s="218">
        <v>0.09</v>
      </c>
      <c r="G78" s="218">
        <v>0.09</v>
      </c>
      <c r="H78" s="218">
        <v>0.1</v>
      </c>
      <c r="I78" s="218">
        <v>0.1</v>
      </c>
    </row>
    <row r="79" spans="1:9" ht="408.75" customHeight="1" x14ac:dyDescent="0.25">
      <c r="A79" s="50" t="s">
        <v>132</v>
      </c>
      <c r="B79" s="360" t="s">
        <v>559</v>
      </c>
      <c r="C79" s="361"/>
      <c r="D79" s="372" t="s">
        <v>567</v>
      </c>
      <c r="E79" s="373"/>
      <c r="F79" s="372" t="s">
        <v>566</v>
      </c>
      <c r="G79" s="373"/>
      <c r="H79" s="372" t="s">
        <v>564</v>
      </c>
      <c r="I79" s="373"/>
    </row>
    <row r="80" spans="1:9" ht="60" customHeight="1" x14ac:dyDescent="0.25">
      <c r="A80" s="50" t="s">
        <v>131</v>
      </c>
      <c r="B80" s="360" t="s">
        <v>577</v>
      </c>
      <c r="C80" s="361"/>
      <c r="D80" s="360" t="s">
        <v>578</v>
      </c>
      <c r="E80" s="361"/>
      <c r="F80" s="372" t="s">
        <v>540</v>
      </c>
      <c r="G80" s="373"/>
      <c r="H80" s="372" t="s">
        <v>565</v>
      </c>
      <c r="I80" s="373"/>
    </row>
    <row r="81" spans="1:9" ht="30.75" customHeight="1" x14ac:dyDescent="0.25">
      <c r="A81" s="351" t="s">
        <v>146</v>
      </c>
      <c r="B81" s="217" t="s">
        <v>2</v>
      </c>
      <c r="C81" s="217" t="s">
        <v>124</v>
      </c>
      <c r="D81" s="217" t="s">
        <v>2</v>
      </c>
      <c r="E81" s="217" t="s">
        <v>124</v>
      </c>
      <c r="F81" s="217" t="s">
        <v>2</v>
      </c>
      <c r="G81" s="217" t="s">
        <v>124</v>
      </c>
      <c r="H81" s="217" t="s">
        <v>2</v>
      </c>
      <c r="I81" s="217" t="s">
        <v>124</v>
      </c>
    </row>
    <row r="82" spans="1:9" ht="30.75" customHeight="1" x14ac:dyDescent="0.25">
      <c r="A82" s="352"/>
      <c r="B82" s="218">
        <v>0.1</v>
      </c>
      <c r="C82" s="219"/>
      <c r="D82" s="218">
        <v>0.05</v>
      </c>
      <c r="E82" s="219"/>
      <c r="F82" s="220">
        <v>0.09</v>
      </c>
      <c r="G82" s="52"/>
      <c r="H82" s="220"/>
      <c r="I82" s="52"/>
    </row>
    <row r="83" spans="1:9" ht="59.25" customHeight="1" x14ac:dyDescent="0.25">
      <c r="A83" s="50" t="s">
        <v>132</v>
      </c>
      <c r="B83" s="441"/>
      <c r="C83" s="442"/>
      <c r="D83" s="362"/>
      <c r="E83" s="363"/>
      <c r="F83" s="374"/>
      <c r="G83" s="443"/>
      <c r="H83" s="362"/>
      <c r="I83" s="363"/>
    </row>
    <row r="84" spans="1:9" ht="59.25" customHeight="1" x14ac:dyDescent="0.25">
      <c r="A84" s="50" t="s">
        <v>131</v>
      </c>
      <c r="B84" s="358"/>
      <c r="C84" s="359"/>
      <c r="D84" s="360"/>
      <c r="E84" s="361"/>
      <c r="F84" s="362"/>
      <c r="G84" s="363"/>
      <c r="H84" s="362"/>
      <c r="I84" s="363"/>
    </row>
    <row r="85" spans="1:9" ht="30" customHeight="1" x14ac:dyDescent="0.25">
      <c r="A85" s="351" t="s">
        <v>147</v>
      </c>
      <c r="B85" s="217" t="s">
        <v>2</v>
      </c>
      <c r="C85" s="217" t="s">
        <v>124</v>
      </c>
      <c r="D85" s="217" t="s">
        <v>2</v>
      </c>
      <c r="E85" s="217" t="s">
        <v>124</v>
      </c>
      <c r="F85" s="217" t="s">
        <v>2</v>
      </c>
      <c r="G85" s="217" t="s">
        <v>124</v>
      </c>
      <c r="H85" s="217" t="s">
        <v>2</v>
      </c>
      <c r="I85" s="217" t="s">
        <v>124</v>
      </c>
    </row>
    <row r="86" spans="1:9" ht="30" customHeight="1" x14ac:dyDescent="0.25">
      <c r="A86" s="352"/>
      <c r="B86" s="218">
        <v>7.0000000000000007E-2</v>
      </c>
      <c r="C86" s="219"/>
      <c r="D86" s="218">
        <v>0.05</v>
      </c>
      <c r="E86" s="219"/>
      <c r="F86" s="220">
        <v>0.09</v>
      </c>
      <c r="G86" s="52"/>
      <c r="H86" s="220"/>
      <c r="I86" s="52"/>
    </row>
    <row r="87" spans="1:9" ht="63" customHeight="1" x14ac:dyDescent="0.25">
      <c r="A87" s="50" t="s">
        <v>132</v>
      </c>
      <c r="B87" s="364"/>
      <c r="C87" s="364"/>
      <c r="D87" s="364"/>
      <c r="E87" s="364"/>
      <c r="F87" s="364"/>
      <c r="G87" s="364"/>
      <c r="H87" s="364"/>
      <c r="I87" s="364"/>
    </row>
    <row r="88" spans="1:9" ht="63" customHeight="1" x14ac:dyDescent="0.25">
      <c r="A88" s="50" t="s">
        <v>131</v>
      </c>
      <c r="B88" s="355"/>
      <c r="C88" s="356"/>
      <c r="D88" s="355"/>
      <c r="E88" s="356"/>
      <c r="F88" s="355"/>
      <c r="G88" s="356"/>
      <c r="H88" s="355"/>
      <c r="I88" s="356"/>
    </row>
    <row r="89" spans="1:9" ht="29.25" customHeight="1" x14ac:dyDescent="0.25">
      <c r="A89" s="351" t="s">
        <v>148</v>
      </c>
      <c r="B89" s="217" t="s">
        <v>2</v>
      </c>
      <c r="C89" s="217" t="s">
        <v>124</v>
      </c>
      <c r="D89" s="217" t="s">
        <v>2</v>
      </c>
      <c r="E89" s="217" t="s">
        <v>124</v>
      </c>
      <c r="F89" s="217" t="s">
        <v>2</v>
      </c>
      <c r="G89" s="217" t="s">
        <v>124</v>
      </c>
      <c r="H89" s="217" t="s">
        <v>2</v>
      </c>
      <c r="I89" s="217" t="s">
        <v>124</v>
      </c>
    </row>
    <row r="90" spans="1:9" ht="29.25" customHeight="1" x14ac:dyDescent="0.25">
      <c r="A90" s="352"/>
      <c r="B90" s="220">
        <v>0.1</v>
      </c>
      <c r="C90" s="53"/>
      <c r="D90" s="220">
        <v>0.11</v>
      </c>
      <c r="E90" s="53"/>
      <c r="F90" s="218">
        <v>0.09</v>
      </c>
      <c r="G90" s="52"/>
      <c r="H90" s="218">
        <v>0.3</v>
      </c>
      <c r="I90" s="52"/>
    </row>
    <row r="91" spans="1:9" ht="51.75" customHeight="1" x14ac:dyDescent="0.25">
      <c r="A91" s="50" t="s">
        <v>132</v>
      </c>
      <c r="B91" s="357"/>
      <c r="C91" s="357"/>
      <c r="D91" s="357"/>
      <c r="E91" s="357"/>
      <c r="F91" s="357"/>
      <c r="G91" s="357"/>
      <c r="H91" s="357"/>
      <c r="I91" s="357"/>
    </row>
    <row r="92" spans="1:9" ht="51.75" customHeight="1" x14ac:dyDescent="0.25">
      <c r="A92" s="50" t="s">
        <v>131</v>
      </c>
      <c r="B92" s="355"/>
      <c r="C92" s="356"/>
      <c r="D92" s="355"/>
      <c r="E92" s="356"/>
      <c r="F92" s="355"/>
      <c r="G92" s="356"/>
      <c r="H92" s="355"/>
      <c r="I92" s="356"/>
    </row>
    <row r="93" spans="1:9" ht="24.95" customHeight="1" x14ac:dyDescent="0.25">
      <c r="A93" s="351" t="s">
        <v>149</v>
      </c>
      <c r="B93" s="217" t="s">
        <v>2</v>
      </c>
      <c r="C93" s="217" t="s">
        <v>124</v>
      </c>
      <c r="D93" s="217" t="s">
        <v>2</v>
      </c>
      <c r="E93" s="217" t="s">
        <v>124</v>
      </c>
      <c r="F93" s="217" t="s">
        <v>2</v>
      </c>
      <c r="G93" s="217" t="s">
        <v>124</v>
      </c>
      <c r="H93" s="217" t="s">
        <v>2</v>
      </c>
      <c r="I93" s="217" t="s">
        <v>124</v>
      </c>
    </row>
    <row r="94" spans="1:9" ht="24.95" customHeight="1" x14ac:dyDescent="0.25">
      <c r="A94" s="352"/>
      <c r="B94" s="220">
        <v>7.0000000000000007E-2</v>
      </c>
      <c r="C94" s="53"/>
      <c r="D94" s="220">
        <v>0.11</v>
      </c>
      <c r="E94" s="53"/>
      <c r="F94" s="220">
        <v>0.09</v>
      </c>
      <c r="G94" s="52"/>
      <c r="H94" s="220"/>
      <c r="I94" s="52"/>
    </row>
    <row r="95" spans="1:9" ht="56.25" customHeight="1" x14ac:dyDescent="0.25">
      <c r="A95" s="50" t="s">
        <v>132</v>
      </c>
      <c r="B95" s="357"/>
      <c r="C95" s="357"/>
      <c r="D95" s="357"/>
      <c r="E95" s="357"/>
      <c r="F95" s="357"/>
      <c r="G95" s="357"/>
      <c r="H95" s="357"/>
      <c r="I95" s="357"/>
    </row>
    <row r="96" spans="1:9" ht="56.25" customHeight="1" x14ac:dyDescent="0.25">
      <c r="A96" s="50" t="s">
        <v>131</v>
      </c>
      <c r="B96" s="355"/>
      <c r="C96" s="356"/>
      <c r="D96" s="355"/>
      <c r="E96" s="356"/>
      <c r="F96" s="355"/>
      <c r="G96" s="356"/>
      <c r="H96" s="355"/>
      <c r="I96" s="356"/>
    </row>
    <row r="97" spans="1:9" ht="24.95" customHeight="1" x14ac:dyDescent="0.25">
      <c r="A97" s="351" t="s">
        <v>150</v>
      </c>
      <c r="B97" s="217" t="s">
        <v>2</v>
      </c>
      <c r="C97" s="217" t="s">
        <v>124</v>
      </c>
      <c r="D97" s="217" t="s">
        <v>2</v>
      </c>
      <c r="E97" s="217" t="s">
        <v>124</v>
      </c>
      <c r="F97" s="217" t="s">
        <v>2</v>
      </c>
      <c r="G97" s="217" t="s">
        <v>124</v>
      </c>
      <c r="H97" s="217" t="s">
        <v>2</v>
      </c>
      <c r="I97" s="217" t="s">
        <v>124</v>
      </c>
    </row>
    <row r="98" spans="1:9" ht="24.95" customHeight="1" x14ac:dyDescent="0.25">
      <c r="A98" s="352"/>
      <c r="B98" s="220">
        <v>0.1</v>
      </c>
      <c r="C98" s="53"/>
      <c r="D98" s="220">
        <v>0.11</v>
      </c>
      <c r="E98" s="53"/>
      <c r="F98" s="220">
        <v>0.09</v>
      </c>
      <c r="G98" s="52"/>
      <c r="H98" s="220"/>
      <c r="I98" s="52"/>
    </row>
    <row r="99" spans="1:9" ht="57.75" customHeight="1" x14ac:dyDescent="0.25">
      <c r="A99" s="50" t="s">
        <v>132</v>
      </c>
      <c r="B99" s="357"/>
      <c r="C99" s="357"/>
      <c r="D99" s="357"/>
      <c r="E99" s="357"/>
      <c r="F99" s="357"/>
      <c r="G99" s="357"/>
      <c r="H99" s="357"/>
      <c r="I99" s="357"/>
    </row>
    <row r="100" spans="1:9" ht="57.75" customHeight="1" x14ac:dyDescent="0.25">
      <c r="A100" s="50" t="s">
        <v>131</v>
      </c>
      <c r="B100" s="355"/>
      <c r="C100" s="356"/>
      <c r="D100" s="355"/>
      <c r="E100" s="356"/>
      <c r="F100" s="355"/>
      <c r="G100" s="356"/>
      <c r="H100" s="355"/>
      <c r="I100" s="356"/>
    </row>
    <row r="101" spans="1:9" ht="24.95" customHeight="1" x14ac:dyDescent="0.25">
      <c r="A101" s="351" t="s">
        <v>151</v>
      </c>
      <c r="B101" s="217" t="s">
        <v>2</v>
      </c>
      <c r="C101" s="217" t="s">
        <v>124</v>
      </c>
      <c r="D101" s="217" t="s">
        <v>2</v>
      </c>
      <c r="E101" s="217" t="s">
        <v>124</v>
      </c>
      <c r="F101" s="217" t="s">
        <v>2</v>
      </c>
      <c r="G101" s="217" t="s">
        <v>124</v>
      </c>
      <c r="H101" s="217" t="s">
        <v>2</v>
      </c>
      <c r="I101" s="217" t="s">
        <v>124</v>
      </c>
    </row>
    <row r="102" spans="1:9" ht="24.95" customHeight="1" x14ac:dyDescent="0.25">
      <c r="A102" s="352"/>
      <c r="B102" s="220">
        <v>7.0000000000000007E-2</v>
      </c>
      <c r="C102" s="53"/>
      <c r="D102" s="220">
        <v>0.11</v>
      </c>
      <c r="E102" s="53"/>
      <c r="F102" s="218">
        <v>0.09</v>
      </c>
      <c r="G102" s="52"/>
      <c r="H102" s="218">
        <v>0.3</v>
      </c>
      <c r="I102" s="52"/>
    </row>
    <row r="103" spans="1:9" ht="56.25" customHeight="1" x14ac:dyDescent="0.25">
      <c r="A103" s="50" t="s">
        <v>132</v>
      </c>
      <c r="B103" s="357"/>
      <c r="C103" s="357"/>
      <c r="D103" s="357"/>
      <c r="E103" s="357"/>
      <c r="F103" s="357"/>
      <c r="G103" s="357"/>
      <c r="H103" s="357"/>
      <c r="I103" s="357"/>
    </row>
    <row r="104" spans="1:9" ht="56.25" customHeight="1" x14ac:dyDescent="0.25">
      <c r="A104" s="50" t="s">
        <v>131</v>
      </c>
      <c r="B104" s="355"/>
      <c r="C104" s="356"/>
      <c r="D104" s="355"/>
      <c r="E104" s="356"/>
      <c r="F104" s="355"/>
      <c r="G104" s="356"/>
      <c r="H104" s="355"/>
      <c r="I104" s="356"/>
    </row>
    <row r="105" spans="1:9" ht="24.95" customHeight="1" x14ac:dyDescent="0.25">
      <c r="A105" s="351" t="s">
        <v>152</v>
      </c>
      <c r="B105" s="217" t="s">
        <v>2</v>
      </c>
      <c r="C105" s="217" t="s">
        <v>124</v>
      </c>
      <c r="D105" s="217" t="s">
        <v>2</v>
      </c>
      <c r="E105" s="217" t="s">
        <v>124</v>
      </c>
      <c r="F105" s="217" t="s">
        <v>2</v>
      </c>
      <c r="G105" s="217" t="s">
        <v>124</v>
      </c>
      <c r="H105" s="217" t="s">
        <v>2</v>
      </c>
      <c r="I105" s="217" t="s">
        <v>124</v>
      </c>
    </row>
    <row r="106" spans="1:9" ht="24.95" customHeight="1" x14ac:dyDescent="0.25">
      <c r="A106" s="352"/>
      <c r="B106" s="220">
        <v>0.1</v>
      </c>
      <c r="C106" s="53"/>
      <c r="D106" s="220">
        <v>0.11</v>
      </c>
      <c r="E106" s="53"/>
      <c r="F106" s="220">
        <v>0.09</v>
      </c>
      <c r="G106" s="52"/>
      <c r="H106" s="220"/>
      <c r="I106" s="52"/>
    </row>
    <row r="107" spans="1:9" ht="59.25" customHeight="1" x14ac:dyDescent="0.25">
      <c r="A107" s="50" t="s">
        <v>132</v>
      </c>
      <c r="B107" s="357"/>
      <c r="C107" s="357"/>
      <c r="D107" s="357"/>
      <c r="E107" s="357"/>
      <c r="F107" s="357"/>
      <c r="G107" s="357"/>
      <c r="H107" s="357"/>
      <c r="I107" s="357"/>
    </row>
    <row r="108" spans="1:9" ht="59.25" customHeight="1" x14ac:dyDescent="0.25">
      <c r="A108" s="50" t="s">
        <v>131</v>
      </c>
      <c r="B108" s="355"/>
      <c r="C108" s="356"/>
      <c r="D108" s="355"/>
      <c r="E108" s="356"/>
      <c r="F108" s="355"/>
      <c r="G108" s="356"/>
      <c r="H108" s="355"/>
      <c r="I108" s="356"/>
    </row>
    <row r="109" spans="1:9" ht="24.95" customHeight="1" x14ac:dyDescent="0.25">
      <c r="A109" s="351" t="s">
        <v>153</v>
      </c>
      <c r="B109" s="217" t="s">
        <v>2</v>
      </c>
      <c r="C109" s="217" t="s">
        <v>124</v>
      </c>
      <c r="D109" s="217" t="s">
        <v>2</v>
      </c>
      <c r="E109" s="217" t="s">
        <v>124</v>
      </c>
      <c r="F109" s="217" t="s">
        <v>2</v>
      </c>
      <c r="G109" s="217" t="s">
        <v>124</v>
      </c>
      <c r="H109" s="217" t="s">
        <v>2</v>
      </c>
      <c r="I109" s="217" t="s">
        <v>124</v>
      </c>
    </row>
    <row r="110" spans="1:9" ht="24.95" customHeight="1" x14ac:dyDescent="0.25">
      <c r="A110" s="352"/>
      <c r="B110" s="220">
        <v>7.0000000000000007E-2</v>
      </c>
      <c r="C110" s="53"/>
      <c r="D110" s="220">
        <v>0.11</v>
      </c>
      <c r="E110" s="53"/>
      <c r="F110" s="220">
        <v>0.09</v>
      </c>
      <c r="G110" s="52"/>
      <c r="H110" s="221"/>
      <c r="I110" s="52"/>
    </row>
    <row r="111" spans="1:9" ht="61.5" customHeight="1" x14ac:dyDescent="0.25">
      <c r="A111" s="50" t="s">
        <v>132</v>
      </c>
      <c r="B111" s="357"/>
      <c r="C111" s="357"/>
      <c r="D111" s="357"/>
      <c r="E111" s="357"/>
      <c r="F111" s="357"/>
      <c r="G111" s="357"/>
      <c r="H111" s="357"/>
      <c r="I111" s="357"/>
    </row>
    <row r="112" spans="1:9" ht="61.5" customHeight="1" x14ac:dyDescent="0.25">
      <c r="A112" s="50" t="s">
        <v>131</v>
      </c>
      <c r="B112" s="355"/>
      <c r="C112" s="356"/>
      <c r="D112" s="355"/>
      <c r="E112" s="356"/>
      <c r="F112" s="355"/>
      <c r="G112" s="356"/>
      <c r="H112" s="355"/>
      <c r="I112" s="356"/>
    </row>
    <row r="113" spans="1:9" ht="24.95" customHeight="1" x14ac:dyDescent="0.25">
      <c r="A113" s="351" t="s">
        <v>154</v>
      </c>
      <c r="B113" s="217" t="s">
        <v>2</v>
      </c>
      <c r="C113" s="217" t="s">
        <v>124</v>
      </c>
      <c r="D113" s="217" t="s">
        <v>2</v>
      </c>
      <c r="E113" s="217" t="s">
        <v>124</v>
      </c>
      <c r="F113" s="217" t="s">
        <v>2</v>
      </c>
      <c r="G113" s="217" t="s">
        <v>124</v>
      </c>
      <c r="H113" s="217" t="s">
        <v>2</v>
      </c>
      <c r="I113" s="217" t="s">
        <v>124</v>
      </c>
    </row>
    <row r="114" spans="1:9" ht="24.95" customHeight="1" x14ac:dyDescent="0.25">
      <c r="A114" s="352"/>
      <c r="B114" s="220">
        <v>0.1</v>
      </c>
      <c r="C114" s="53"/>
      <c r="D114" s="220">
        <v>0.11</v>
      </c>
      <c r="E114" s="53"/>
      <c r="F114" s="220">
        <v>0.09</v>
      </c>
      <c r="G114" s="52"/>
      <c r="H114" s="220">
        <v>0.3</v>
      </c>
      <c r="I114" s="52"/>
    </row>
    <row r="115" spans="1:9" ht="59.25" customHeight="1" x14ac:dyDescent="0.25">
      <c r="A115" s="50" t="s">
        <v>132</v>
      </c>
      <c r="B115" s="357"/>
      <c r="C115" s="357"/>
      <c r="D115" s="357"/>
      <c r="E115" s="357"/>
      <c r="F115" s="357"/>
      <c r="G115" s="357"/>
      <c r="H115" s="357"/>
      <c r="I115" s="357"/>
    </row>
    <row r="116" spans="1:9" ht="59.25" customHeight="1" x14ac:dyDescent="0.25">
      <c r="A116" s="50" t="s">
        <v>131</v>
      </c>
      <c r="B116" s="355"/>
      <c r="C116" s="356"/>
      <c r="D116" s="355"/>
      <c r="E116" s="356"/>
      <c r="F116" s="355"/>
      <c r="G116" s="356"/>
      <c r="H116" s="355"/>
      <c r="I116" s="356"/>
    </row>
    <row r="117" spans="1:9" ht="16.5" x14ac:dyDescent="0.25">
      <c r="A117" s="51" t="s">
        <v>314</v>
      </c>
      <c r="B117" s="54">
        <f>(B70+B74+B78+B82+B86+B90+B94+B98+B102+B106+B110+B114)</f>
        <v>0.99999999999999989</v>
      </c>
      <c r="C117" s="54">
        <f>(C70+C74+C78+C82+C86+C90+C94+C98+C102+C106+C110+C114)</f>
        <v>0.22000000000000003</v>
      </c>
      <c r="D117" s="54">
        <f t="shared" ref="D117:I117" si="1">(D70+D74+D78+D82+D86+D90+D94+D98+D102+D106+D110+D114)</f>
        <v>0.99999999999999989</v>
      </c>
      <c r="E117" s="54">
        <f t="shared" si="1"/>
        <v>0.13</v>
      </c>
      <c r="F117" s="54">
        <f t="shared" si="1"/>
        <v>0.99999999999999978</v>
      </c>
      <c r="G117" s="54">
        <f t="shared" si="1"/>
        <v>0.19</v>
      </c>
      <c r="H117" s="54">
        <f t="shared" si="1"/>
        <v>1</v>
      </c>
      <c r="I117" s="54">
        <f t="shared" si="1"/>
        <v>0.1</v>
      </c>
    </row>
  </sheetData>
  <mergeCells count="211">
    <mergeCell ref="H99:I99"/>
    <mergeCell ref="B116:C116"/>
    <mergeCell ref="D116:E116"/>
    <mergeCell ref="F116:G116"/>
    <mergeCell ref="H116:I116"/>
    <mergeCell ref="B107:C107"/>
    <mergeCell ref="D107:E107"/>
    <mergeCell ref="F107:G107"/>
    <mergeCell ref="H107:I107"/>
    <mergeCell ref="B108:C108"/>
    <mergeCell ref="D108:E108"/>
    <mergeCell ref="F108:G108"/>
    <mergeCell ref="H108:I108"/>
    <mergeCell ref="B111:C111"/>
    <mergeCell ref="D111:E111"/>
    <mergeCell ref="F111:G111"/>
    <mergeCell ref="H111:I111"/>
    <mergeCell ref="B112:C112"/>
    <mergeCell ref="D112:E112"/>
    <mergeCell ref="F112:G112"/>
    <mergeCell ref="H112:I112"/>
    <mergeCell ref="B115:C115"/>
    <mergeCell ref="D115:E115"/>
    <mergeCell ref="F115:G115"/>
    <mergeCell ref="H115:I115"/>
    <mergeCell ref="H104:I104"/>
    <mergeCell ref="B95:C95"/>
    <mergeCell ref="D95:E95"/>
    <mergeCell ref="F95:G95"/>
    <mergeCell ref="H80:I80"/>
    <mergeCell ref="B83:C83"/>
    <mergeCell ref="D83:E83"/>
    <mergeCell ref="F83:G83"/>
    <mergeCell ref="H83:I83"/>
    <mergeCell ref="H95:I95"/>
    <mergeCell ref="B96:C96"/>
    <mergeCell ref="D96:E96"/>
    <mergeCell ref="B100:C100"/>
    <mergeCell ref="D100:E100"/>
    <mergeCell ref="F100:G100"/>
    <mergeCell ref="H100:I100"/>
    <mergeCell ref="B103:C103"/>
    <mergeCell ref="D103:E103"/>
    <mergeCell ref="F103:G103"/>
    <mergeCell ref="H103:I103"/>
    <mergeCell ref="F96:G96"/>
    <mergeCell ref="H96:I96"/>
    <mergeCell ref="B99:C99"/>
    <mergeCell ref="D99:E99"/>
    <mergeCell ref="F55:G55"/>
    <mergeCell ref="D57:E57"/>
    <mergeCell ref="F57:G57"/>
    <mergeCell ref="D52:E52"/>
    <mergeCell ref="D56:E56"/>
    <mergeCell ref="F62:G62"/>
    <mergeCell ref="F60:G60"/>
    <mergeCell ref="B104:C104"/>
    <mergeCell ref="D104:E104"/>
    <mergeCell ref="F104:G104"/>
    <mergeCell ref="B76:C76"/>
    <mergeCell ref="D76:E76"/>
    <mergeCell ref="F76:G76"/>
    <mergeCell ref="B79:C79"/>
    <mergeCell ref="D79:E79"/>
    <mergeCell ref="F79:G79"/>
    <mergeCell ref="F99:G99"/>
    <mergeCell ref="B67:C67"/>
    <mergeCell ref="D67:E67"/>
    <mergeCell ref="F59:G59"/>
    <mergeCell ref="F61:G61"/>
    <mergeCell ref="D87:E87"/>
    <mergeCell ref="F87:G87"/>
    <mergeCell ref="A51:A52"/>
    <mergeCell ref="A53:A54"/>
    <mergeCell ref="A55:A56"/>
    <mergeCell ref="A57:A58"/>
    <mergeCell ref="A59:A60"/>
    <mergeCell ref="A61:A62"/>
    <mergeCell ref="D51:E51"/>
    <mergeCell ref="D58:E58"/>
    <mergeCell ref="D60:E60"/>
    <mergeCell ref="D62:E62"/>
    <mergeCell ref="D59:E59"/>
    <mergeCell ref="D53:E53"/>
    <mergeCell ref="D55:E55"/>
    <mergeCell ref="D61:E61"/>
    <mergeCell ref="D54:E54"/>
    <mergeCell ref="F40:G40"/>
    <mergeCell ref="F47:G47"/>
    <mergeCell ref="F48:G48"/>
    <mergeCell ref="F50:G50"/>
    <mergeCell ref="F49:G49"/>
    <mergeCell ref="D50:E50"/>
    <mergeCell ref="A39:A40"/>
    <mergeCell ref="A41:A42"/>
    <mergeCell ref="D46:E46"/>
    <mergeCell ref="F45:G45"/>
    <mergeCell ref="F46:G46"/>
    <mergeCell ref="D45:E45"/>
    <mergeCell ref="D47:E47"/>
    <mergeCell ref="D49:E49"/>
    <mergeCell ref="D48:E48"/>
    <mergeCell ref="F51:G51"/>
    <mergeCell ref="F53:G53"/>
    <mergeCell ref="A34:I34"/>
    <mergeCell ref="B35:I35"/>
    <mergeCell ref="B38:C38"/>
    <mergeCell ref="D39:E39"/>
    <mergeCell ref="D40:E40"/>
    <mergeCell ref="F39:G39"/>
    <mergeCell ref="D43:E43"/>
    <mergeCell ref="D42:E42"/>
    <mergeCell ref="D44:E44"/>
    <mergeCell ref="D38:I38"/>
    <mergeCell ref="F42:G42"/>
    <mergeCell ref="F43:G43"/>
    <mergeCell ref="F44:G44"/>
    <mergeCell ref="D41:E41"/>
    <mergeCell ref="F41:G41"/>
    <mergeCell ref="A43:A44"/>
    <mergeCell ref="A36:A37"/>
    <mergeCell ref="G36:G37"/>
    <mergeCell ref="H36:I37"/>
    <mergeCell ref="A45:A46"/>
    <mergeCell ref="A47:A48"/>
    <mergeCell ref="A49:A50"/>
    <mergeCell ref="H87:I87"/>
    <mergeCell ref="B80:C80"/>
    <mergeCell ref="D80:E80"/>
    <mergeCell ref="F80:G80"/>
    <mergeCell ref="B72:C72"/>
    <mergeCell ref="D72:E72"/>
    <mergeCell ref="F72:G72"/>
    <mergeCell ref="F75:G75"/>
    <mergeCell ref="H75:I75"/>
    <mergeCell ref="B75:C75"/>
    <mergeCell ref="D75:E75"/>
    <mergeCell ref="H76:I76"/>
    <mergeCell ref="H79:I79"/>
    <mergeCell ref="H72:I72"/>
    <mergeCell ref="M1:O1"/>
    <mergeCell ref="M2:O2"/>
    <mergeCell ref="M3:O3"/>
    <mergeCell ref="M4:O4"/>
    <mergeCell ref="B1:L1"/>
    <mergeCell ref="B2:L2"/>
    <mergeCell ref="B3:L3"/>
    <mergeCell ref="B4:L4"/>
    <mergeCell ref="A22:O22"/>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4:G54"/>
    <mergeCell ref="F84:G84"/>
    <mergeCell ref="H84:I84"/>
    <mergeCell ref="B87:C87"/>
    <mergeCell ref="A105:A106"/>
    <mergeCell ref="A109:A110"/>
    <mergeCell ref="A113:A114"/>
    <mergeCell ref="M8:O8"/>
    <mergeCell ref="M9:O9"/>
    <mergeCell ref="M10:O10"/>
    <mergeCell ref="A69:A70"/>
    <mergeCell ref="A73:A74"/>
    <mergeCell ref="A77:A78"/>
    <mergeCell ref="A81:A82"/>
    <mergeCell ref="A85:A86"/>
    <mergeCell ref="A89:A90"/>
    <mergeCell ref="A23:O23"/>
    <mergeCell ref="A66:I66"/>
    <mergeCell ref="F67:G67"/>
    <mergeCell ref="H67:I67"/>
    <mergeCell ref="B71:C71"/>
    <mergeCell ref="D71:E71"/>
    <mergeCell ref="F71:G71"/>
    <mergeCell ref="H71:I71"/>
    <mergeCell ref="B68:C68"/>
    <mergeCell ref="D68:E68"/>
    <mergeCell ref="F68:G68"/>
    <mergeCell ref="H68:I68"/>
    <mergeCell ref="A93:A94"/>
    <mergeCell ref="A97:A98"/>
    <mergeCell ref="A101:A102"/>
    <mergeCell ref="F52:G52"/>
    <mergeCell ref="B92:C92"/>
    <mergeCell ref="D92:E92"/>
    <mergeCell ref="F92:G92"/>
    <mergeCell ref="H92:I92"/>
    <mergeCell ref="B88:C88"/>
    <mergeCell ref="D88:E88"/>
    <mergeCell ref="F88:G88"/>
    <mergeCell ref="H88:I88"/>
    <mergeCell ref="B91:C91"/>
    <mergeCell ref="D91:E91"/>
    <mergeCell ref="F91:G91"/>
    <mergeCell ref="H91:I91"/>
    <mergeCell ref="B84:C84"/>
    <mergeCell ref="D84:E84"/>
    <mergeCell ref="F58:G58"/>
    <mergeCell ref="F56:G56"/>
  </mergeCells>
  <phoneticPr fontId="38" type="noConversion"/>
  <pageMargins left="0.25" right="0.25" top="0.75" bottom="0.75" header="0.3" footer="0.3"/>
  <pageSetup scale="12"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Listas!$B$2:$B$4</xm:f>
          </x14:formula1>
          <xm:sqref>H36:I37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5" tint="0.59999389629810485"/>
    <pageSetUpPr fitToPage="1"/>
  </sheetPr>
  <dimension ref="A1:L28"/>
  <sheetViews>
    <sheetView view="pageBreakPreview" zoomScale="60" zoomScaleNormal="85" workbookViewId="0">
      <selection activeCell="D27" sqref="D27:L27"/>
    </sheetView>
  </sheetViews>
  <sheetFormatPr baseColWidth="10" defaultColWidth="8.5703125" defaultRowHeight="12.75" x14ac:dyDescent="0.25"/>
  <cols>
    <col min="1" max="1" width="3.42578125" style="203" customWidth="1"/>
    <col min="2" max="2" width="9.42578125" style="203" customWidth="1"/>
    <col min="3" max="3" width="5.5703125" style="203" customWidth="1"/>
    <col min="4" max="4" width="6.5703125" style="203" customWidth="1"/>
    <col min="5" max="5" width="5.5703125" style="203" customWidth="1"/>
    <col min="6" max="6" width="10.42578125" style="203" customWidth="1"/>
    <col min="7" max="7" width="2.140625" style="203" customWidth="1"/>
    <col min="8" max="8" width="18.5703125" style="203" customWidth="1"/>
    <col min="9" max="9" width="25" style="203" customWidth="1"/>
    <col min="10" max="10" width="6.5703125" style="203" customWidth="1"/>
    <col min="11" max="11" width="18.5703125" style="203" customWidth="1"/>
    <col min="12" max="12" width="25.5703125" style="203" customWidth="1"/>
    <col min="13" max="16384" width="8.5703125" style="203"/>
  </cols>
  <sheetData>
    <row r="1" spans="1:12" ht="18.75" customHeight="1" x14ac:dyDescent="0.25">
      <c r="A1" s="474"/>
      <c r="B1" s="475"/>
      <c r="C1" s="475"/>
      <c r="D1" s="475"/>
      <c r="E1" s="476"/>
      <c r="F1" s="483" t="s">
        <v>324</v>
      </c>
      <c r="G1" s="484"/>
      <c r="H1" s="484"/>
      <c r="I1" s="484"/>
      <c r="J1" s="484"/>
      <c r="K1" s="484"/>
      <c r="L1" s="202"/>
    </row>
    <row r="2" spans="1:12" ht="18.75" customHeight="1" x14ac:dyDescent="0.25">
      <c r="A2" s="477"/>
      <c r="B2" s="478"/>
      <c r="C2" s="478"/>
      <c r="D2" s="478"/>
      <c r="E2" s="479"/>
      <c r="F2" s="485"/>
      <c r="G2" s="486"/>
      <c r="H2" s="486"/>
      <c r="I2" s="486"/>
      <c r="J2" s="486"/>
      <c r="K2" s="486"/>
      <c r="L2" s="202"/>
    </row>
    <row r="3" spans="1:12" ht="18.75" customHeight="1" x14ac:dyDescent="0.25">
      <c r="A3" s="477"/>
      <c r="B3" s="478"/>
      <c r="C3" s="478"/>
      <c r="D3" s="478"/>
      <c r="E3" s="479"/>
      <c r="F3" s="483" t="s">
        <v>325</v>
      </c>
      <c r="G3" s="484"/>
      <c r="H3" s="484"/>
      <c r="I3" s="484"/>
      <c r="J3" s="484"/>
      <c r="K3" s="484"/>
      <c r="L3" s="202"/>
    </row>
    <row r="4" spans="1:12" ht="18.75" customHeight="1" x14ac:dyDescent="0.25">
      <c r="A4" s="480"/>
      <c r="B4" s="481"/>
      <c r="C4" s="481"/>
      <c r="D4" s="481"/>
      <c r="E4" s="482"/>
      <c r="F4" s="485"/>
      <c r="G4" s="486"/>
      <c r="H4" s="486"/>
      <c r="I4" s="486"/>
      <c r="J4" s="486"/>
      <c r="K4" s="486"/>
      <c r="L4" s="202"/>
    </row>
    <row r="5" spans="1:12" ht="15.75" customHeight="1" x14ac:dyDescent="0.25">
      <c r="A5" s="451" t="s">
        <v>326</v>
      </c>
      <c r="B5" s="452"/>
      <c r="C5" s="452"/>
      <c r="D5" s="452"/>
      <c r="E5" s="452"/>
      <c r="F5" s="452"/>
      <c r="G5" s="452"/>
      <c r="H5" s="452"/>
      <c r="I5" s="452"/>
      <c r="J5" s="452"/>
      <c r="K5" s="452"/>
      <c r="L5" s="466"/>
    </row>
    <row r="6" spans="1:12" ht="23.25" customHeight="1" x14ac:dyDescent="0.25">
      <c r="A6" s="451" t="s">
        <v>327</v>
      </c>
      <c r="B6" s="452"/>
      <c r="C6" s="453"/>
      <c r="D6" s="448" t="s">
        <v>366</v>
      </c>
      <c r="E6" s="449"/>
      <c r="F6" s="449"/>
      <c r="G6" s="449"/>
      <c r="H6" s="450"/>
      <c r="I6" s="472" t="s">
        <v>328</v>
      </c>
      <c r="J6" s="473"/>
      <c r="K6" s="448" t="s">
        <v>381</v>
      </c>
      <c r="L6" s="450"/>
    </row>
    <row r="7" spans="1:12" ht="17.850000000000001" customHeight="1" x14ac:dyDescent="0.25">
      <c r="A7" s="451" t="s">
        <v>329</v>
      </c>
      <c r="B7" s="452"/>
      <c r="C7" s="453"/>
      <c r="D7" s="448" t="s">
        <v>40</v>
      </c>
      <c r="E7" s="449"/>
      <c r="F7" s="449"/>
      <c r="G7" s="449"/>
      <c r="H7" s="450"/>
      <c r="I7" s="472" t="s">
        <v>1</v>
      </c>
      <c r="J7" s="473"/>
      <c r="K7" s="448" t="s">
        <v>12</v>
      </c>
      <c r="L7" s="450"/>
    </row>
    <row r="8" spans="1:12" ht="35.85" customHeight="1" x14ac:dyDescent="0.25">
      <c r="A8" s="451" t="s">
        <v>330</v>
      </c>
      <c r="B8" s="452"/>
      <c r="C8" s="453"/>
      <c r="D8" s="448" t="s">
        <v>454</v>
      </c>
      <c r="E8" s="449"/>
      <c r="F8" s="449"/>
      <c r="G8" s="449"/>
      <c r="H8" s="450"/>
      <c r="I8" s="472" t="s">
        <v>331</v>
      </c>
      <c r="J8" s="473"/>
      <c r="K8" s="448" t="s">
        <v>408</v>
      </c>
      <c r="L8" s="450"/>
    </row>
    <row r="9" spans="1:12" ht="15.75" customHeight="1" x14ac:dyDescent="0.25">
      <c r="A9" s="465" t="s">
        <v>332</v>
      </c>
      <c r="B9" s="459"/>
      <c r="C9" s="459"/>
      <c r="D9" s="459"/>
      <c r="E9" s="452"/>
      <c r="F9" s="452"/>
      <c r="G9" s="452"/>
      <c r="H9" s="452"/>
      <c r="I9" s="452"/>
      <c r="J9" s="452"/>
      <c r="K9" s="452"/>
      <c r="L9" s="466"/>
    </row>
    <row r="10" spans="1:12" ht="34.5" customHeight="1" x14ac:dyDescent="0.25">
      <c r="A10" s="447" t="s">
        <v>221</v>
      </c>
      <c r="B10" s="447"/>
      <c r="C10" s="447"/>
      <c r="D10" s="447"/>
      <c r="E10" s="448" t="str">
        <f>ACTIVIDAD_1!B12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F10" s="449"/>
      <c r="G10" s="449"/>
      <c r="H10" s="449"/>
      <c r="I10" s="449"/>
      <c r="J10" s="449"/>
      <c r="K10" s="449"/>
      <c r="L10" s="450"/>
    </row>
    <row r="11" spans="1:12" ht="34.5" customHeight="1" x14ac:dyDescent="0.25">
      <c r="A11" s="467" t="s">
        <v>333</v>
      </c>
      <c r="B11" s="468"/>
      <c r="C11" s="468"/>
      <c r="D11" s="466"/>
      <c r="E11" s="448" t="str">
        <f>ACTIVIDAD_1!I16</f>
        <v>Número de modelos de operación del Sistema Distrital de Cuidado implementados</v>
      </c>
      <c r="F11" s="449"/>
      <c r="G11" s="449"/>
      <c r="H11" s="449"/>
      <c r="I11" s="449"/>
      <c r="J11" s="449"/>
      <c r="K11" s="449"/>
      <c r="L11" s="450"/>
    </row>
    <row r="12" spans="1:12" ht="47.25" customHeight="1" x14ac:dyDescent="0.25">
      <c r="A12" s="451" t="s">
        <v>334</v>
      </c>
      <c r="B12" s="452"/>
      <c r="C12" s="452"/>
      <c r="D12" s="453"/>
      <c r="E12" s="469" t="s">
        <v>502</v>
      </c>
      <c r="F12" s="470"/>
      <c r="G12" s="470"/>
      <c r="H12" s="470"/>
      <c r="I12" s="470"/>
      <c r="J12" s="470"/>
      <c r="K12" s="470"/>
      <c r="L12" s="471"/>
    </row>
    <row r="13" spans="1:12" ht="28.5" customHeight="1" x14ac:dyDescent="0.25">
      <c r="A13" s="451" t="s">
        <v>335</v>
      </c>
      <c r="B13" s="452"/>
      <c r="C13" s="453"/>
      <c r="D13" s="444" t="s">
        <v>455</v>
      </c>
      <c r="E13" s="445"/>
      <c r="F13" s="445"/>
      <c r="G13" s="445"/>
      <c r="H13" s="446"/>
      <c r="I13" s="451" t="s">
        <v>336</v>
      </c>
      <c r="J13" s="453"/>
      <c r="K13" s="444" t="s">
        <v>371</v>
      </c>
      <c r="L13" s="446"/>
    </row>
    <row r="14" spans="1:12" ht="15.75" customHeight="1" x14ac:dyDescent="0.25">
      <c r="A14" s="451" t="s">
        <v>337</v>
      </c>
      <c r="B14" s="452"/>
      <c r="C14" s="452"/>
      <c r="D14" s="452"/>
      <c r="E14" s="452"/>
      <c r="F14" s="452"/>
      <c r="G14" s="452"/>
      <c r="H14" s="452"/>
      <c r="I14" s="452"/>
      <c r="J14" s="452"/>
      <c r="K14" s="452"/>
      <c r="L14" s="466"/>
    </row>
    <row r="15" spans="1:12" ht="25.5" customHeight="1" x14ac:dyDescent="0.25">
      <c r="A15" s="451" t="s">
        <v>338</v>
      </c>
      <c r="B15" s="452"/>
      <c r="C15" s="453"/>
      <c r="D15" s="444" t="s">
        <v>372</v>
      </c>
      <c r="E15" s="445"/>
      <c r="F15" s="445"/>
      <c r="G15" s="445"/>
      <c r="H15" s="446"/>
      <c r="I15" s="451" t="s">
        <v>339</v>
      </c>
      <c r="J15" s="453"/>
      <c r="K15" s="444" t="s">
        <v>16</v>
      </c>
      <c r="L15" s="446"/>
    </row>
    <row r="16" spans="1:12" ht="25.5" customHeight="1" x14ac:dyDescent="0.25">
      <c r="A16" s="451" t="s">
        <v>340</v>
      </c>
      <c r="B16" s="452"/>
      <c r="C16" s="453"/>
      <c r="D16" s="462">
        <v>2</v>
      </c>
      <c r="E16" s="463"/>
      <c r="F16" s="463"/>
      <c r="G16" s="463"/>
      <c r="H16" s="464"/>
      <c r="I16" s="451" t="s">
        <v>217</v>
      </c>
      <c r="J16" s="453"/>
      <c r="K16" s="444" t="s">
        <v>3</v>
      </c>
      <c r="L16" s="446"/>
    </row>
    <row r="17" spans="1:12" ht="27.6" customHeight="1" x14ac:dyDescent="0.25">
      <c r="A17" s="451" t="s">
        <v>341</v>
      </c>
      <c r="B17" s="452"/>
      <c r="C17" s="453"/>
      <c r="D17" s="444"/>
      <c r="E17" s="445"/>
      <c r="F17" s="445"/>
      <c r="G17" s="445"/>
      <c r="H17" s="446"/>
      <c r="I17" s="454"/>
      <c r="J17" s="461"/>
      <c r="K17" s="461"/>
      <c r="L17" s="455"/>
    </row>
    <row r="18" spans="1:12" ht="12" customHeight="1" x14ac:dyDescent="0.25">
      <c r="A18" s="209" t="s">
        <v>342</v>
      </c>
      <c r="B18" s="209" t="s">
        <v>343</v>
      </c>
      <c r="C18" s="451" t="s">
        <v>344</v>
      </c>
      <c r="D18" s="452"/>
      <c r="E18" s="452"/>
      <c r="F18" s="452"/>
      <c r="G18" s="453"/>
      <c r="H18" s="451" t="s">
        <v>215</v>
      </c>
      <c r="I18" s="453"/>
      <c r="J18" s="451" t="s">
        <v>434</v>
      </c>
      <c r="K18" s="453"/>
      <c r="L18" s="209" t="s">
        <v>430</v>
      </c>
    </row>
    <row r="19" spans="1:12" ht="135.6" customHeight="1" x14ac:dyDescent="0.25">
      <c r="A19" s="204">
        <v>1</v>
      </c>
      <c r="B19" s="205" t="s">
        <v>433</v>
      </c>
      <c r="C19" s="444" t="s">
        <v>513</v>
      </c>
      <c r="D19" s="445"/>
      <c r="E19" s="445"/>
      <c r="F19" s="445"/>
      <c r="G19" s="446"/>
      <c r="H19" s="444" t="s">
        <v>457</v>
      </c>
      <c r="I19" s="446"/>
      <c r="J19" s="454" t="s">
        <v>15</v>
      </c>
      <c r="K19" s="455"/>
      <c r="L19" s="212" t="s">
        <v>458</v>
      </c>
    </row>
    <row r="20" spans="1:12" ht="240.6" customHeight="1" x14ac:dyDescent="0.25">
      <c r="A20" s="204">
        <v>2</v>
      </c>
      <c r="B20" s="205" t="s">
        <v>433</v>
      </c>
      <c r="C20" s="444" t="s">
        <v>514</v>
      </c>
      <c r="D20" s="445"/>
      <c r="E20" s="445"/>
      <c r="F20" s="445"/>
      <c r="G20" s="446"/>
      <c r="H20" s="444" t="s">
        <v>466</v>
      </c>
      <c r="I20" s="446"/>
      <c r="J20" s="454" t="s">
        <v>15</v>
      </c>
      <c r="K20" s="455"/>
      <c r="L20" s="212" t="s">
        <v>458</v>
      </c>
    </row>
    <row r="21" spans="1:12" ht="34.35" customHeight="1" x14ac:dyDescent="0.25">
      <c r="A21" s="204">
        <v>3</v>
      </c>
      <c r="B21" s="205"/>
      <c r="C21" s="444"/>
      <c r="D21" s="445"/>
      <c r="E21" s="445"/>
      <c r="F21" s="445"/>
      <c r="G21" s="446"/>
      <c r="H21" s="444"/>
      <c r="I21" s="446"/>
      <c r="J21" s="454"/>
      <c r="K21" s="455"/>
      <c r="L21" s="205"/>
    </row>
    <row r="22" spans="1:12" ht="25.5" customHeight="1" x14ac:dyDescent="0.25">
      <c r="A22" s="209" t="s">
        <v>342</v>
      </c>
      <c r="B22" s="451" t="s">
        <v>345</v>
      </c>
      <c r="C22" s="452"/>
      <c r="D22" s="452"/>
      <c r="E22" s="452"/>
      <c r="F22" s="452"/>
      <c r="G22" s="452"/>
      <c r="H22" s="452"/>
      <c r="I22" s="452"/>
      <c r="J22" s="452"/>
      <c r="K22" s="453"/>
      <c r="L22" s="209" t="s">
        <v>346</v>
      </c>
    </row>
    <row r="23" spans="1:12" ht="28.35" customHeight="1" x14ac:dyDescent="0.25">
      <c r="A23" s="204">
        <v>1</v>
      </c>
      <c r="B23" s="444" t="s">
        <v>456</v>
      </c>
      <c r="C23" s="445"/>
      <c r="D23" s="445"/>
      <c r="E23" s="445"/>
      <c r="F23" s="445"/>
      <c r="G23" s="445"/>
      <c r="H23" s="445"/>
      <c r="I23" s="445"/>
      <c r="J23" s="445"/>
      <c r="K23" s="446"/>
      <c r="L23" s="205" t="s">
        <v>15</v>
      </c>
    </row>
    <row r="24" spans="1:12" ht="15.75" customHeight="1" x14ac:dyDescent="0.25">
      <c r="A24" s="451" t="s">
        <v>347</v>
      </c>
      <c r="B24" s="452"/>
      <c r="C24" s="452"/>
      <c r="D24" s="452"/>
      <c r="E24" s="452"/>
      <c r="F24" s="459"/>
      <c r="G24" s="459"/>
      <c r="H24" s="452"/>
      <c r="I24" s="459"/>
      <c r="J24" s="459"/>
      <c r="K24" s="452"/>
      <c r="L24" s="460"/>
    </row>
    <row r="25" spans="1:12" ht="26.25" customHeight="1" x14ac:dyDescent="0.25">
      <c r="A25" s="451" t="s">
        <v>348</v>
      </c>
      <c r="B25" s="452"/>
      <c r="C25" s="453"/>
      <c r="D25" s="444">
        <v>25</v>
      </c>
      <c r="E25" s="445"/>
      <c r="F25" s="447" t="s">
        <v>432</v>
      </c>
      <c r="G25" s="447"/>
      <c r="H25" s="213">
        <v>2024</v>
      </c>
      <c r="I25" s="447" t="s">
        <v>349</v>
      </c>
      <c r="J25" s="447"/>
      <c r="L25" s="212" t="s">
        <v>458</v>
      </c>
    </row>
    <row r="26" spans="1:12" ht="67.349999999999994" customHeight="1" x14ac:dyDescent="0.25">
      <c r="A26" s="451" t="s">
        <v>350</v>
      </c>
      <c r="B26" s="452"/>
      <c r="C26" s="453"/>
      <c r="D26" s="448" t="s">
        <v>503</v>
      </c>
      <c r="E26" s="449"/>
      <c r="F26" s="449"/>
      <c r="G26" s="449"/>
      <c r="H26" s="449"/>
      <c r="I26" s="449"/>
      <c r="J26" s="449"/>
      <c r="K26" s="449"/>
      <c r="L26" s="450"/>
    </row>
    <row r="27" spans="1:12" ht="257.10000000000002" customHeight="1" x14ac:dyDescent="0.25">
      <c r="A27" s="451" t="s">
        <v>351</v>
      </c>
      <c r="B27" s="452"/>
      <c r="C27" s="453"/>
      <c r="D27" s="456" t="s">
        <v>516</v>
      </c>
      <c r="E27" s="457"/>
      <c r="F27" s="457"/>
      <c r="G27" s="457"/>
      <c r="H27" s="457"/>
      <c r="I27" s="457"/>
      <c r="J27" s="457"/>
      <c r="K27" s="457"/>
      <c r="L27" s="458"/>
    </row>
    <row r="28" spans="1:12" ht="33.75" customHeight="1" x14ac:dyDescent="0.25">
      <c r="A28" s="451" t="s">
        <v>352</v>
      </c>
      <c r="B28" s="452"/>
      <c r="C28" s="453"/>
      <c r="D28" s="444" t="s">
        <v>455</v>
      </c>
      <c r="E28" s="445"/>
      <c r="F28" s="445"/>
      <c r="G28" s="445"/>
      <c r="H28" s="445"/>
      <c r="I28" s="445"/>
      <c r="J28" s="445"/>
      <c r="K28" s="445"/>
      <c r="L28" s="446"/>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3:C13"/>
    <mergeCell ref="D13:H13"/>
    <mergeCell ref="I13:J13"/>
    <mergeCell ref="K13:L13"/>
    <mergeCell ref="A14:L14"/>
    <mergeCell ref="A9:L9"/>
    <mergeCell ref="A11:D11"/>
    <mergeCell ref="E11:L11"/>
    <mergeCell ref="A12:D12"/>
    <mergeCell ref="E12:L12"/>
    <mergeCell ref="H21:I21"/>
    <mergeCell ref="J21:K21"/>
    <mergeCell ref="I15:J15"/>
    <mergeCell ref="K15:L15"/>
    <mergeCell ref="A17:C17"/>
    <mergeCell ref="D17:H17"/>
    <mergeCell ref="I17:L17"/>
    <mergeCell ref="A16:C16"/>
    <mergeCell ref="D16:H16"/>
    <mergeCell ref="I16:J16"/>
    <mergeCell ref="K16:L16"/>
    <mergeCell ref="A15:C15"/>
    <mergeCell ref="D15:H15"/>
    <mergeCell ref="A27:C27"/>
    <mergeCell ref="D27:L27"/>
    <mergeCell ref="A28:C28"/>
    <mergeCell ref="D28:L28"/>
    <mergeCell ref="A24:L24"/>
    <mergeCell ref="A25:C25"/>
    <mergeCell ref="I25:J25"/>
    <mergeCell ref="A26:C26"/>
    <mergeCell ref="D26:L26"/>
    <mergeCell ref="B23:K23"/>
    <mergeCell ref="F25:G25"/>
    <mergeCell ref="D25:E25"/>
    <mergeCell ref="A10:D10"/>
    <mergeCell ref="E10:L10"/>
    <mergeCell ref="B22:K22"/>
    <mergeCell ref="C18:G18"/>
    <mergeCell ref="H18:I18"/>
    <mergeCell ref="J18:K18"/>
    <mergeCell ref="C19:G19"/>
    <mergeCell ref="H19:I19"/>
    <mergeCell ref="J19:K19"/>
    <mergeCell ref="C20:G20"/>
    <mergeCell ref="H20:I20"/>
    <mergeCell ref="J20:K20"/>
    <mergeCell ref="C21:G21"/>
  </mergeCells>
  <pageMargins left="0.7" right="0.7" top="0.75" bottom="0.75" header="0.3" footer="0.3"/>
  <pageSetup scale="54"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0000000}">
          <x14:formula1>
            <xm:f>Datos!$A$2:$A$5</xm:f>
          </x14:formula1>
          <xm:sqref>D6:H6</xm:sqref>
        </x14:dataValidation>
        <x14:dataValidation type="list" allowBlank="1" showInputMessage="1" showErrorMessage="1" xr:uid="{00000000-0002-0000-0400-000001000000}">
          <x14:formula1>
            <xm:f>Datos!$B$2:$B$6</xm:f>
          </x14:formula1>
          <xm:sqref>K6:L6</xm:sqref>
        </x14:dataValidation>
        <x14:dataValidation type="list" allowBlank="1" showInputMessage="1" showErrorMessage="1" xr:uid="{00000000-0002-0000-0400-000002000000}">
          <x14:formula1>
            <xm:f>Datos!$C$2:$C$3</xm:f>
          </x14:formula1>
          <xm:sqref>D7:H7</xm:sqref>
        </x14:dataValidation>
        <x14:dataValidation type="list" allowBlank="1" showInputMessage="1" showErrorMessage="1" xr:uid="{00000000-0002-0000-0400-000003000000}">
          <x14:formula1>
            <xm:f>Datos!$D$2:$D$7</xm:f>
          </x14:formula1>
          <xm:sqref>K7:L7</xm:sqref>
        </x14:dataValidation>
        <x14:dataValidation type="list" allowBlank="1" showInputMessage="1" showErrorMessage="1" xr:uid="{00000000-0002-0000-0400-000004000000}">
          <x14:formula1>
            <xm:f>Datos!$E$2:$E$23</xm:f>
          </x14:formula1>
          <xm:sqref>D8:H8</xm:sqref>
        </x14:dataValidation>
        <x14:dataValidation type="list" allowBlank="1" showInputMessage="1" showErrorMessage="1" xr:uid="{00000000-0002-0000-0400-000005000000}">
          <x14:formula1>
            <xm:f>Datos!$F$2:$F$18</xm:f>
          </x14:formula1>
          <xm:sqref>K8:L8</xm:sqref>
        </x14:dataValidation>
        <x14:dataValidation type="list" allowBlank="1" showInputMessage="1" showErrorMessage="1" xr:uid="{00000000-0002-0000-0400-000006000000}">
          <x14:formula1>
            <xm:f>Datos!$G$2:$G$8</xm:f>
          </x14:formula1>
          <xm:sqref>K13:L13</xm:sqref>
        </x14:dataValidation>
        <x14:dataValidation type="list" allowBlank="1" showInputMessage="1" showErrorMessage="1" xr:uid="{00000000-0002-0000-0400-000007000000}">
          <x14:formula1>
            <xm:f>Datos!$H$2:$H$3</xm:f>
          </x14:formula1>
          <xm:sqref>D15:H15</xm:sqref>
        </x14:dataValidation>
        <x14:dataValidation type="list" allowBlank="1" showInputMessage="1" showErrorMessage="1" xr:uid="{00000000-0002-0000-0400-000008000000}">
          <x14:formula1>
            <xm:f>Datos!$I$2:$I$7</xm:f>
          </x14:formula1>
          <xm:sqref>K15:L15</xm:sqref>
        </x14:dataValidation>
        <x14:dataValidation type="list" allowBlank="1" showInputMessage="1" showErrorMessage="1" xr:uid="{00000000-0002-0000-0400-000009000000}">
          <x14:formula1>
            <xm:f>Datos!$J$2:$J$5</xm:f>
          </x14:formula1>
          <xm:sqref>K16:L16</xm:sqref>
        </x14:dataValidation>
        <x14:dataValidation type="list" allowBlank="1" showInputMessage="1" showErrorMessage="1" xr:uid="{00000000-0002-0000-0400-00000A000000}">
          <x14:formula1>
            <xm:f>Datos!$K$2:$K$4</xm:f>
          </x14:formula1>
          <xm:sqref>L23</xm:sqref>
        </x14:dataValidation>
        <x14:dataValidation type="list" allowBlank="1" showInputMessage="1" showErrorMessage="1" xr:uid="{00000000-0002-0000-0400-00000B000000}">
          <x14:formula1>
            <xm:f>Datos!$K$2:$K$3</xm:f>
          </x14:formula1>
          <xm:sqref>J19:K21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5" tint="0.59999389629810485"/>
    <pageSetUpPr fitToPage="1"/>
  </sheetPr>
  <dimension ref="A1:O118"/>
  <sheetViews>
    <sheetView showGridLines="0" view="pageBreakPreview" topLeftCell="A43" zoomScale="70" zoomScaleNormal="45" zoomScaleSheetLayoutView="70" workbookViewId="0">
      <selection activeCell="D80" sqref="D80:E80"/>
    </sheetView>
  </sheetViews>
  <sheetFormatPr baseColWidth="10" defaultColWidth="10.85546875" defaultRowHeight="14.25" x14ac:dyDescent="0.25"/>
  <cols>
    <col min="1" max="1" width="49.5703125" style="3" customWidth="1"/>
    <col min="2" max="2" width="35.5703125" style="3" customWidth="1"/>
    <col min="3" max="3" width="41.28515625" style="3" customWidth="1"/>
    <col min="4" max="7" width="35.5703125" style="3" customWidth="1"/>
    <col min="8" max="8" width="42.42578125" style="3" customWidth="1"/>
    <col min="9" max="9" width="61.5703125" style="3" customWidth="1"/>
    <col min="10" max="13" width="35.5703125" style="3" customWidth="1"/>
    <col min="14" max="15" width="18.140625" style="3" customWidth="1"/>
    <col min="16" max="16" width="8.42578125" style="3" customWidth="1"/>
    <col min="17" max="17" width="18.42578125" style="3" bestFit="1" customWidth="1"/>
    <col min="18" max="18" width="5.5703125" style="3" customWidth="1"/>
    <col min="19" max="19" width="18.42578125" style="3" bestFit="1" customWidth="1"/>
    <col min="20" max="20" width="4.5703125" style="3" customWidth="1"/>
    <col min="21" max="21" width="23" style="3" bestFit="1" customWidth="1"/>
    <col min="22" max="22" width="10.85546875" style="3"/>
    <col min="23" max="23" width="18.42578125" style="3" bestFit="1" customWidth="1"/>
    <col min="24" max="24" width="16.140625" style="3" customWidth="1"/>
    <col min="25" max="16384" width="10.85546875" style="3"/>
  </cols>
  <sheetData>
    <row r="1" spans="1:15" s="81" customFormat="1" ht="32.25" customHeight="1" thickBot="1" x14ac:dyDescent="0.3">
      <c r="A1" s="398"/>
      <c r="B1" s="379" t="s">
        <v>171</v>
      </c>
      <c r="C1" s="380"/>
      <c r="D1" s="380"/>
      <c r="E1" s="380"/>
      <c r="F1" s="380"/>
      <c r="G1" s="380"/>
      <c r="H1" s="380"/>
      <c r="I1" s="380"/>
      <c r="J1" s="380"/>
      <c r="K1" s="380"/>
      <c r="L1" s="381"/>
      <c r="M1" s="376" t="s">
        <v>212</v>
      </c>
      <c r="N1" s="377"/>
      <c r="O1" s="378"/>
    </row>
    <row r="2" spans="1:15" s="81" customFormat="1" ht="30.75" customHeight="1" thickBot="1" x14ac:dyDescent="0.3">
      <c r="A2" s="399"/>
      <c r="B2" s="382" t="s">
        <v>172</v>
      </c>
      <c r="C2" s="383"/>
      <c r="D2" s="383"/>
      <c r="E2" s="383"/>
      <c r="F2" s="383"/>
      <c r="G2" s="383"/>
      <c r="H2" s="383"/>
      <c r="I2" s="383"/>
      <c r="J2" s="383"/>
      <c r="K2" s="383"/>
      <c r="L2" s="384"/>
      <c r="M2" s="376" t="s">
        <v>178</v>
      </c>
      <c r="N2" s="377"/>
      <c r="O2" s="378"/>
    </row>
    <row r="3" spans="1:15" s="81" customFormat="1" ht="24" customHeight="1" thickBot="1" x14ac:dyDescent="0.3">
      <c r="A3" s="399"/>
      <c r="B3" s="382" t="s">
        <v>173</v>
      </c>
      <c r="C3" s="383"/>
      <c r="D3" s="383"/>
      <c r="E3" s="383"/>
      <c r="F3" s="383"/>
      <c r="G3" s="383"/>
      <c r="H3" s="383"/>
      <c r="I3" s="383"/>
      <c r="J3" s="383"/>
      <c r="K3" s="383"/>
      <c r="L3" s="384"/>
      <c r="M3" s="376" t="s">
        <v>179</v>
      </c>
      <c r="N3" s="377"/>
      <c r="O3" s="378"/>
    </row>
    <row r="4" spans="1:15" s="81" customFormat="1" ht="21.75" customHeight="1" thickBot="1" x14ac:dyDescent="0.3">
      <c r="A4" s="400"/>
      <c r="B4" s="385" t="s">
        <v>309</v>
      </c>
      <c r="C4" s="386"/>
      <c r="D4" s="386"/>
      <c r="E4" s="386"/>
      <c r="F4" s="386"/>
      <c r="G4" s="386"/>
      <c r="H4" s="386"/>
      <c r="I4" s="386"/>
      <c r="J4" s="386"/>
      <c r="K4" s="386"/>
      <c r="L4" s="387"/>
      <c r="M4" s="376" t="s">
        <v>170</v>
      </c>
      <c r="N4" s="377"/>
      <c r="O4" s="378"/>
    </row>
    <row r="5" spans="1:15" s="81" customFormat="1" ht="21.75" customHeight="1" thickBot="1" x14ac:dyDescent="0.3">
      <c r="A5" s="82"/>
      <c r="B5" s="676"/>
      <c r="C5" s="676"/>
      <c r="D5" s="676"/>
      <c r="E5" s="676"/>
      <c r="F5" s="676"/>
      <c r="G5" s="676"/>
      <c r="H5" s="676"/>
      <c r="I5" s="676"/>
      <c r="J5" s="676"/>
      <c r="K5" s="676"/>
      <c r="L5" s="676"/>
      <c r="M5" s="84"/>
      <c r="N5" s="84"/>
      <c r="O5" s="84"/>
    </row>
    <row r="6" spans="1:15" s="81" customFormat="1" ht="21.75" customHeight="1" thickBot="1" x14ac:dyDescent="0.3">
      <c r="A6" s="61" t="s">
        <v>440</v>
      </c>
      <c r="B6" s="408" t="s">
        <v>441</v>
      </c>
      <c r="C6" s="409"/>
      <c r="D6" s="409"/>
      <c r="E6" s="409"/>
      <c r="F6" s="409"/>
      <c r="G6" s="409"/>
      <c r="H6" s="409"/>
      <c r="I6" s="409"/>
      <c r="J6" s="409"/>
      <c r="K6" s="410"/>
      <c r="L6" s="215" t="s">
        <v>442</v>
      </c>
      <c r="M6" s="411">
        <v>2024110010309</v>
      </c>
      <c r="N6" s="412"/>
      <c r="O6" s="413"/>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402" t="s">
        <v>208</v>
      </c>
      <c r="B8" s="183" t="s">
        <v>143</v>
      </c>
      <c r="C8" s="145" t="s">
        <v>439</v>
      </c>
      <c r="D8" s="183" t="s">
        <v>144</v>
      </c>
      <c r="E8" s="146" t="s">
        <v>439</v>
      </c>
      <c r="F8" s="183" t="s">
        <v>145</v>
      </c>
      <c r="G8" s="146" t="s">
        <v>439</v>
      </c>
      <c r="H8" s="183" t="s">
        <v>146</v>
      </c>
      <c r="I8" s="147"/>
      <c r="J8" s="368" t="s">
        <v>168</v>
      </c>
      <c r="K8" s="401"/>
      <c r="L8" s="182" t="s">
        <v>209</v>
      </c>
      <c r="M8" s="365"/>
      <c r="N8" s="365"/>
      <c r="O8" s="365"/>
    </row>
    <row r="9" spans="1:15" s="81" customFormat="1" ht="21.75" customHeight="1" thickBot="1" x14ac:dyDescent="0.3">
      <c r="A9" s="402"/>
      <c r="B9" s="184" t="s">
        <v>147</v>
      </c>
      <c r="C9" s="148"/>
      <c r="D9" s="183" t="s">
        <v>148</v>
      </c>
      <c r="E9" s="149"/>
      <c r="F9" s="183" t="s">
        <v>149</v>
      </c>
      <c r="G9" s="149"/>
      <c r="H9" s="183" t="s">
        <v>150</v>
      </c>
      <c r="I9" s="147"/>
      <c r="J9" s="368"/>
      <c r="K9" s="401"/>
      <c r="L9" s="182" t="s">
        <v>210</v>
      </c>
      <c r="M9" s="365" t="s">
        <v>439</v>
      </c>
      <c r="N9" s="365"/>
      <c r="O9" s="365"/>
    </row>
    <row r="10" spans="1:15" s="81" customFormat="1" ht="21.75" customHeight="1" thickBot="1" x14ac:dyDescent="0.3">
      <c r="A10" s="402"/>
      <c r="B10" s="183" t="s">
        <v>151</v>
      </c>
      <c r="C10" s="145"/>
      <c r="D10" s="183" t="s">
        <v>152</v>
      </c>
      <c r="E10" s="149"/>
      <c r="F10" s="183" t="s">
        <v>153</v>
      </c>
      <c r="G10" s="149"/>
      <c r="H10" s="183" t="s">
        <v>154</v>
      </c>
      <c r="I10" s="147"/>
      <c r="J10" s="368"/>
      <c r="K10" s="401"/>
      <c r="L10" s="182" t="s">
        <v>211</v>
      </c>
      <c r="M10" s="365" t="s">
        <v>439</v>
      </c>
      <c r="N10" s="365"/>
      <c r="O10" s="365"/>
    </row>
    <row r="11" spans="1:15" s="81" customFormat="1" ht="21.75" customHeight="1" x14ac:dyDescent="0.25">
      <c r="A11" s="82"/>
      <c r="B11" s="83"/>
      <c r="C11" s="83"/>
      <c r="D11" s="83"/>
      <c r="E11" s="83"/>
      <c r="F11" s="83"/>
      <c r="G11" s="83"/>
      <c r="H11" s="83"/>
      <c r="I11" s="83"/>
      <c r="J11" s="83"/>
      <c r="K11" s="83"/>
      <c r="L11" s="83"/>
      <c r="M11" s="84"/>
      <c r="N11" s="84"/>
      <c r="O11" s="84"/>
    </row>
    <row r="12" spans="1:15" ht="15" customHeight="1" thickBot="1" x14ac:dyDescent="0.3">
      <c r="A12" s="8"/>
      <c r="B12" s="9"/>
      <c r="C12" s="9"/>
      <c r="D12" s="11"/>
      <c r="E12" s="10"/>
      <c r="F12" s="10"/>
      <c r="G12" s="12"/>
      <c r="H12" s="12"/>
      <c r="I12" s="13"/>
      <c r="J12" s="13"/>
      <c r="K12" s="9"/>
      <c r="L12" s="9"/>
      <c r="M12" s="9"/>
      <c r="N12" s="9"/>
      <c r="O12" s="9"/>
    </row>
    <row r="13" spans="1:15" ht="15" customHeight="1" x14ac:dyDescent="0.25">
      <c r="A13" s="405" t="s">
        <v>219</v>
      </c>
      <c r="B13" s="388" t="s">
        <v>459</v>
      </c>
      <c r="C13" s="389"/>
      <c r="D13" s="389"/>
      <c r="E13" s="389"/>
      <c r="F13" s="389"/>
      <c r="G13" s="389"/>
      <c r="H13" s="389"/>
      <c r="I13" s="389"/>
      <c r="J13" s="389"/>
      <c r="K13" s="389"/>
      <c r="L13" s="389"/>
      <c r="M13" s="389"/>
      <c r="N13" s="389"/>
      <c r="O13" s="390"/>
    </row>
    <row r="14" spans="1:15" ht="15" customHeight="1" x14ac:dyDescent="0.25">
      <c r="A14" s="406"/>
      <c r="B14" s="391"/>
      <c r="C14" s="392"/>
      <c r="D14" s="392"/>
      <c r="E14" s="392"/>
      <c r="F14" s="392"/>
      <c r="G14" s="392"/>
      <c r="H14" s="392"/>
      <c r="I14" s="392"/>
      <c r="J14" s="392"/>
      <c r="K14" s="392"/>
      <c r="L14" s="392"/>
      <c r="M14" s="392"/>
      <c r="N14" s="392"/>
      <c r="O14" s="393"/>
    </row>
    <row r="15" spans="1:15" ht="15" customHeight="1" thickBot="1" x14ac:dyDescent="0.3">
      <c r="A15" s="407"/>
      <c r="B15" s="394"/>
      <c r="C15" s="395"/>
      <c r="D15" s="395"/>
      <c r="E15" s="395"/>
      <c r="F15" s="395"/>
      <c r="G15" s="395"/>
      <c r="H15" s="395"/>
      <c r="I15" s="395"/>
      <c r="J15" s="395"/>
      <c r="K15" s="395"/>
      <c r="L15" s="395"/>
      <c r="M15" s="395"/>
      <c r="N15" s="395"/>
      <c r="O15" s="396"/>
    </row>
    <row r="16" spans="1:15" ht="9" customHeight="1" thickBot="1" x14ac:dyDescent="0.3">
      <c r="A16" s="16"/>
      <c r="B16" s="80"/>
      <c r="C16" s="17"/>
      <c r="D16" s="17"/>
      <c r="E16" s="17"/>
      <c r="F16" s="17"/>
      <c r="G16" s="18"/>
      <c r="H16" s="18"/>
      <c r="I16" s="18"/>
      <c r="J16" s="18"/>
      <c r="K16" s="18"/>
      <c r="L16" s="19"/>
      <c r="M16" s="19"/>
      <c r="N16" s="19"/>
      <c r="O16" s="19"/>
    </row>
    <row r="17" spans="1:15" s="20" customFormat="1" ht="37.5" customHeight="1" thickBot="1" x14ac:dyDescent="0.3">
      <c r="A17" s="61" t="s">
        <v>207</v>
      </c>
      <c r="B17" s="397" t="s">
        <v>444</v>
      </c>
      <c r="C17" s="397"/>
      <c r="D17" s="397"/>
      <c r="E17" s="397"/>
      <c r="F17" s="397"/>
      <c r="G17" s="402" t="s">
        <v>164</v>
      </c>
      <c r="H17" s="402"/>
      <c r="I17" s="397" t="s">
        <v>460</v>
      </c>
      <c r="J17" s="397"/>
      <c r="K17" s="397"/>
      <c r="L17" s="397"/>
      <c r="M17" s="397"/>
      <c r="N17" s="397"/>
      <c r="O17" s="397"/>
    </row>
    <row r="18" spans="1:15" ht="9" customHeight="1" thickBot="1" x14ac:dyDescent="0.3">
      <c r="A18" s="16"/>
      <c r="B18" s="18"/>
      <c r="C18" s="17"/>
      <c r="D18" s="17"/>
      <c r="E18" s="17"/>
      <c r="F18" s="17"/>
      <c r="G18" s="18"/>
      <c r="H18" s="18"/>
      <c r="I18" s="18"/>
      <c r="J18" s="18"/>
      <c r="K18" s="18"/>
      <c r="L18" s="19"/>
      <c r="M18" s="19"/>
      <c r="N18" s="19"/>
      <c r="O18" s="19"/>
    </row>
    <row r="19" spans="1:15" ht="56.25" customHeight="1" thickBot="1" x14ac:dyDescent="0.3">
      <c r="A19" s="61" t="s">
        <v>112</v>
      </c>
      <c r="B19" s="397" t="s">
        <v>445</v>
      </c>
      <c r="C19" s="397"/>
      <c r="D19" s="397"/>
      <c r="E19" s="397"/>
      <c r="F19" s="61" t="s">
        <v>113</v>
      </c>
      <c r="G19" s="403" t="s">
        <v>446</v>
      </c>
      <c r="H19" s="403"/>
      <c r="I19" s="403"/>
      <c r="J19" s="61" t="s">
        <v>114</v>
      </c>
      <c r="K19" s="397" t="s">
        <v>447</v>
      </c>
      <c r="L19" s="397"/>
      <c r="M19" s="397"/>
      <c r="N19" s="397"/>
      <c r="O19" s="397"/>
    </row>
    <row r="20" spans="1:15" ht="9" customHeight="1" x14ac:dyDescent="0.25">
      <c r="A20" s="7"/>
      <c r="B20" s="4"/>
      <c r="C20" s="404"/>
      <c r="D20" s="404"/>
      <c r="E20" s="404"/>
      <c r="F20" s="404"/>
      <c r="G20" s="404"/>
      <c r="H20" s="404"/>
      <c r="I20" s="404"/>
      <c r="J20" s="404"/>
      <c r="K20" s="404"/>
      <c r="L20" s="404"/>
      <c r="M20" s="404"/>
      <c r="N20" s="404"/>
      <c r="O20" s="404"/>
    </row>
    <row r="22" spans="1:15" ht="16.5" customHeight="1" thickBot="1" x14ac:dyDescent="0.3">
      <c r="A22" s="78"/>
      <c r="B22" s="79"/>
      <c r="C22" s="79"/>
      <c r="D22" s="79"/>
      <c r="E22" s="79"/>
      <c r="F22" s="79"/>
      <c r="G22" s="79"/>
      <c r="H22" s="79"/>
      <c r="I22" s="79"/>
      <c r="J22" s="79"/>
      <c r="K22" s="79"/>
      <c r="L22" s="79"/>
      <c r="M22" s="79"/>
      <c r="N22" s="79"/>
      <c r="O22" s="79"/>
    </row>
    <row r="23" spans="1:15" ht="32.1" customHeight="1" thickBot="1" x14ac:dyDescent="0.3">
      <c r="A23" s="366" t="s">
        <v>115</v>
      </c>
      <c r="B23" s="367"/>
      <c r="C23" s="367"/>
      <c r="D23" s="367"/>
      <c r="E23" s="367"/>
      <c r="F23" s="367"/>
      <c r="G23" s="367"/>
      <c r="H23" s="367"/>
      <c r="I23" s="367"/>
      <c r="J23" s="367"/>
      <c r="K23" s="367"/>
      <c r="L23" s="367"/>
      <c r="M23" s="367"/>
      <c r="N23" s="367"/>
      <c r="O23" s="368"/>
    </row>
    <row r="24" spans="1:15" ht="32.1" customHeight="1" thickBot="1" x14ac:dyDescent="0.3">
      <c r="A24" s="366" t="s">
        <v>116</v>
      </c>
      <c r="B24" s="367"/>
      <c r="C24" s="367"/>
      <c r="D24" s="367"/>
      <c r="E24" s="367"/>
      <c r="F24" s="367"/>
      <c r="G24" s="367"/>
      <c r="H24" s="367"/>
      <c r="I24" s="367"/>
      <c r="J24" s="367"/>
      <c r="K24" s="367"/>
      <c r="L24" s="367"/>
      <c r="M24" s="367"/>
      <c r="N24" s="367"/>
      <c r="O24" s="368"/>
    </row>
    <row r="25" spans="1:15" ht="32.1" customHeight="1" thickBot="1" x14ac:dyDescent="0.3">
      <c r="A25" s="31"/>
      <c r="B25" s="21" t="s">
        <v>143</v>
      </c>
      <c r="C25" s="21" t="s">
        <v>144</v>
      </c>
      <c r="D25" s="21" t="s">
        <v>145</v>
      </c>
      <c r="E25" s="21" t="s">
        <v>146</v>
      </c>
      <c r="F25" s="21" t="s">
        <v>147</v>
      </c>
      <c r="G25" s="21" t="s">
        <v>148</v>
      </c>
      <c r="H25" s="21" t="s">
        <v>149</v>
      </c>
      <c r="I25" s="21" t="s">
        <v>150</v>
      </c>
      <c r="J25" s="21" t="s">
        <v>151</v>
      </c>
      <c r="K25" s="21" t="s">
        <v>152</v>
      </c>
      <c r="L25" s="21" t="s">
        <v>153</v>
      </c>
      <c r="M25" s="21" t="s">
        <v>154</v>
      </c>
      <c r="N25" s="214" t="s">
        <v>155</v>
      </c>
      <c r="O25" s="22" t="s">
        <v>165</v>
      </c>
    </row>
    <row r="26" spans="1:15" ht="32.1" customHeight="1" x14ac:dyDescent="0.25">
      <c r="A26" s="25" t="s">
        <v>117</v>
      </c>
      <c r="B26" s="244">
        <v>1019185000</v>
      </c>
      <c r="C26" s="244">
        <v>786017000</v>
      </c>
      <c r="D26" s="339">
        <v>33828063</v>
      </c>
      <c r="E26" s="26"/>
      <c r="F26" s="26"/>
      <c r="G26" s="26"/>
      <c r="H26" s="23"/>
      <c r="I26" s="23"/>
      <c r="J26" s="23"/>
      <c r="K26" s="23"/>
      <c r="L26" s="23"/>
      <c r="M26" s="23"/>
      <c r="N26" s="696">
        <f>SUM(B26:M26)</f>
        <v>1839030063</v>
      </c>
      <c r="O26" s="24"/>
    </row>
    <row r="27" spans="1:15" ht="32.1" customHeight="1" x14ac:dyDescent="0.25">
      <c r="A27" s="25" t="s">
        <v>118</v>
      </c>
      <c r="B27" s="244">
        <v>1019184190</v>
      </c>
      <c r="C27" s="244">
        <v>786482624</v>
      </c>
      <c r="D27" s="245" t="s">
        <v>529</v>
      </c>
      <c r="E27" s="26"/>
      <c r="F27" s="26"/>
      <c r="G27" s="26"/>
      <c r="H27" s="26"/>
      <c r="I27" s="26"/>
      <c r="J27" s="26"/>
      <c r="K27" s="26"/>
      <c r="L27" s="26"/>
      <c r="M27" s="26"/>
      <c r="N27" s="696">
        <f t="shared" ref="N27:N31" si="0">SUM(B27:M27)</f>
        <v>1805666814</v>
      </c>
      <c r="O27" s="60" t="e">
        <f>+(B27+C27+D27+E27+F27+G27+H27+I27+J27+K27+L27+M27)/N26</f>
        <v>#VALUE!</v>
      </c>
    </row>
    <row r="28" spans="1:15" ht="32.1" customHeight="1" x14ac:dyDescent="0.25">
      <c r="A28" s="25" t="s">
        <v>119</v>
      </c>
      <c r="B28" s="245" t="s">
        <v>529</v>
      </c>
      <c r="C28" s="244">
        <v>7821677</v>
      </c>
      <c r="D28" s="244">
        <v>122502612</v>
      </c>
      <c r="E28" s="26"/>
      <c r="F28" s="26"/>
      <c r="G28" s="26"/>
      <c r="H28" s="26"/>
      <c r="I28" s="26"/>
      <c r="J28" s="26"/>
      <c r="K28" s="26"/>
      <c r="L28" s="26"/>
      <c r="M28" s="26"/>
      <c r="N28" s="696">
        <f t="shared" si="0"/>
        <v>130324289</v>
      </c>
      <c r="O28" s="60"/>
    </row>
    <row r="29" spans="1:15" ht="32.1" customHeight="1" x14ac:dyDescent="0.25">
      <c r="A29" s="25" t="s">
        <v>161</v>
      </c>
      <c r="B29" s="244">
        <v>8400000</v>
      </c>
      <c r="C29" s="244">
        <v>51833333</v>
      </c>
      <c r="D29" s="245"/>
      <c r="E29" s="26"/>
      <c r="F29" s="26"/>
      <c r="G29" s="26"/>
      <c r="H29" s="26"/>
      <c r="I29" s="26"/>
      <c r="J29" s="26"/>
      <c r="K29" s="26"/>
      <c r="L29" s="26"/>
      <c r="M29" s="26"/>
      <c r="N29" s="696">
        <f t="shared" si="0"/>
        <v>60233333</v>
      </c>
      <c r="O29" s="27"/>
    </row>
    <row r="30" spans="1:15" ht="32.1" customHeight="1" x14ac:dyDescent="0.25">
      <c r="A30" s="25" t="s">
        <v>163</v>
      </c>
      <c r="B30" s="245" t="s">
        <v>529</v>
      </c>
      <c r="C30" s="244">
        <v>8400000</v>
      </c>
      <c r="D30" s="245" t="s">
        <v>529</v>
      </c>
      <c r="E30" s="26"/>
      <c r="F30" s="26"/>
      <c r="G30" s="26"/>
      <c r="H30" s="26"/>
      <c r="I30" s="26"/>
      <c r="J30" s="26"/>
      <c r="K30" s="26"/>
      <c r="L30" s="26"/>
      <c r="M30" s="26"/>
      <c r="N30" s="696">
        <f t="shared" si="0"/>
        <v>8400000</v>
      </c>
      <c r="O30" s="27"/>
    </row>
    <row r="31" spans="1:15" ht="32.1" customHeight="1" thickBot="1" x14ac:dyDescent="0.3">
      <c r="A31" s="28" t="s">
        <v>162</v>
      </c>
      <c r="B31" s="246">
        <v>8400000</v>
      </c>
      <c r="C31" s="246">
        <v>35033333</v>
      </c>
      <c r="D31" s="246">
        <v>8400000</v>
      </c>
      <c r="E31" s="29"/>
      <c r="F31" s="29"/>
      <c r="G31" s="29"/>
      <c r="H31" s="29"/>
      <c r="I31" s="29"/>
      <c r="J31" s="29"/>
      <c r="K31" s="29"/>
      <c r="L31" s="29"/>
      <c r="M31" s="29"/>
      <c r="N31" s="697">
        <f t="shared" si="0"/>
        <v>51833333</v>
      </c>
      <c r="O31" s="32"/>
    </row>
    <row r="32" spans="1:15" s="30" customFormat="1" ht="16.5" customHeight="1" x14ac:dyDescent="0.2"/>
    <row r="33" spans="1:9" s="30" customFormat="1" ht="17.25" customHeight="1" x14ac:dyDescent="0.2"/>
    <row r="35" spans="1:9" ht="48" customHeight="1" thickBot="1" x14ac:dyDescent="0.3">
      <c r="A35" s="420" t="s">
        <v>136</v>
      </c>
      <c r="B35" s="421"/>
      <c r="C35" s="421"/>
      <c r="D35" s="421"/>
      <c r="E35" s="421"/>
      <c r="F35" s="421"/>
      <c r="G35" s="421"/>
      <c r="H35" s="421"/>
      <c r="I35" s="422"/>
    </row>
    <row r="36" spans="1:9" ht="50.25" customHeight="1" thickBot="1" x14ac:dyDescent="0.3">
      <c r="A36" s="45" t="s">
        <v>135</v>
      </c>
      <c r="B36" s="423" t="str">
        <f>+B13</f>
        <v>Coordinar un (1) mecanismo de Gobernanza para la articulación y gestión intersectorial con las entidades e instancias que permita la implementación, seguimiento y evaluación del Sistema Distrital de Cuidado.</v>
      </c>
      <c r="C36" s="424"/>
      <c r="D36" s="424"/>
      <c r="E36" s="424"/>
      <c r="F36" s="424"/>
      <c r="G36" s="424"/>
      <c r="H36" s="424"/>
      <c r="I36" s="425"/>
    </row>
    <row r="37" spans="1:9" ht="18.75" customHeight="1" thickBot="1" x14ac:dyDescent="0.3">
      <c r="A37" s="433" t="s">
        <v>216</v>
      </c>
      <c r="B37" s="89">
        <v>2024</v>
      </c>
      <c r="C37" s="89">
        <v>2025</v>
      </c>
      <c r="D37" s="89">
        <v>2026</v>
      </c>
      <c r="E37" s="89">
        <v>2027</v>
      </c>
      <c r="F37" s="89" t="s">
        <v>218</v>
      </c>
      <c r="G37" s="435" t="s">
        <v>217</v>
      </c>
      <c r="H37" s="435" t="s">
        <v>5</v>
      </c>
      <c r="I37" s="435"/>
    </row>
    <row r="38" spans="1:9" ht="50.25" customHeight="1" thickBot="1" x14ac:dyDescent="0.3">
      <c r="A38" s="434"/>
      <c r="B38" s="232">
        <v>1</v>
      </c>
      <c r="C38" s="232">
        <v>1</v>
      </c>
      <c r="D38" s="232">
        <v>1</v>
      </c>
      <c r="E38" s="232">
        <v>1</v>
      </c>
      <c r="F38" s="216">
        <v>1</v>
      </c>
      <c r="G38" s="435"/>
      <c r="H38" s="435"/>
      <c r="I38" s="435"/>
    </row>
    <row r="39" spans="1:9" ht="52.5" customHeight="1" thickBot="1" x14ac:dyDescent="0.3">
      <c r="A39" s="46" t="s">
        <v>120</v>
      </c>
      <c r="B39" s="487">
        <v>0.33329999999999999</v>
      </c>
      <c r="C39" s="488"/>
      <c r="D39" s="430" t="s">
        <v>141</v>
      </c>
      <c r="E39" s="431"/>
      <c r="F39" s="431"/>
      <c r="G39" s="431"/>
      <c r="H39" s="431"/>
      <c r="I39" s="432"/>
    </row>
    <row r="40" spans="1:9" s="34" customFormat="1" ht="42" customHeight="1" thickBot="1" x14ac:dyDescent="0.3">
      <c r="A40" s="433" t="s">
        <v>156</v>
      </c>
      <c r="B40" s="46" t="s">
        <v>134</v>
      </c>
      <c r="C40" s="45" t="s">
        <v>124</v>
      </c>
      <c r="D40" s="418" t="s">
        <v>138</v>
      </c>
      <c r="E40" s="419"/>
      <c r="F40" s="418" t="s">
        <v>139</v>
      </c>
      <c r="G40" s="419"/>
      <c r="H40" s="47" t="s">
        <v>140</v>
      </c>
      <c r="I40" s="49" t="s">
        <v>137</v>
      </c>
    </row>
    <row r="41" spans="1:9" ht="329.45" customHeight="1" thickBot="1" x14ac:dyDescent="0.3">
      <c r="A41" s="434"/>
      <c r="B41" s="38">
        <v>8.3400000000000002E-2</v>
      </c>
      <c r="C41" s="39">
        <v>8.3400000000000002E-2</v>
      </c>
      <c r="D41" s="428" t="s">
        <v>532</v>
      </c>
      <c r="E41" s="429"/>
      <c r="F41" s="428" t="s">
        <v>541</v>
      </c>
      <c r="G41" s="429"/>
      <c r="H41" s="35" t="s">
        <v>455</v>
      </c>
      <c r="I41" s="36" t="s">
        <v>534</v>
      </c>
    </row>
    <row r="42" spans="1:9" s="34" customFormat="1" ht="42" customHeight="1" thickBot="1" x14ac:dyDescent="0.3">
      <c r="A42" s="433" t="s">
        <v>157</v>
      </c>
      <c r="B42" s="48" t="s">
        <v>134</v>
      </c>
      <c r="C42" s="47" t="s">
        <v>124</v>
      </c>
      <c r="D42" s="418" t="s">
        <v>138</v>
      </c>
      <c r="E42" s="419"/>
      <c r="F42" s="418" t="s">
        <v>139</v>
      </c>
      <c r="G42" s="419"/>
      <c r="H42" s="47" t="s">
        <v>140</v>
      </c>
      <c r="I42" s="49" t="s">
        <v>137</v>
      </c>
    </row>
    <row r="43" spans="1:9" ht="313.14999999999998" customHeight="1" thickBot="1" x14ac:dyDescent="0.3">
      <c r="A43" s="434"/>
      <c r="B43" s="38">
        <v>8.3400000000000002E-2</v>
      </c>
      <c r="C43" s="39">
        <v>8.3400000000000002E-2</v>
      </c>
      <c r="D43" s="428" t="s">
        <v>533</v>
      </c>
      <c r="E43" s="429"/>
      <c r="F43" s="489" t="s">
        <v>572</v>
      </c>
      <c r="G43" s="490"/>
      <c r="H43" s="35" t="s">
        <v>455</v>
      </c>
      <c r="I43" s="36" t="s">
        <v>534</v>
      </c>
    </row>
    <row r="44" spans="1:9" s="34" customFormat="1" ht="42" customHeight="1" thickBot="1" x14ac:dyDescent="0.3">
      <c r="A44" s="433" t="s">
        <v>158</v>
      </c>
      <c r="B44" s="48" t="s">
        <v>134</v>
      </c>
      <c r="C44" s="47" t="s">
        <v>124</v>
      </c>
      <c r="D44" s="418" t="s">
        <v>138</v>
      </c>
      <c r="E44" s="419"/>
      <c r="F44" s="418" t="s">
        <v>139</v>
      </c>
      <c r="G44" s="419"/>
      <c r="H44" s="47" t="s">
        <v>140</v>
      </c>
      <c r="I44" s="49" t="s">
        <v>137</v>
      </c>
    </row>
    <row r="45" spans="1:9" ht="265.5" customHeight="1" thickBot="1" x14ac:dyDescent="0.3">
      <c r="A45" s="434"/>
      <c r="B45" s="38">
        <v>8.3400000000000002E-2</v>
      </c>
      <c r="C45" s="38">
        <v>8.3400000000000002E-2</v>
      </c>
      <c r="D45" s="428" t="s">
        <v>563</v>
      </c>
      <c r="E45" s="429"/>
      <c r="F45" s="491" t="s">
        <v>573</v>
      </c>
      <c r="G45" s="492"/>
      <c r="H45" s="35" t="s">
        <v>455</v>
      </c>
      <c r="I45" s="36" t="s">
        <v>534</v>
      </c>
    </row>
    <row r="46" spans="1:9" s="34" customFormat="1" ht="42" customHeight="1" thickBot="1" x14ac:dyDescent="0.3">
      <c r="A46" s="433" t="s">
        <v>159</v>
      </c>
      <c r="B46" s="48" t="s">
        <v>134</v>
      </c>
      <c r="C46" s="48" t="s">
        <v>124</v>
      </c>
      <c r="D46" s="418" t="s">
        <v>138</v>
      </c>
      <c r="E46" s="419"/>
      <c r="F46" s="418" t="s">
        <v>139</v>
      </c>
      <c r="G46" s="419"/>
      <c r="H46" s="47" t="s">
        <v>140</v>
      </c>
      <c r="I46" s="47" t="s">
        <v>137</v>
      </c>
    </row>
    <row r="47" spans="1:9" ht="42" customHeight="1" thickBot="1" x14ac:dyDescent="0.3">
      <c r="A47" s="434"/>
      <c r="B47" s="38">
        <v>8.3400000000000002E-2</v>
      </c>
      <c r="C47" s="39"/>
      <c r="D47" s="436"/>
      <c r="E47" s="437"/>
      <c r="F47" s="436"/>
      <c r="G47" s="437"/>
      <c r="H47" s="55"/>
      <c r="I47" s="56"/>
    </row>
    <row r="48" spans="1:9" s="34" customFormat="1" ht="42" customHeight="1" thickBot="1" x14ac:dyDescent="0.3">
      <c r="A48" s="433" t="s">
        <v>160</v>
      </c>
      <c r="B48" s="48" t="s">
        <v>134</v>
      </c>
      <c r="C48" s="47" t="s">
        <v>124</v>
      </c>
      <c r="D48" s="418" t="s">
        <v>138</v>
      </c>
      <c r="E48" s="419"/>
      <c r="F48" s="418" t="s">
        <v>139</v>
      </c>
      <c r="G48" s="419"/>
      <c r="H48" s="47" t="s">
        <v>140</v>
      </c>
      <c r="I48" s="49" t="s">
        <v>137</v>
      </c>
    </row>
    <row r="49" spans="1:9" ht="42" customHeight="1" thickBot="1" x14ac:dyDescent="0.3">
      <c r="A49" s="434"/>
      <c r="B49" s="38">
        <v>8.3400000000000002E-2</v>
      </c>
      <c r="C49" s="39"/>
      <c r="D49" s="353"/>
      <c r="E49" s="354"/>
      <c r="F49" s="353"/>
      <c r="G49" s="354"/>
      <c r="H49" s="35"/>
      <c r="I49" s="37"/>
    </row>
    <row r="50" spans="1:9" s="34" customFormat="1" ht="42" customHeight="1" thickBot="1" x14ac:dyDescent="0.3">
      <c r="A50" s="433" t="s">
        <v>142</v>
      </c>
      <c r="B50" s="48" t="s">
        <v>134</v>
      </c>
      <c r="C50" s="47" t="s">
        <v>124</v>
      </c>
      <c r="D50" s="418" t="s">
        <v>138</v>
      </c>
      <c r="E50" s="419"/>
      <c r="F50" s="418" t="s">
        <v>139</v>
      </c>
      <c r="G50" s="419"/>
      <c r="H50" s="47" t="s">
        <v>140</v>
      </c>
      <c r="I50" s="49" t="s">
        <v>137</v>
      </c>
    </row>
    <row r="51" spans="1:9" ht="42" customHeight="1" thickBot="1" x14ac:dyDescent="0.3">
      <c r="A51" s="434"/>
      <c r="B51" s="35">
        <v>8.3400000000000002E-2</v>
      </c>
      <c r="C51" s="41"/>
      <c r="D51" s="353"/>
      <c r="E51" s="354"/>
      <c r="F51" s="353"/>
      <c r="G51" s="354"/>
      <c r="H51" s="35"/>
      <c r="I51" s="37"/>
    </row>
    <row r="52" spans="1:9" ht="42" customHeight="1" thickBot="1" x14ac:dyDescent="0.3">
      <c r="A52" s="433" t="s">
        <v>125</v>
      </c>
      <c r="B52" s="47" t="s">
        <v>134</v>
      </c>
      <c r="C52" s="45" t="s">
        <v>124</v>
      </c>
      <c r="D52" s="418" t="s">
        <v>138</v>
      </c>
      <c r="E52" s="419"/>
      <c r="F52" s="418" t="s">
        <v>139</v>
      </c>
      <c r="G52" s="419"/>
      <c r="H52" s="47" t="s">
        <v>140</v>
      </c>
      <c r="I52" s="49" t="s">
        <v>137</v>
      </c>
    </row>
    <row r="53" spans="1:9" ht="42" customHeight="1" thickBot="1" x14ac:dyDescent="0.3">
      <c r="A53" s="434"/>
      <c r="B53" s="35">
        <v>8.3400000000000002E-2</v>
      </c>
      <c r="C53" s="41"/>
      <c r="D53" s="353"/>
      <c r="E53" s="438"/>
      <c r="F53" s="353"/>
      <c r="G53" s="354"/>
      <c r="H53" s="35"/>
      <c r="I53" s="37"/>
    </row>
    <row r="54" spans="1:9" ht="42" customHeight="1" thickBot="1" x14ac:dyDescent="0.3">
      <c r="A54" s="433" t="s">
        <v>126</v>
      </c>
      <c r="B54" s="47" t="s">
        <v>134</v>
      </c>
      <c r="C54" s="45" t="s">
        <v>124</v>
      </c>
      <c r="D54" s="418" t="s">
        <v>138</v>
      </c>
      <c r="E54" s="419"/>
      <c r="F54" s="418" t="s">
        <v>139</v>
      </c>
      <c r="G54" s="419"/>
      <c r="H54" s="47" t="s">
        <v>140</v>
      </c>
      <c r="I54" s="49" t="s">
        <v>137</v>
      </c>
    </row>
    <row r="55" spans="1:9" ht="42" customHeight="1" thickBot="1" x14ac:dyDescent="0.3">
      <c r="A55" s="434"/>
      <c r="B55" s="35">
        <v>8.3400000000000002E-2</v>
      </c>
      <c r="C55" s="41"/>
      <c r="D55" s="353"/>
      <c r="E55" s="438"/>
      <c r="F55" s="353"/>
      <c r="G55" s="354"/>
      <c r="H55" s="57"/>
      <c r="I55" s="37"/>
    </row>
    <row r="56" spans="1:9" ht="42" customHeight="1" thickBot="1" x14ac:dyDescent="0.3">
      <c r="A56" s="433" t="s">
        <v>127</v>
      </c>
      <c r="B56" s="47" t="s">
        <v>134</v>
      </c>
      <c r="C56" s="45" t="s">
        <v>124</v>
      </c>
      <c r="D56" s="418" t="s">
        <v>138</v>
      </c>
      <c r="E56" s="419"/>
      <c r="F56" s="418" t="s">
        <v>139</v>
      </c>
      <c r="G56" s="419"/>
      <c r="H56" s="47" t="s">
        <v>140</v>
      </c>
      <c r="I56" s="49" t="s">
        <v>137</v>
      </c>
    </row>
    <row r="57" spans="1:9" ht="42" customHeight="1" thickBot="1" x14ac:dyDescent="0.3">
      <c r="A57" s="434"/>
      <c r="B57" s="35">
        <v>8.3400000000000002E-2</v>
      </c>
      <c r="C57" s="41"/>
      <c r="D57" s="353"/>
      <c r="E57" s="354"/>
      <c r="F57" s="353"/>
      <c r="G57" s="354"/>
      <c r="H57" s="35"/>
      <c r="I57" s="35"/>
    </row>
    <row r="58" spans="1:9" ht="42" customHeight="1" thickBot="1" x14ac:dyDescent="0.3">
      <c r="A58" s="433" t="s">
        <v>128</v>
      </c>
      <c r="B58" s="47" t="s">
        <v>134</v>
      </c>
      <c r="C58" s="45" t="s">
        <v>124</v>
      </c>
      <c r="D58" s="418" t="s">
        <v>138</v>
      </c>
      <c r="E58" s="419"/>
      <c r="F58" s="418" t="s">
        <v>139</v>
      </c>
      <c r="G58" s="419"/>
      <c r="H58" s="47" t="s">
        <v>140</v>
      </c>
      <c r="I58" s="49" t="s">
        <v>137</v>
      </c>
    </row>
    <row r="59" spans="1:9" ht="42" customHeight="1" thickBot="1" x14ac:dyDescent="0.3">
      <c r="A59" s="434"/>
      <c r="B59" s="35">
        <v>8.3400000000000002E-2</v>
      </c>
      <c r="C59" s="41"/>
      <c r="D59" s="353"/>
      <c r="E59" s="354"/>
      <c r="F59" s="353"/>
      <c r="G59" s="354"/>
      <c r="H59" s="35"/>
      <c r="I59" s="37"/>
    </row>
    <row r="60" spans="1:9" ht="42" customHeight="1" thickBot="1" x14ac:dyDescent="0.3">
      <c r="A60" s="433" t="s">
        <v>133</v>
      </c>
      <c r="B60" s="47" t="s">
        <v>134</v>
      </c>
      <c r="C60" s="45" t="s">
        <v>124</v>
      </c>
      <c r="D60" s="418" t="s">
        <v>138</v>
      </c>
      <c r="E60" s="419"/>
      <c r="F60" s="418" t="s">
        <v>139</v>
      </c>
      <c r="G60" s="419"/>
      <c r="H60" s="47" t="s">
        <v>140</v>
      </c>
      <c r="I60" s="49" t="s">
        <v>137</v>
      </c>
    </row>
    <row r="61" spans="1:9" ht="42" customHeight="1" thickBot="1" x14ac:dyDescent="0.3">
      <c r="A61" s="434"/>
      <c r="B61" s="35">
        <v>8.3400000000000002E-2</v>
      </c>
      <c r="C61" s="41"/>
      <c r="D61" s="353"/>
      <c r="E61" s="354"/>
      <c r="F61" s="438"/>
      <c r="G61" s="438"/>
      <c r="H61" s="35"/>
      <c r="I61" s="35"/>
    </row>
    <row r="62" spans="1:9" ht="42" customHeight="1" thickBot="1" x14ac:dyDescent="0.3">
      <c r="A62" s="433" t="s">
        <v>129</v>
      </c>
      <c r="B62" s="47" t="s">
        <v>134</v>
      </c>
      <c r="C62" s="45" t="s">
        <v>124</v>
      </c>
      <c r="D62" s="418" t="s">
        <v>138</v>
      </c>
      <c r="E62" s="419"/>
      <c r="F62" s="418" t="s">
        <v>139</v>
      </c>
      <c r="G62" s="419"/>
      <c r="H62" s="47" t="s">
        <v>140</v>
      </c>
      <c r="I62" s="49" t="s">
        <v>137</v>
      </c>
    </row>
    <row r="63" spans="1:9" ht="42" customHeight="1" thickBot="1" x14ac:dyDescent="0.3">
      <c r="A63" s="434"/>
      <c r="B63" s="35">
        <v>8.3400000000000002E-2</v>
      </c>
      <c r="C63" s="41"/>
      <c r="D63" s="353"/>
      <c r="E63" s="354"/>
      <c r="F63" s="353"/>
      <c r="G63" s="354"/>
      <c r="H63" s="35"/>
      <c r="I63" s="35"/>
    </row>
    <row r="67" spans="1:9" ht="34.5" customHeight="1" x14ac:dyDescent="0.25">
      <c r="A67" s="369" t="s">
        <v>130</v>
      </c>
      <c r="B67" s="369"/>
      <c r="C67" s="369"/>
      <c r="D67" s="369"/>
      <c r="E67" s="369"/>
      <c r="F67" s="369"/>
      <c r="G67" s="369"/>
      <c r="H67" s="369"/>
      <c r="I67" s="369"/>
    </row>
    <row r="68" spans="1:9" ht="60.75" customHeight="1" x14ac:dyDescent="0.25">
      <c r="A68" s="50" t="s">
        <v>121</v>
      </c>
      <c r="B68" s="439" t="s">
        <v>461</v>
      </c>
      <c r="C68" s="440"/>
      <c r="D68" s="370" t="s">
        <v>462</v>
      </c>
      <c r="E68" s="371"/>
      <c r="F68" s="370" t="s">
        <v>463</v>
      </c>
      <c r="G68" s="371"/>
      <c r="H68" s="370"/>
      <c r="I68" s="371"/>
    </row>
    <row r="69" spans="1:9" ht="40.5" customHeight="1" x14ac:dyDescent="0.25">
      <c r="A69" s="50" t="s">
        <v>220</v>
      </c>
      <c r="B69" s="349">
        <v>11.11</v>
      </c>
      <c r="C69" s="350"/>
      <c r="D69" s="349">
        <v>11.11</v>
      </c>
      <c r="E69" s="350"/>
      <c r="F69" s="349">
        <v>11.11</v>
      </c>
      <c r="G69" s="350"/>
      <c r="H69" s="349"/>
      <c r="I69" s="350"/>
    </row>
    <row r="70" spans="1:9" ht="30" customHeight="1" x14ac:dyDescent="0.25">
      <c r="A70" s="351" t="s">
        <v>143</v>
      </c>
      <c r="B70" s="217" t="s">
        <v>2</v>
      </c>
      <c r="C70" s="217" t="s">
        <v>124</v>
      </c>
      <c r="D70" s="217" t="s">
        <v>2</v>
      </c>
      <c r="E70" s="217" t="s">
        <v>124</v>
      </c>
      <c r="F70" s="217" t="s">
        <v>2</v>
      </c>
      <c r="G70" s="217" t="s">
        <v>124</v>
      </c>
      <c r="H70" s="217" t="s">
        <v>2</v>
      </c>
      <c r="I70" s="217" t="s">
        <v>124</v>
      </c>
    </row>
    <row r="71" spans="1:9" ht="30" customHeight="1" x14ac:dyDescent="0.25">
      <c r="A71" s="352"/>
      <c r="B71" s="336">
        <v>8.3000000000000004E-2</v>
      </c>
      <c r="C71" s="336">
        <v>8.3000000000000004E-2</v>
      </c>
      <c r="D71" s="218"/>
      <c r="E71" s="219"/>
      <c r="F71" s="58"/>
      <c r="G71" s="219"/>
      <c r="H71" s="58"/>
      <c r="I71" s="219"/>
    </row>
    <row r="72" spans="1:9" ht="59.25" customHeight="1" x14ac:dyDescent="0.25">
      <c r="A72" s="335" t="s">
        <v>132</v>
      </c>
      <c r="B72" s="493" t="s">
        <v>530</v>
      </c>
      <c r="C72" s="493"/>
      <c r="D72" s="494"/>
      <c r="E72" s="375"/>
      <c r="F72" s="374"/>
      <c r="G72" s="443"/>
      <c r="H72" s="374"/>
      <c r="I72" s="375"/>
    </row>
    <row r="73" spans="1:9" ht="65.45" customHeight="1" x14ac:dyDescent="0.25">
      <c r="A73" s="50" t="s">
        <v>131</v>
      </c>
      <c r="B73" s="495" t="s">
        <v>552</v>
      </c>
      <c r="C73" s="496"/>
      <c r="D73" s="360"/>
      <c r="E73" s="361"/>
      <c r="F73" s="362"/>
      <c r="G73" s="363"/>
      <c r="H73" s="362"/>
      <c r="I73" s="363"/>
    </row>
    <row r="74" spans="1:9" ht="30.75" customHeight="1" x14ac:dyDescent="0.25">
      <c r="A74" s="351" t="s">
        <v>144</v>
      </c>
      <c r="B74" s="217" t="s">
        <v>2</v>
      </c>
      <c r="C74" s="217" t="s">
        <v>124</v>
      </c>
      <c r="D74" s="217" t="s">
        <v>2</v>
      </c>
      <c r="E74" s="217" t="s">
        <v>124</v>
      </c>
      <c r="F74" s="217" t="s">
        <v>2</v>
      </c>
      <c r="G74" s="217" t="s">
        <v>124</v>
      </c>
      <c r="H74" s="217" t="s">
        <v>2</v>
      </c>
      <c r="I74" s="217" t="s">
        <v>124</v>
      </c>
    </row>
    <row r="75" spans="1:9" ht="30.75" customHeight="1" x14ac:dyDescent="0.25">
      <c r="A75" s="352"/>
      <c r="B75" s="336">
        <v>8.3000000000000004E-2</v>
      </c>
      <c r="C75" s="336">
        <v>8.3000000000000004E-2</v>
      </c>
      <c r="D75" s="218"/>
      <c r="E75" s="219"/>
      <c r="F75" s="58"/>
      <c r="G75" s="52"/>
      <c r="H75" s="58"/>
      <c r="I75" s="52"/>
    </row>
    <row r="76" spans="1:9" ht="55.5" customHeight="1" x14ac:dyDescent="0.25">
      <c r="A76" s="335" t="s">
        <v>132</v>
      </c>
      <c r="B76" s="493" t="s">
        <v>531</v>
      </c>
      <c r="C76" s="493"/>
      <c r="D76" s="497"/>
      <c r="E76" s="415"/>
      <c r="F76" s="374"/>
      <c r="G76" s="443"/>
      <c r="H76" s="414"/>
      <c r="I76" s="415"/>
    </row>
    <row r="77" spans="1:9" ht="68.25" customHeight="1" x14ac:dyDescent="0.25">
      <c r="A77" s="50" t="s">
        <v>131</v>
      </c>
      <c r="B77" s="495" t="s">
        <v>552</v>
      </c>
      <c r="C77" s="496"/>
      <c r="D77" s="360"/>
      <c r="E77" s="361"/>
      <c r="F77" s="362"/>
      <c r="G77" s="363"/>
      <c r="H77" s="362"/>
      <c r="I77" s="363"/>
    </row>
    <row r="78" spans="1:9" ht="30.75" customHeight="1" x14ac:dyDescent="0.25">
      <c r="A78" s="351" t="s">
        <v>145</v>
      </c>
      <c r="B78" s="217" t="s">
        <v>2</v>
      </c>
      <c r="C78" s="217" t="s">
        <v>124</v>
      </c>
      <c r="D78" s="217" t="s">
        <v>2</v>
      </c>
      <c r="E78" s="217" t="s">
        <v>124</v>
      </c>
      <c r="F78" s="217" t="s">
        <v>2</v>
      </c>
      <c r="G78" s="217" t="s">
        <v>124</v>
      </c>
      <c r="H78" s="217" t="s">
        <v>2</v>
      </c>
      <c r="I78" s="217" t="s">
        <v>124</v>
      </c>
    </row>
    <row r="79" spans="1:9" ht="30.75" customHeight="1" x14ac:dyDescent="0.25">
      <c r="A79" s="352"/>
      <c r="B79" s="218">
        <v>8.3000000000000004E-2</v>
      </c>
      <c r="C79" s="218">
        <v>8.3000000000000004E-2</v>
      </c>
      <c r="D79" s="218">
        <v>0.25</v>
      </c>
      <c r="E79" s="218">
        <v>0.25</v>
      </c>
      <c r="F79" s="218">
        <v>0.1</v>
      </c>
      <c r="G79" s="218">
        <v>0.1</v>
      </c>
      <c r="H79" s="218"/>
      <c r="I79" s="52"/>
    </row>
    <row r="80" spans="1:9" ht="118.5" customHeight="1" x14ac:dyDescent="0.25">
      <c r="A80" s="50" t="s">
        <v>132</v>
      </c>
      <c r="B80" s="360" t="s">
        <v>560</v>
      </c>
      <c r="C80" s="361"/>
      <c r="D80" s="372" t="s">
        <v>561</v>
      </c>
      <c r="E80" s="373"/>
      <c r="F80" s="372" t="s">
        <v>562</v>
      </c>
      <c r="G80" s="373"/>
      <c r="H80" s="362"/>
      <c r="I80" s="363"/>
    </row>
    <row r="81" spans="1:9" ht="76.150000000000006" customHeight="1" x14ac:dyDescent="0.25">
      <c r="A81" s="50" t="s">
        <v>131</v>
      </c>
      <c r="B81" s="360" t="s">
        <v>579</v>
      </c>
      <c r="C81" s="361"/>
      <c r="D81" s="360" t="s">
        <v>579</v>
      </c>
      <c r="E81" s="361"/>
      <c r="F81" s="360" t="s">
        <v>580</v>
      </c>
      <c r="G81" s="361"/>
      <c r="H81" s="362"/>
      <c r="I81" s="363"/>
    </row>
    <row r="82" spans="1:9" ht="30.75" customHeight="1" x14ac:dyDescent="0.25">
      <c r="A82" s="351" t="s">
        <v>146</v>
      </c>
      <c r="B82" s="217" t="s">
        <v>2</v>
      </c>
      <c r="C82" s="217" t="s">
        <v>124</v>
      </c>
      <c r="D82" s="217" t="s">
        <v>2</v>
      </c>
      <c r="E82" s="217" t="s">
        <v>124</v>
      </c>
      <c r="F82" s="217" t="s">
        <v>2</v>
      </c>
      <c r="G82" s="217" t="s">
        <v>124</v>
      </c>
      <c r="H82" s="217" t="s">
        <v>2</v>
      </c>
      <c r="I82" s="217" t="s">
        <v>124</v>
      </c>
    </row>
    <row r="83" spans="1:9" ht="30.75" customHeight="1" x14ac:dyDescent="0.25">
      <c r="A83" s="352"/>
      <c r="B83" s="218">
        <v>8.3000000000000004E-2</v>
      </c>
      <c r="C83" s="219"/>
      <c r="D83" s="218"/>
      <c r="E83" s="219"/>
      <c r="F83" s="220">
        <v>0.1</v>
      </c>
      <c r="G83" s="52"/>
      <c r="H83" s="220"/>
      <c r="I83" s="52"/>
    </row>
    <row r="84" spans="1:9" ht="55.5" customHeight="1" x14ac:dyDescent="0.25">
      <c r="A84" s="50" t="s">
        <v>132</v>
      </c>
      <c r="B84" s="441"/>
      <c r="C84" s="442"/>
      <c r="D84" s="362"/>
      <c r="E84" s="363"/>
      <c r="F84" s="374"/>
      <c r="G84" s="443"/>
      <c r="H84" s="362"/>
      <c r="I84" s="363"/>
    </row>
    <row r="85" spans="1:9" ht="55.5" customHeight="1" x14ac:dyDescent="0.25">
      <c r="A85" s="50" t="s">
        <v>131</v>
      </c>
      <c r="B85" s="358"/>
      <c r="C85" s="359"/>
      <c r="D85" s="360"/>
      <c r="E85" s="361"/>
      <c r="F85" s="362"/>
      <c r="G85" s="363"/>
      <c r="H85" s="362"/>
      <c r="I85" s="363"/>
    </row>
    <row r="86" spans="1:9" ht="30" customHeight="1" x14ac:dyDescent="0.25">
      <c r="A86" s="351" t="s">
        <v>147</v>
      </c>
      <c r="B86" s="217" t="s">
        <v>2</v>
      </c>
      <c r="C86" s="217" t="s">
        <v>124</v>
      </c>
      <c r="D86" s="217" t="s">
        <v>2</v>
      </c>
      <c r="E86" s="217" t="s">
        <v>124</v>
      </c>
      <c r="F86" s="217" t="s">
        <v>2</v>
      </c>
      <c r="G86" s="217" t="s">
        <v>124</v>
      </c>
      <c r="H86" s="217" t="s">
        <v>2</v>
      </c>
      <c r="I86" s="217" t="s">
        <v>124</v>
      </c>
    </row>
    <row r="87" spans="1:9" ht="30" customHeight="1" x14ac:dyDescent="0.25">
      <c r="A87" s="352"/>
      <c r="B87" s="218">
        <v>8.3000000000000004E-2</v>
      </c>
      <c r="C87" s="219"/>
      <c r="D87" s="218"/>
      <c r="E87" s="219"/>
      <c r="F87" s="220">
        <v>0.1</v>
      </c>
      <c r="G87" s="52"/>
      <c r="H87" s="220"/>
      <c r="I87" s="52"/>
    </row>
    <row r="88" spans="1:9" ht="56.25" customHeight="1" x14ac:dyDescent="0.25">
      <c r="A88" s="50" t="s">
        <v>132</v>
      </c>
      <c r="B88" s="364"/>
      <c r="C88" s="364"/>
      <c r="D88" s="364"/>
      <c r="E88" s="364"/>
      <c r="F88" s="364"/>
      <c r="G88" s="364"/>
      <c r="H88" s="364"/>
      <c r="I88" s="364"/>
    </row>
    <row r="89" spans="1:9" ht="56.25" customHeight="1" x14ac:dyDescent="0.25">
      <c r="A89" s="50" t="s">
        <v>131</v>
      </c>
      <c r="B89" s="355"/>
      <c r="C89" s="356"/>
      <c r="D89" s="355"/>
      <c r="E89" s="356"/>
      <c r="F89" s="355"/>
      <c r="G89" s="356"/>
      <c r="H89" s="355"/>
      <c r="I89" s="356"/>
    </row>
    <row r="90" spans="1:9" ht="29.25" customHeight="1" x14ac:dyDescent="0.25">
      <c r="A90" s="351" t="s">
        <v>148</v>
      </c>
      <c r="B90" s="217" t="s">
        <v>2</v>
      </c>
      <c r="C90" s="217" t="s">
        <v>124</v>
      </c>
      <c r="D90" s="217" t="s">
        <v>2</v>
      </c>
      <c r="E90" s="217" t="s">
        <v>124</v>
      </c>
      <c r="F90" s="217" t="s">
        <v>2</v>
      </c>
      <c r="G90" s="217" t="s">
        <v>124</v>
      </c>
      <c r="H90" s="217" t="s">
        <v>2</v>
      </c>
      <c r="I90" s="217" t="s">
        <v>124</v>
      </c>
    </row>
    <row r="91" spans="1:9" ht="29.25" customHeight="1" x14ac:dyDescent="0.25">
      <c r="A91" s="352"/>
      <c r="B91" s="220">
        <v>8.3000000000000004E-2</v>
      </c>
      <c r="C91" s="53"/>
      <c r="D91" s="220">
        <v>0.25</v>
      </c>
      <c r="E91" s="53"/>
      <c r="F91" s="218">
        <v>0.1</v>
      </c>
      <c r="G91" s="52"/>
      <c r="H91" s="218">
        <v>0.3</v>
      </c>
      <c r="I91" s="52"/>
    </row>
    <row r="92" spans="1:9" ht="50.25" customHeight="1" x14ac:dyDescent="0.25">
      <c r="A92" s="50" t="s">
        <v>132</v>
      </c>
      <c r="B92" s="357"/>
      <c r="C92" s="357"/>
      <c r="D92" s="357"/>
      <c r="E92" s="357"/>
      <c r="F92" s="357"/>
      <c r="G92" s="357"/>
      <c r="H92" s="357"/>
      <c r="I92" s="357"/>
    </row>
    <row r="93" spans="1:9" ht="50.25" customHeight="1" x14ac:dyDescent="0.25">
      <c r="A93" s="50" t="s">
        <v>131</v>
      </c>
      <c r="B93" s="355"/>
      <c r="C93" s="356"/>
      <c r="D93" s="355"/>
      <c r="E93" s="356"/>
      <c r="F93" s="355"/>
      <c r="G93" s="356"/>
      <c r="H93" s="355"/>
      <c r="I93" s="356"/>
    </row>
    <row r="94" spans="1:9" ht="24.95" customHeight="1" x14ac:dyDescent="0.25">
      <c r="A94" s="351" t="s">
        <v>149</v>
      </c>
      <c r="B94" s="217" t="s">
        <v>2</v>
      </c>
      <c r="C94" s="217" t="s">
        <v>124</v>
      </c>
      <c r="D94" s="217" t="s">
        <v>2</v>
      </c>
      <c r="E94" s="217" t="s">
        <v>124</v>
      </c>
      <c r="F94" s="217" t="s">
        <v>2</v>
      </c>
      <c r="G94" s="217" t="s">
        <v>124</v>
      </c>
      <c r="H94" s="217" t="s">
        <v>2</v>
      </c>
      <c r="I94" s="217" t="s">
        <v>124</v>
      </c>
    </row>
    <row r="95" spans="1:9" ht="24.95" customHeight="1" x14ac:dyDescent="0.25">
      <c r="A95" s="352"/>
      <c r="B95" s="220">
        <v>8.3000000000000004E-2</v>
      </c>
      <c r="C95" s="53"/>
      <c r="D95" s="220"/>
      <c r="E95" s="53"/>
      <c r="F95" s="220">
        <v>0.1</v>
      </c>
      <c r="G95" s="52"/>
      <c r="H95" s="220"/>
      <c r="I95" s="52"/>
    </row>
    <row r="96" spans="1:9" ht="46.5" customHeight="1" x14ac:dyDescent="0.25">
      <c r="A96" s="50" t="s">
        <v>132</v>
      </c>
      <c r="B96" s="357"/>
      <c r="C96" s="357"/>
      <c r="D96" s="357"/>
      <c r="E96" s="357"/>
      <c r="F96" s="357"/>
      <c r="G96" s="357"/>
      <c r="H96" s="357"/>
      <c r="I96" s="357"/>
    </row>
    <row r="97" spans="1:9" ht="46.5" customHeight="1" x14ac:dyDescent="0.25">
      <c r="A97" s="50" t="s">
        <v>131</v>
      </c>
      <c r="B97" s="355"/>
      <c r="C97" s="356"/>
      <c r="D97" s="355"/>
      <c r="E97" s="356"/>
      <c r="F97" s="355"/>
      <c r="G97" s="356"/>
      <c r="H97" s="355"/>
      <c r="I97" s="356"/>
    </row>
    <row r="98" spans="1:9" ht="24.95" customHeight="1" x14ac:dyDescent="0.25">
      <c r="A98" s="351" t="s">
        <v>150</v>
      </c>
      <c r="B98" s="217" t="s">
        <v>2</v>
      </c>
      <c r="C98" s="217" t="s">
        <v>124</v>
      </c>
      <c r="D98" s="217" t="s">
        <v>2</v>
      </c>
      <c r="E98" s="217" t="s">
        <v>124</v>
      </c>
      <c r="F98" s="217" t="s">
        <v>2</v>
      </c>
      <c r="G98" s="217" t="s">
        <v>124</v>
      </c>
      <c r="H98" s="217" t="s">
        <v>2</v>
      </c>
      <c r="I98" s="217" t="s">
        <v>124</v>
      </c>
    </row>
    <row r="99" spans="1:9" ht="24.95" customHeight="1" x14ac:dyDescent="0.25">
      <c r="A99" s="352"/>
      <c r="B99" s="220">
        <v>8.3000000000000004E-2</v>
      </c>
      <c r="C99" s="53"/>
      <c r="D99" s="220"/>
      <c r="E99" s="53"/>
      <c r="F99" s="220">
        <v>0.1</v>
      </c>
      <c r="G99" s="52"/>
      <c r="H99" s="220"/>
      <c r="I99" s="52"/>
    </row>
    <row r="100" spans="1:9" ht="59.25" customHeight="1" x14ac:dyDescent="0.25">
      <c r="A100" s="50" t="s">
        <v>132</v>
      </c>
      <c r="B100" s="357"/>
      <c r="C100" s="357"/>
      <c r="D100" s="357"/>
      <c r="E100" s="357"/>
      <c r="F100" s="357"/>
      <c r="G100" s="357"/>
      <c r="H100" s="357"/>
      <c r="I100" s="357"/>
    </row>
    <row r="101" spans="1:9" ht="59.25" customHeight="1" x14ac:dyDescent="0.25">
      <c r="A101" s="50" t="s">
        <v>131</v>
      </c>
      <c r="B101" s="355"/>
      <c r="C101" s="356"/>
      <c r="D101" s="355"/>
      <c r="E101" s="356"/>
      <c r="F101" s="355"/>
      <c r="G101" s="356"/>
      <c r="H101" s="355"/>
      <c r="I101" s="356"/>
    </row>
    <row r="102" spans="1:9" ht="24.95" customHeight="1" x14ac:dyDescent="0.25">
      <c r="A102" s="351" t="s">
        <v>151</v>
      </c>
      <c r="B102" s="217" t="s">
        <v>2</v>
      </c>
      <c r="C102" s="217" t="s">
        <v>124</v>
      </c>
      <c r="D102" s="217" t="s">
        <v>2</v>
      </c>
      <c r="E102" s="217" t="s">
        <v>124</v>
      </c>
      <c r="F102" s="217" t="s">
        <v>2</v>
      </c>
      <c r="G102" s="217" t="s">
        <v>124</v>
      </c>
      <c r="H102" s="217" t="s">
        <v>2</v>
      </c>
      <c r="I102" s="217" t="s">
        <v>124</v>
      </c>
    </row>
    <row r="103" spans="1:9" ht="24.95" customHeight="1" x14ac:dyDescent="0.25">
      <c r="A103" s="352"/>
      <c r="B103" s="220">
        <v>8.3000000000000004E-2</v>
      </c>
      <c r="C103" s="53"/>
      <c r="D103" s="220">
        <v>0.25</v>
      </c>
      <c r="E103" s="53"/>
      <c r="F103" s="218">
        <v>0.1</v>
      </c>
      <c r="G103" s="52"/>
      <c r="H103" s="218">
        <v>0.3</v>
      </c>
      <c r="I103" s="52"/>
    </row>
    <row r="104" spans="1:9" ht="61.5" customHeight="1" x14ac:dyDescent="0.25">
      <c r="A104" s="50" t="s">
        <v>132</v>
      </c>
      <c r="B104" s="357"/>
      <c r="C104" s="357"/>
      <c r="D104" s="357"/>
      <c r="E104" s="357"/>
      <c r="F104" s="357"/>
      <c r="G104" s="357"/>
      <c r="H104" s="357"/>
      <c r="I104" s="357"/>
    </row>
    <row r="105" spans="1:9" ht="61.5" customHeight="1" x14ac:dyDescent="0.25">
      <c r="A105" s="50" t="s">
        <v>131</v>
      </c>
      <c r="B105" s="355"/>
      <c r="C105" s="356"/>
      <c r="D105" s="355"/>
      <c r="E105" s="356"/>
      <c r="F105" s="355"/>
      <c r="G105" s="356"/>
      <c r="H105" s="355"/>
      <c r="I105" s="356"/>
    </row>
    <row r="106" spans="1:9" ht="24.95" customHeight="1" x14ac:dyDescent="0.25">
      <c r="A106" s="351" t="s">
        <v>152</v>
      </c>
      <c r="B106" s="217" t="s">
        <v>2</v>
      </c>
      <c r="C106" s="217" t="s">
        <v>124</v>
      </c>
      <c r="D106" s="217" t="s">
        <v>2</v>
      </c>
      <c r="E106" s="217" t="s">
        <v>124</v>
      </c>
      <c r="F106" s="217" t="s">
        <v>2</v>
      </c>
      <c r="G106" s="217" t="s">
        <v>124</v>
      </c>
      <c r="H106" s="217" t="s">
        <v>2</v>
      </c>
      <c r="I106" s="217" t="s">
        <v>124</v>
      </c>
    </row>
    <row r="107" spans="1:9" ht="24.95" customHeight="1" x14ac:dyDescent="0.25">
      <c r="A107" s="352"/>
      <c r="B107" s="220">
        <v>8.3000000000000004E-2</v>
      </c>
      <c r="C107" s="53"/>
      <c r="D107" s="220"/>
      <c r="E107" s="53"/>
      <c r="F107" s="220">
        <v>0.1</v>
      </c>
      <c r="G107" s="52"/>
      <c r="H107" s="220"/>
      <c r="I107" s="52"/>
    </row>
    <row r="108" spans="1:9" ht="50.25" customHeight="1" x14ac:dyDescent="0.25">
      <c r="A108" s="50" t="s">
        <v>132</v>
      </c>
      <c r="B108" s="357"/>
      <c r="C108" s="357"/>
      <c r="D108" s="357"/>
      <c r="E108" s="357"/>
      <c r="F108" s="357"/>
      <c r="G108" s="357"/>
      <c r="H108" s="357"/>
      <c r="I108" s="357"/>
    </row>
    <row r="109" spans="1:9" ht="50.25" customHeight="1" x14ac:dyDescent="0.25">
      <c r="A109" s="50" t="s">
        <v>131</v>
      </c>
      <c r="B109" s="355"/>
      <c r="C109" s="356"/>
      <c r="D109" s="355"/>
      <c r="E109" s="356"/>
      <c r="F109" s="355"/>
      <c r="G109" s="356"/>
      <c r="H109" s="355"/>
      <c r="I109" s="356"/>
    </row>
    <row r="110" spans="1:9" ht="24.95" customHeight="1" x14ac:dyDescent="0.25">
      <c r="A110" s="351" t="s">
        <v>153</v>
      </c>
      <c r="B110" s="217" t="s">
        <v>2</v>
      </c>
      <c r="C110" s="217" t="s">
        <v>124</v>
      </c>
      <c r="D110" s="217" t="s">
        <v>2</v>
      </c>
      <c r="E110" s="217" t="s">
        <v>124</v>
      </c>
      <c r="F110" s="217" t="s">
        <v>2</v>
      </c>
      <c r="G110" s="217" t="s">
        <v>124</v>
      </c>
      <c r="H110" s="217" t="s">
        <v>2</v>
      </c>
      <c r="I110" s="217" t="s">
        <v>124</v>
      </c>
    </row>
    <row r="111" spans="1:9" ht="24.95" customHeight="1" x14ac:dyDescent="0.25">
      <c r="A111" s="352"/>
      <c r="B111" s="220">
        <v>8.3000000000000004E-2</v>
      </c>
      <c r="C111" s="53"/>
      <c r="D111" s="220"/>
      <c r="E111" s="53"/>
      <c r="F111" s="220">
        <v>0.1</v>
      </c>
      <c r="G111" s="52"/>
      <c r="H111" s="221"/>
      <c r="I111" s="52"/>
    </row>
    <row r="112" spans="1:9" ht="55.5" customHeight="1" x14ac:dyDescent="0.25">
      <c r="A112" s="50" t="s">
        <v>132</v>
      </c>
      <c r="B112" s="357"/>
      <c r="C112" s="357"/>
      <c r="D112" s="357"/>
      <c r="E112" s="357"/>
      <c r="F112" s="357"/>
      <c r="G112" s="357"/>
      <c r="H112" s="357"/>
      <c r="I112" s="357"/>
    </row>
    <row r="113" spans="1:9" ht="55.5" customHeight="1" x14ac:dyDescent="0.25">
      <c r="A113" s="50" t="s">
        <v>131</v>
      </c>
      <c r="B113" s="355"/>
      <c r="C113" s="356"/>
      <c r="D113" s="355"/>
      <c r="E113" s="356"/>
      <c r="F113" s="355"/>
      <c r="G113" s="356"/>
      <c r="H113" s="355"/>
      <c r="I113" s="356"/>
    </row>
    <row r="114" spans="1:9" ht="24.95" customHeight="1" x14ac:dyDescent="0.25">
      <c r="A114" s="351" t="s">
        <v>154</v>
      </c>
      <c r="B114" s="217" t="s">
        <v>2</v>
      </c>
      <c r="C114" s="217" t="s">
        <v>124</v>
      </c>
      <c r="D114" s="217" t="s">
        <v>2</v>
      </c>
      <c r="E114" s="217" t="s">
        <v>124</v>
      </c>
      <c r="F114" s="217" t="s">
        <v>2</v>
      </c>
      <c r="G114" s="217" t="s">
        <v>124</v>
      </c>
      <c r="H114" s="217" t="s">
        <v>2</v>
      </c>
      <c r="I114" s="217" t="s">
        <v>124</v>
      </c>
    </row>
    <row r="115" spans="1:9" ht="24.95" customHeight="1" x14ac:dyDescent="0.25">
      <c r="A115" s="352"/>
      <c r="B115" s="220">
        <v>8.3000000000000004E-2</v>
      </c>
      <c r="C115" s="53"/>
      <c r="D115" s="220">
        <v>0.25</v>
      </c>
      <c r="E115" s="53"/>
      <c r="F115" s="220">
        <v>0.1</v>
      </c>
      <c r="G115" s="52"/>
      <c r="H115" s="220">
        <v>0.3</v>
      </c>
      <c r="I115" s="52"/>
    </row>
    <row r="116" spans="1:9" ht="52.5" customHeight="1" x14ac:dyDescent="0.25">
      <c r="A116" s="50" t="s">
        <v>132</v>
      </c>
      <c r="B116" s="357"/>
      <c r="C116" s="357"/>
      <c r="D116" s="357"/>
      <c r="E116" s="357"/>
      <c r="F116" s="357"/>
      <c r="G116" s="357"/>
      <c r="H116" s="357"/>
      <c r="I116" s="357"/>
    </row>
    <row r="117" spans="1:9" ht="52.5" customHeight="1" x14ac:dyDescent="0.25">
      <c r="A117" s="50" t="s">
        <v>131</v>
      </c>
      <c r="B117" s="355"/>
      <c r="C117" s="356"/>
      <c r="D117" s="355"/>
      <c r="E117" s="356"/>
      <c r="F117" s="355"/>
      <c r="G117" s="356"/>
      <c r="H117" s="355"/>
      <c r="I117" s="356"/>
    </row>
    <row r="118" spans="1:9" ht="16.5" x14ac:dyDescent="0.25">
      <c r="A118" s="51" t="s">
        <v>314</v>
      </c>
      <c r="B118" s="54">
        <f t="shared" ref="B118:I118" si="1">(B71+B75+B79+B83+B87+B91+B95+B99+B103+B107+B111+B115)</f>
        <v>0.99599999999999989</v>
      </c>
      <c r="C118" s="54">
        <f t="shared" si="1"/>
        <v>0.249</v>
      </c>
      <c r="D118" s="54">
        <f t="shared" si="1"/>
        <v>1</v>
      </c>
      <c r="E118" s="54">
        <f t="shared" si="1"/>
        <v>0.25</v>
      </c>
      <c r="F118" s="54">
        <f t="shared" si="1"/>
        <v>0.99999999999999989</v>
      </c>
      <c r="G118" s="54">
        <f t="shared" si="1"/>
        <v>0.1</v>
      </c>
      <c r="H118" s="54">
        <f t="shared" si="1"/>
        <v>0.89999999999999991</v>
      </c>
      <c r="I118" s="54">
        <f t="shared" si="1"/>
        <v>0</v>
      </c>
    </row>
  </sheetData>
  <mergeCells count="211">
    <mergeCell ref="A114:A115"/>
    <mergeCell ref="B116:C116"/>
    <mergeCell ref="D116:E116"/>
    <mergeCell ref="F116:G116"/>
    <mergeCell ref="H116:I116"/>
    <mergeCell ref="B117:C117"/>
    <mergeCell ref="D117:E117"/>
    <mergeCell ref="F117:G117"/>
    <mergeCell ref="H117:I117"/>
    <mergeCell ref="A110:A111"/>
    <mergeCell ref="B112:C112"/>
    <mergeCell ref="D112:E112"/>
    <mergeCell ref="F112:G112"/>
    <mergeCell ref="H112:I112"/>
    <mergeCell ref="B113:C113"/>
    <mergeCell ref="D113:E113"/>
    <mergeCell ref="F113:G113"/>
    <mergeCell ref="H113:I113"/>
    <mergeCell ref="A106:A107"/>
    <mergeCell ref="B108:C108"/>
    <mergeCell ref="D108:E108"/>
    <mergeCell ref="F108:G108"/>
    <mergeCell ref="H108:I108"/>
    <mergeCell ref="B109:C109"/>
    <mergeCell ref="D109:E109"/>
    <mergeCell ref="F109:G109"/>
    <mergeCell ref="H109:I109"/>
    <mergeCell ref="A102:A103"/>
    <mergeCell ref="B104:C104"/>
    <mergeCell ref="D104:E104"/>
    <mergeCell ref="F104:G104"/>
    <mergeCell ref="H104:I104"/>
    <mergeCell ref="B105:C105"/>
    <mergeCell ref="D105:E105"/>
    <mergeCell ref="F105:G105"/>
    <mergeCell ref="H105:I105"/>
    <mergeCell ref="A98:A99"/>
    <mergeCell ref="B100:C100"/>
    <mergeCell ref="D100:E100"/>
    <mergeCell ref="F100:G100"/>
    <mergeCell ref="H100:I100"/>
    <mergeCell ref="B101:C101"/>
    <mergeCell ref="D101:E101"/>
    <mergeCell ref="F101:G101"/>
    <mergeCell ref="H101:I101"/>
    <mergeCell ref="A94:A95"/>
    <mergeCell ref="B96:C96"/>
    <mergeCell ref="D96:E96"/>
    <mergeCell ref="F96:G96"/>
    <mergeCell ref="H96:I96"/>
    <mergeCell ref="B97:C97"/>
    <mergeCell ref="D97:E97"/>
    <mergeCell ref="F97:G97"/>
    <mergeCell ref="H97:I97"/>
    <mergeCell ref="A90:A91"/>
    <mergeCell ref="B92:C92"/>
    <mergeCell ref="D92:E92"/>
    <mergeCell ref="F92:G92"/>
    <mergeCell ref="H92:I92"/>
    <mergeCell ref="B93:C93"/>
    <mergeCell ref="D93:E93"/>
    <mergeCell ref="F93:G93"/>
    <mergeCell ref="H93:I93"/>
    <mergeCell ref="A86:A87"/>
    <mergeCell ref="B88:C88"/>
    <mergeCell ref="D88:E88"/>
    <mergeCell ref="F88:G88"/>
    <mergeCell ref="H88:I88"/>
    <mergeCell ref="B89:C89"/>
    <mergeCell ref="D89:E89"/>
    <mergeCell ref="F89:G89"/>
    <mergeCell ref="H89:I89"/>
    <mergeCell ref="A82:A83"/>
    <mergeCell ref="B84:C84"/>
    <mergeCell ref="D84:E84"/>
    <mergeCell ref="F84:G84"/>
    <mergeCell ref="H84:I84"/>
    <mergeCell ref="B85:C85"/>
    <mergeCell ref="D85:E85"/>
    <mergeCell ref="F85:G85"/>
    <mergeCell ref="H85:I85"/>
    <mergeCell ref="A78:A79"/>
    <mergeCell ref="B80:C80"/>
    <mergeCell ref="D80:E80"/>
    <mergeCell ref="F80:G80"/>
    <mergeCell ref="H80:I80"/>
    <mergeCell ref="B81:C81"/>
    <mergeCell ref="D81:E81"/>
    <mergeCell ref="F81:G81"/>
    <mergeCell ref="H81:I81"/>
    <mergeCell ref="A74:A75"/>
    <mergeCell ref="B76:C76"/>
    <mergeCell ref="D76:E76"/>
    <mergeCell ref="F76:G76"/>
    <mergeCell ref="H76:I76"/>
    <mergeCell ref="B77:C77"/>
    <mergeCell ref="D77:E77"/>
    <mergeCell ref="F77:G77"/>
    <mergeCell ref="H77:I77"/>
    <mergeCell ref="A70:A71"/>
    <mergeCell ref="B72:C72"/>
    <mergeCell ref="D72:E72"/>
    <mergeCell ref="F72:G72"/>
    <mergeCell ref="H72:I72"/>
    <mergeCell ref="B73:C73"/>
    <mergeCell ref="D73:E73"/>
    <mergeCell ref="F73:G73"/>
    <mergeCell ref="H73:I73"/>
    <mergeCell ref="B68:C68"/>
    <mergeCell ref="D68:E68"/>
    <mergeCell ref="F68:G68"/>
    <mergeCell ref="H68:I68"/>
    <mergeCell ref="B69:C69"/>
    <mergeCell ref="D69:E69"/>
    <mergeCell ref="F69:G69"/>
    <mergeCell ref="H69:I69"/>
    <mergeCell ref="A62:A63"/>
    <mergeCell ref="D62:E62"/>
    <mergeCell ref="F62:G62"/>
    <mergeCell ref="D63:E63"/>
    <mergeCell ref="F63:G63"/>
    <mergeCell ref="A67:I67"/>
    <mergeCell ref="A58:A59"/>
    <mergeCell ref="D58:E58"/>
    <mergeCell ref="F58:G58"/>
    <mergeCell ref="D59:E59"/>
    <mergeCell ref="F59:G59"/>
    <mergeCell ref="A60:A61"/>
    <mergeCell ref="D60:E60"/>
    <mergeCell ref="F60:G60"/>
    <mergeCell ref="D61:E61"/>
    <mergeCell ref="F61:G61"/>
    <mergeCell ref="A54:A55"/>
    <mergeCell ref="D54:E54"/>
    <mergeCell ref="F54:G54"/>
    <mergeCell ref="D55:E55"/>
    <mergeCell ref="F55:G55"/>
    <mergeCell ref="A56:A57"/>
    <mergeCell ref="D56:E56"/>
    <mergeCell ref="F56:G56"/>
    <mergeCell ref="D57:E57"/>
    <mergeCell ref="F57:G57"/>
    <mergeCell ref="A50:A51"/>
    <mergeCell ref="D50:E50"/>
    <mergeCell ref="F50:G50"/>
    <mergeCell ref="D51:E51"/>
    <mergeCell ref="F51:G51"/>
    <mergeCell ref="A52:A53"/>
    <mergeCell ref="D52:E52"/>
    <mergeCell ref="F52:G52"/>
    <mergeCell ref="D53:E53"/>
    <mergeCell ref="F53:G53"/>
    <mergeCell ref="A46:A47"/>
    <mergeCell ref="D46:E46"/>
    <mergeCell ref="F46:G46"/>
    <mergeCell ref="D47:E47"/>
    <mergeCell ref="F47:G47"/>
    <mergeCell ref="A48:A49"/>
    <mergeCell ref="D48:E48"/>
    <mergeCell ref="F48:G48"/>
    <mergeCell ref="D49:E49"/>
    <mergeCell ref="F49:G49"/>
    <mergeCell ref="A42:A43"/>
    <mergeCell ref="D42:E42"/>
    <mergeCell ref="F42:G42"/>
    <mergeCell ref="D43:E43"/>
    <mergeCell ref="F43:G43"/>
    <mergeCell ref="A44:A45"/>
    <mergeCell ref="D44:E44"/>
    <mergeCell ref="F44:G44"/>
    <mergeCell ref="D45:E45"/>
    <mergeCell ref="F45:G45"/>
    <mergeCell ref="B39:C39"/>
    <mergeCell ref="D39:I39"/>
    <mergeCell ref="A40:A41"/>
    <mergeCell ref="D40:E40"/>
    <mergeCell ref="F40:G40"/>
    <mergeCell ref="D41:E41"/>
    <mergeCell ref="F41:G41"/>
    <mergeCell ref="C20:O20"/>
    <mergeCell ref="A23:O23"/>
    <mergeCell ref="A24:O24"/>
    <mergeCell ref="A35:I35"/>
    <mergeCell ref="B36:I36"/>
    <mergeCell ref="A37:A38"/>
    <mergeCell ref="G37:G38"/>
    <mergeCell ref="H37:I38"/>
    <mergeCell ref="A13:A15"/>
    <mergeCell ref="B13:O15"/>
    <mergeCell ref="B17:F17"/>
    <mergeCell ref="G17:H17"/>
    <mergeCell ref="I17:O17"/>
    <mergeCell ref="B19:E19"/>
    <mergeCell ref="G19:I19"/>
    <mergeCell ref="K19:O19"/>
    <mergeCell ref="A8:A10"/>
    <mergeCell ref="J8:K10"/>
    <mergeCell ref="M8:O8"/>
    <mergeCell ref="M9:O9"/>
    <mergeCell ref="M10:O10"/>
    <mergeCell ref="B6:K6"/>
    <mergeCell ref="M6:O6"/>
    <mergeCell ref="A1:A4"/>
    <mergeCell ref="B1:L1"/>
    <mergeCell ref="M1:O1"/>
    <mergeCell ref="B2:L2"/>
    <mergeCell ref="M2:O2"/>
    <mergeCell ref="B3:L3"/>
    <mergeCell ref="M3:O3"/>
    <mergeCell ref="B4:L4"/>
    <mergeCell ref="M4:O4"/>
  </mergeCells>
  <pageMargins left="0.25" right="0.25" top="0.75" bottom="0.75" header="0.3" footer="0.3"/>
  <pageSetup scale="13"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Listas!$B$2:$B$4</xm:f>
          </x14:formula1>
          <xm:sqref>H37:I38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tabColor theme="5" tint="0.59999389629810485"/>
    <pageSetUpPr fitToPage="1"/>
  </sheetPr>
  <dimension ref="A1:L28"/>
  <sheetViews>
    <sheetView view="pageBreakPreview" zoomScale="60" zoomScaleNormal="100" workbookViewId="0">
      <selection activeCell="K8" sqref="K8:L8"/>
    </sheetView>
  </sheetViews>
  <sheetFormatPr baseColWidth="10" defaultColWidth="8.5703125" defaultRowHeight="12.75" x14ac:dyDescent="0.25"/>
  <cols>
    <col min="1" max="1" width="3.42578125" style="203" customWidth="1"/>
    <col min="2" max="2" width="9.42578125" style="203" customWidth="1"/>
    <col min="3" max="3" width="5.5703125" style="203" customWidth="1"/>
    <col min="4" max="4" width="6.5703125" style="203" customWidth="1"/>
    <col min="5" max="5" width="5.5703125" style="203" customWidth="1"/>
    <col min="6" max="6" width="10.42578125" style="203" customWidth="1"/>
    <col min="7" max="7" width="2.140625" style="203" customWidth="1"/>
    <col min="8" max="8" width="18.5703125" style="203" customWidth="1"/>
    <col min="9" max="9" width="32.5703125" style="203" customWidth="1"/>
    <col min="10" max="10" width="6.5703125" style="203" customWidth="1"/>
    <col min="11" max="11" width="18.5703125" style="203" customWidth="1"/>
    <col min="12" max="12" width="25.5703125" style="203" customWidth="1"/>
    <col min="13" max="16384" width="8.5703125" style="203"/>
  </cols>
  <sheetData>
    <row r="1" spans="1:12" ht="18.75" customHeight="1" x14ac:dyDescent="0.25">
      <c r="A1" s="474"/>
      <c r="B1" s="475"/>
      <c r="C1" s="475"/>
      <c r="D1" s="475"/>
      <c r="E1" s="476"/>
      <c r="F1" s="483" t="s">
        <v>324</v>
      </c>
      <c r="G1" s="484"/>
      <c r="H1" s="484"/>
      <c r="I1" s="484"/>
      <c r="J1" s="484"/>
      <c r="K1" s="484"/>
      <c r="L1" s="202"/>
    </row>
    <row r="2" spans="1:12" ht="18.75" customHeight="1" x14ac:dyDescent="0.25">
      <c r="A2" s="477"/>
      <c r="B2" s="478"/>
      <c r="C2" s="478"/>
      <c r="D2" s="478"/>
      <c r="E2" s="479"/>
      <c r="F2" s="485"/>
      <c r="G2" s="486"/>
      <c r="H2" s="486"/>
      <c r="I2" s="486"/>
      <c r="J2" s="486"/>
      <c r="K2" s="486"/>
      <c r="L2" s="202"/>
    </row>
    <row r="3" spans="1:12" ht="18.75" customHeight="1" x14ac:dyDescent="0.25">
      <c r="A3" s="477"/>
      <c r="B3" s="478"/>
      <c r="C3" s="478"/>
      <c r="D3" s="478"/>
      <c r="E3" s="479"/>
      <c r="F3" s="483" t="s">
        <v>325</v>
      </c>
      <c r="G3" s="484"/>
      <c r="H3" s="484"/>
      <c r="I3" s="484"/>
      <c r="J3" s="484"/>
      <c r="K3" s="484"/>
      <c r="L3" s="202"/>
    </row>
    <row r="4" spans="1:12" ht="18.75" customHeight="1" x14ac:dyDescent="0.25">
      <c r="A4" s="480"/>
      <c r="B4" s="481"/>
      <c r="C4" s="481"/>
      <c r="D4" s="481"/>
      <c r="E4" s="482"/>
      <c r="F4" s="485"/>
      <c r="G4" s="486"/>
      <c r="H4" s="486"/>
      <c r="I4" s="486"/>
      <c r="J4" s="486"/>
      <c r="K4" s="486"/>
      <c r="L4" s="202"/>
    </row>
    <row r="5" spans="1:12" ht="15.75" customHeight="1" x14ac:dyDescent="0.25">
      <c r="A5" s="451" t="s">
        <v>326</v>
      </c>
      <c r="B5" s="452"/>
      <c r="C5" s="452"/>
      <c r="D5" s="452"/>
      <c r="E5" s="452"/>
      <c r="F5" s="452"/>
      <c r="G5" s="452"/>
      <c r="H5" s="452"/>
      <c r="I5" s="452"/>
      <c r="J5" s="452"/>
      <c r="K5" s="452"/>
      <c r="L5" s="466"/>
    </row>
    <row r="6" spans="1:12" ht="23.25" customHeight="1" x14ac:dyDescent="0.25">
      <c r="A6" s="451" t="s">
        <v>327</v>
      </c>
      <c r="B6" s="452"/>
      <c r="C6" s="453"/>
      <c r="D6" s="448" t="s">
        <v>366</v>
      </c>
      <c r="E6" s="449"/>
      <c r="F6" s="449"/>
      <c r="G6" s="449"/>
      <c r="H6" s="450"/>
      <c r="I6" s="472" t="s">
        <v>328</v>
      </c>
      <c r="J6" s="473"/>
      <c r="K6" s="448" t="s">
        <v>381</v>
      </c>
      <c r="L6" s="450"/>
    </row>
    <row r="7" spans="1:12" ht="17.850000000000001" customHeight="1" x14ac:dyDescent="0.25">
      <c r="A7" s="451" t="s">
        <v>329</v>
      </c>
      <c r="B7" s="452"/>
      <c r="C7" s="453"/>
      <c r="D7" s="448" t="s">
        <v>40</v>
      </c>
      <c r="E7" s="449"/>
      <c r="F7" s="449"/>
      <c r="G7" s="449"/>
      <c r="H7" s="450"/>
      <c r="I7" s="472" t="s">
        <v>1</v>
      </c>
      <c r="J7" s="473"/>
      <c r="K7" s="448" t="s">
        <v>12</v>
      </c>
      <c r="L7" s="450"/>
    </row>
    <row r="8" spans="1:12" ht="35.85" customHeight="1" x14ac:dyDescent="0.25">
      <c r="A8" s="451" t="s">
        <v>330</v>
      </c>
      <c r="B8" s="452"/>
      <c r="C8" s="453"/>
      <c r="D8" s="448" t="s">
        <v>454</v>
      </c>
      <c r="E8" s="449"/>
      <c r="F8" s="449"/>
      <c r="G8" s="449"/>
      <c r="H8" s="450"/>
      <c r="I8" s="472" t="s">
        <v>331</v>
      </c>
      <c r="J8" s="473"/>
      <c r="K8" s="448" t="s">
        <v>408</v>
      </c>
      <c r="L8" s="450"/>
    </row>
    <row r="9" spans="1:12" ht="15.75" customHeight="1" x14ac:dyDescent="0.25">
      <c r="A9" s="465" t="s">
        <v>332</v>
      </c>
      <c r="B9" s="459"/>
      <c r="C9" s="459"/>
      <c r="D9" s="459"/>
      <c r="E9" s="452"/>
      <c r="F9" s="452"/>
      <c r="G9" s="452"/>
      <c r="H9" s="452"/>
      <c r="I9" s="452"/>
      <c r="J9" s="452"/>
      <c r="K9" s="452"/>
      <c r="L9" s="466"/>
    </row>
    <row r="10" spans="1:12" ht="47.1" customHeight="1" x14ac:dyDescent="0.25">
      <c r="A10" s="447" t="s">
        <v>221</v>
      </c>
      <c r="B10" s="447"/>
      <c r="C10" s="447"/>
      <c r="D10" s="447"/>
      <c r="E10" s="448" t="str">
        <f>+ACTIVIDAD_2!B13</f>
        <v>Coordinar un (1) mecanismo de Gobernanza para la articulación y gestión intersectorial con las entidades e instancias que permita la implementación, seguimiento y evaluación del Sistema Distrital de Cuidado.</v>
      </c>
      <c r="F10" s="449"/>
      <c r="G10" s="449"/>
      <c r="H10" s="449"/>
      <c r="I10" s="449"/>
      <c r="J10" s="449"/>
      <c r="K10" s="449"/>
      <c r="L10" s="450"/>
    </row>
    <row r="11" spans="1:12" ht="34.5" customHeight="1" x14ac:dyDescent="0.25">
      <c r="A11" s="467" t="s">
        <v>333</v>
      </c>
      <c r="B11" s="468"/>
      <c r="C11" s="468"/>
      <c r="D11" s="466"/>
      <c r="E11" s="448" t="str">
        <f>+ACTIVIDAD_2!I17</f>
        <v>Número de documentos de lineamientos técnicos expedidos en el marco del mecanismo de gobernanza para la articulación y gestión intersectorial con las entidades e instancias que permita el fortalecimiento del SIDICU.</v>
      </c>
      <c r="F11" s="449"/>
      <c r="G11" s="449"/>
      <c r="H11" s="449"/>
      <c r="I11" s="449"/>
      <c r="J11" s="449"/>
      <c r="K11" s="449"/>
      <c r="L11" s="450"/>
    </row>
    <row r="12" spans="1:12" ht="47.25" customHeight="1" x14ac:dyDescent="0.25">
      <c r="A12" s="451" t="s">
        <v>334</v>
      </c>
      <c r="B12" s="452"/>
      <c r="C12" s="452"/>
      <c r="D12" s="453"/>
      <c r="E12" s="448" t="s">
        <v>464</v>
      </c>
      <c r="F12" s="449"/>
      <c r="G12" s="449"/>
      <c r="H12" s="449"/>
      <c r="I12" s="449"/>
      <c r="J12" s="449"/>
      <c r="K12" s="449"/>
      <c r="L12" s="450"/>
    </row>
    <row r="13" spans="1:12" ht="28.5" customHeight="1" x14ac:dyDescent="0.25">
      <c r="A13" s="451" t="s">
        <v>335</v>
      </c>
      <c r="B13" s="452"/>
      <c r="C13" s="453"/>
      <c r="D13" s="444" t="s">
        <v>455</v>
      </c>
      <c r="E13" s="445"/>
      <c r="F13" s="445"/>
      <c r="G13" s="445"/>
      <c r="H13" s="446"/>
      <c r="I13" s="451" t="s">
        <v>336</v>
      </c>
      <c r="J13" s="453"/>
      <c r="K13" s="444" t="s">
        <v>399</v>
      </c>
      <c r="L13" s="446"/>
    </row>
    <row r="14" spans="1:12" ht="15.75" customHeight="1" x14ac:dyDescent="0.25">
      <c r="A14" s="451" t="s">
        <v>337</v>
      </c>
      <c r="B14" s="452"/>
      <c r="C14" s="452"/>
      <c r="D14" s="452"/>
      <c r="E14" s="452"/>
      <c r="F14" s="452"/>
      <c r="G14" s="452"/>
      <c r="H14" s="452"/>
      <c r="I14" s="452"/>
      <c r="J14" s="452"/>
      <c r="K14" s="452"/>
      <c r="L14" s="466"/>
    </row>
    <row r="15" spans="1:12" ht="25.5" customHeight="1" x14ac:dyDescent="0.25">
      <c r="A15" s="451" t="s">
        <v>338</v>
      </c>
      <c r="B15" s="452"/>
      <c r="C15" s="453"/>
      <c r="D15" s="444" t="s">
        <v>372</v>
      </c>
      <c r="E15" s="445"/>
      <c r="F15" s="445"/>
      <c r="G15" s="445"/>
      <c r="H15" s="446"/>
      <c r="I15" s="451" t="s">
        <v>339</v>
      </c>
      <c r="J15" s="453"/>
      <c r="K15" s="444" t="s">
        <v>16</v>
      </c>
      <c r="L15" s="446"/>
    </row>
    <row r="16" spans="1:12" ht="25.5" customHeight="1" x14ac:dyDescent="0.25">
      <c r="A16" s="451" t="s">
        <v>340</v>
      </c>
      <c r="B16" s="452"/>
      <c r="C16" s="453"/>
      <c r="D16" s="462">
        <v>1</v>
      </c>
      <c r="E16" s="463"/>
      <c r="F16" s="463"/>
      <c r="G16" s="463"/>
      <c r="H16" s="464"/>
      <c r="I16" s="451" t="s">
        <v>217</v>
      </c>
      <c r="J16" s="453"/>
      <c r="K16" s="444" t="s">
        <v>5</v>
      </c>
      <c r="L16" s="446"/>
    </row>
    <row r="17" spans="1:12" ht="27.6" customHeight="1" x14ac:dyDescent="0.25">
      <c r="A17" s="451" t="s">
        <v>341</v>
      </c>
      <c r="B17" s="452"/>
      <c r="C17" s="453"/>
      <c r="D17" s="444"/>
      <c r="E17" s="445"/>
      <c r="F17" s="445"/>
      <c r="G17" s="445"/>
      <c r="H17" s="446"/>
      <c r="I17" s="454"/>
      <c r="J17" s="461"/>
      <c r="K17" s="461"/>
      <c r="L17" s="455"/>
    </row>
    <row r="18" spans="1:12" ht="12" customHeight="1" x14ac:dyDescent="0.25">
      <c r="A18" s="209" t="s">
        <v>342</v>
      </c>
      <c r="B18" s="209" t="s">
        <v>343</v>
      </c>
      <c r="C18" s="451" t="s">
        <v>344</v>
      </c>
      <c r="D18" s="452"/>
      <c r="E18" s="452"/>
      <c r="F18" s="452"/>
      <c r="G18" s="453"/>
      <c r="H18" s="451" t="s">
        <v>215</v>
      </c>
      <c r="I18" s="453"/>
      <c r="J18" s="451" t="s">
        <v>434</v>
      </c>
      <c r="K18" s="453"/>
      <c r="L18" s="209" t="s">
        <v>430</v>
      </c>
    </row>
    <row r="19" spans="1:12" ht="299.25" customHeight="1" x14ac:dyDescent="0.25">
      <c r="A19" s="204">
        <v>1</v>
      </c>
      <c r="B19" s="205" t="s">
        <v>433</v>
      </c>
      <c r="C19" s="444" t="s">
        <v>465</v>
      </c>
      <c r="D19" s="445"/>
      <c r="E19" s="445"/>
      <c r="F19" s="445"/>
      <c r="G19" s="446"/>
      <c r="H19" s="444" t="s">
        <v>470</v>
      </c>
      <c r="I19" s="446"/>
      <c r="J19" s="454" t="s">
        <v>15</v>
      </c>
      <c r="K19" s="455"/>
      <c r="L19" s="212" t="s">
        <v>458</v>
      </c>
    </row>
    <row r="20" spans="1:12" x14ac:dyDescent="0.25">
      <c r="A20" s="204">
        <v>2</v>
      </c>
      <c r="B20" s="205"/>
      <c r="C20" s="444"/>
      <c r="D20" s="445"/>
      <c r="E20" s="445"/>
      <c r="F20" s="445"/>
      <c r="G20" s="446"/>
      <c r="H20" s="444"/>
      <c r="I20" s="446"/>
      <c r="J20" s="454"/>
      <c r="K20" s="455"/>
      <c r="L20" s="212"/>
    </row>
    <row r="21" spans="1:12" x14ac:dyDescent="0.25">
      <c r="A21" s="204">
        <v>3</v>
      </c>
      <c r="B21" s="205"/>
      <c r="C21" s="444"/>
      <c r="D21" s="445"/>
      <c r="E21" s="445"/>
      <c r="F21" s="445"/>
      <c r="G21" s="446"/>
      <c r="H21" s="444"/>
      <c r="I21" s="446"/>
      <c r="J21" s="454"/>
      <c r="K21" s="455"/>
      <c r="L21" s="205"/>
    </row>
    <row r="22" spans="1:12" ht="25.5" customHeight="1" x14ac:dyDescent="0.25">
      <c r="A22" s="209" t="s">
        <v>342</v>
      </c>
      <c r="B22" s="451" t="s">
        <v>345</v>
      </c>
      <c r="C22" s="452"/>
      <c r="D22" s="452"/>
      <c r="E22" s="452"/>
      <c r="F22" s="452"/>
      <c r="G22" s="452"/>
      <c r="H22" s="452"/>
      <c r="I22" s="452"/>
      <c r="J22" s="452"/>
      <c r="K22" s="453"/>
      <c r="L22" s="209" t="s">
        <v>346</v>
      </c>
    </row>
    <row r="23" spans="1:12" ht="28.35" customHeight="1" x14ac:dyDescent="0.25">
      <c r="A23" s="204">
        <v>1</v>
      </c>
      <c r="B23" s="444" t="s">
        <v>469</v>
      </c>
      <c r="C23" s="445"/>
      <c r="D23" s="445"/>
      <c r="E23" s="445"/>
      <c r="F23" s="445"/>
      <c r="G23" s="445"/>
      <c r="H23" s="445"/>
      <c r="I23" s="445"/>
      <c r="J23" s="445"/>
      <c r="K23" s="446"/>
      <c r="L23" s="205" t="s">
        <v>15</v>
      </c>
    </row>
    <row r="24" spans="1:12" ht="15.75" customHeight="1" x14ac:dyDescent="0.25">
      <c r="A24" s="451" t="s">
        <v>347</v>
      </c>
      <c r="B24" s="452"/>
      <c r="C24" s="452"/>
      <c r="D24" s="452"/>
      <c r="E24" s="452"/>
      <c r="F24" s="459"/>
      <c r="G24" s="459"/>
      <c r="H24" s="452"/>
      <c r="I24" s="459"/>
      <c r="J24" s="459"/>
      <c r="K24" s="452"/>
      <c r="L24" s="460"/>
    </row>
    <row r="25" spans="1:12" ht="26.25" customHeight="1" x14ac:dyDescent="0.25">
      <c r="A25" s="451" t="s">
        <v>348</v>
      </c>
      <c r="B25" s="452"/>
      <c r="C25" s="453"/>
      <c r="D25" s="444">
        <v>1</v>
      </c>
      <c r="E25" s="445"/>
      <c r="F25" s="447" t="s">
        <v>432</v>
      </c>
      <c r="G25" s="447"/>
      <c r="H25" s="231">
        <v>2024</v>
      </c>
      <c r="I25" s="447" t="s">
        <v>349</v>
      </c>
      <c r="J25" s="447"/>
      <c r="K25" s="448" t="s">
        <v>468</v>
      </c>
      <c r="L25" s="450"/>
    </row>
    <row r="26" spans="1:12" ht="67.349999999999994" customHeight="1" x14ac:dyDescent="0.25">
      <c r="A26" s="451" t="s">
        <v>350</v>
      </c>
      <c r="B26" s="452"/>
      <c r="C26" s="453"/>
      <c r="D26" s="448" t="s">
        <v>467</v>
      </c>
      <c r="E26" s="449"/>
      <c r="F26" s="449"/>
      <c r="G26" s="449"/>
      <c r="H26" s="449"/>
      <c r="I26" s="449"/>
      <c r="J26" s="449"/>
      <c r="K26" s="449"/>
      <c r="L26" s="450"/>
    </row>
    <row r="27" spans="1:12" ht="200.1" customHeight="1" x14ac:dyDescent="0.25">
      <c r="A27" s="451" t="s">
        <v>351</v>
      </c>
      <c r="B27" s="452"/>
      <c r="C27" s="453"/>
      <c r="D27" s="456" t="s">
        <v>471</v>
      </c>
      <c r="E27" s="457"/>
      <c r="F27" s="457"/>
      <c r="G27" s="457"/>
      <c r="H27" s="457"/>
      <c r="I27" s="457"/>
      <c r="J27" s="457"/>
      <c r="K27" s="457"/>
      <c r="L27" s="458"/>
    </row>
    <row r="28" spans="1:12" ht="17.850000000000001" customHeight="1" x14ac:dyDescent="0.25">
      <c r="A28" s="451" t="s">
        <v>352</v>
      </c>
      <c r="B28" s="452"/>
      <c r="C28" s="453"/>
      <c r="D28" s="444"/>
      <c r="E28" s="445"/>
      <c r="F28" s="445"/>
      <c r="G28" s="445"/>
      <c r="H28" s="445"/>
      <c r="I28" s="445"/>
      <c r="J28" s="445"/>
      <c r="K28" s="445"/>
      <c r="L28" s="446"/>
    </row>
  </sheetData>
  <mergeCells count="65">
    <mergeCell ref="A26:C26"/>
    <mergeCell ref="D26:L26"/>
    <mergeCell ref="A27:C27"/>
    <mergeCell ref="D27:L27"/>
    <mergeCell ref="A28:C28"/>
    <mergeCell ref="D28:L28"/>
    <mergeCell ref="B22:K22"/>
    <mergeCell ref="B23:K23"/>
    <mergeCell ref="A24:L24"/>
    <mergeCell ref="A25:C25"/>
    <mergeCell ref="D25:E25"/>
    <mergeCell ref="F25:G25"/>
    <mergeCell ref="I25:J25"/>
    <mergeCell ref="K25:L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6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600-000000000000}">
          <x14:formula1>
            <xm:f>Datos!$K$2:$K$3</xm:f>
          </x14:formula1>
          <xm:sqref>J19:K21</xm:sqref>
        </x14:dataValidation>
        <x14:dataValidation type="list" allowBlank="1" showInputMessage="1" showErrorMessage="1" xr:uid="{00000000-0002-0000-0600-000001000000}">
          <x14:formula1>
            <xm:f>Datos!$K$2:$K$4</xm:f>
          </x14:formula1>
          <xm:sqref>L23</xm:sqref>
        </x14:dataValidation>
        <x14:dataValidation type="list" allowBlank="1" showInputMessage="1" showErrorMessage="1" xr:uid="{00000000-0002-0000-0600-000002000000}">
          <x14:formula1>
            <xm:f>Datos!$J$2:$J$5</xm:f>
          </x14:formula1>
          <xm:sqref>K16:L16</xm:sqref>
        </x14:dataValidation>
        <x14:dataValidation type="list" allowBlank="1" showInputMessage="1" showErrorMessage="1" xr:uid="{00000000-0002-0000-0600-000003000000}">
          <x14:formula1>
            <xm:f>Datos!$I$2:$I$7</xm:f>
          </x14:formula1>
          <xm:sqref>K15:L15</xm:sqref>
        </x14:dataValidation>
        <x14:dataValidation type="list" allowBlank="1" showInputMessage="1" showErrorMessage="1" xr:uid="{00000000-0002-0000-0600-000004000000}">
          <x14:formula1>
            <xm:f>Datos!$H$2:$H$3</xm:f>
          </x14:formula1>
          <xm:sqref>D15:H15</xm:sqref>
        </x14:dataValidation>
        <x14:dataValidation type="list" allowBlank="1" showInputMessage="1" showErrorMessage="1" xr:uid="{00000000-0002-0000-0600-000005000000}">
          <x14:formula1>
            <xm:f>Datos!$G$2:$G$8</xm:f>
          </x14:formula1>
          <xm:sqref>K13:L13</xm:sqref>
        </x14:dataValidation>
        <x14:dataValidation type="list" allowBlank="1" showInputMessage="1" showErrorMessage="1" xr:uid="{00000000-0002-0000-0600-000006000000}">
          <x14:formula1>
            <xm:f>Datos!$F$2:$F$18</xm:f>
          </x14:formula1>
          <xm:sqref>K8:L8</xm:sqref>
        </x14:dataValidation>
        <x14:dataValidation type="list" allowBlank="1" showInputMessage="1" showErrorMessage="1" xr:uid="{00000000-0002-0000-0600-000007000000}">
          <x14:formula1>
            <xm:f>Datos!$E$2:$E$23</xm:f>
          </x14:formula1>
          <xm:sqref>D8:H8</xm:sqref>
        </x14:dataValidation>
        <x14:dataValidation type="list" allowBlank="1" showInputMessage="1" showErrorMessage="1" xr:uid="{00000000-0002-0000-0600-000008000000}">
          <x14:formula1>
            <xm:f>Datos!$D$2:$D$7</xm:f>
          </x14:formula1>
          <xm:sqref>K7:L7</xm:sqref>
        </x14:dataValidation>
        <x14:dataValidation type="list" allowBlank="1" showInputMessage="1" showErrorMessage="1" xr:uid="{00000000-0002-0000-0600-000009000000}">
          <x14:formula1>
            <xm:f>Datos!$C$2:$C$3</xm:f>
          </x14:formula1>
          <xm:sqref>D7:H7</xm:sqref>
        </x14:dataValidation>
        <x14:dataValidation type="list" allowBlank="1" showInputMessage="1" showErrorMessage="1" xr:uid="{00000000-0002-0000-0600-00000A000000}">
          <x14:formula1>
            <xm:f>Datos!$B$2:$B$6</xm:f>
          </x14:formula1>
          <xm:sqref>K6:L6</xm:sqref>
        </x14:dataValidation>
        <x14:dataValidation type="list" allowBlank="1" showInputMessage="1" showErrorMessage="1" xr:uid="{00000000-0002-0000-0600-00000B000000}">
          <x14:formula1>
            <xm:f>Datos!$A$2:$A$5</xm:f>
          </x14:formula1>
          <xm:sqref>D6:H6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8">
    <tabColor theme="5" tint="0.59999389629810485"/>
    <pageSetUpPr fitToPage="1"/>
  </sheetPr>
  <dimension ref="A1:O117"/>
  <sheetViews>
    <sheetView showGridLines="0" view="pageBreakPreview" topLeftCell="A77" zoomScale="70" zoomScaleNormal="40" zoomScaleSheetLayoutView="70" workbookViewId="0">
      <selection activeCell="D44" sqref="D44:E44"/>
    </sheetView>
  </sheetViews>
  <sheetFormatPr baseColWidth="10" defaultColWidth="10.85546875" defaultRowHeight="14.25" x14ac:dyDescent="0.25"/>
  <cols>
    <col min="1" max="1" width="49.5703125" style="3" customWidth="1"/>
    <col min="2" max="3" width="36.7109375" style="3" customWidth="1"/>
    <col min="4" max="5" width="40.85546875" style="3" customWidth="1"/>
    <col min="6" max="7" width="35.5703125" style="3" customWidth="1"/>
    <col min="8" max="8" width="39.5703125" style="3" customWidth="1"/>
    <col min="9" max="9" width="66.5703125" style="3" customWidth="1"/>
    <col min="10" max="13" width="35.5703125" style="3" customWidth="1"/>
    <col min="14" max="15" width="18.140625" style="3" customWidth="1"/>
    <col min="16" max="16" width="8.42578125" style="3" customWidth="1"/>
    <col min="17" max="17" width="18.42578125" style="3" bestFit="1" customWidth="1"/>
    <col min="18" max="18" width="5.5703125" style="3" customWidth="1"/>
    <col min="19" max="19" width="18.42578125" style="3" bestFit="1" customWidth="1"/>
    <col min="20" max="20" width="4.5703125" style="3" customWidth="1"/>
    <col min="21" max="21" width="23" style="3" bestFit="1" customWidth="1"/>
    <col min="22" max="22" width="10.85546875" style="3"/>
    <col min="23" max="23" width="18.42578125" style="3" bestFit="1" customWidth="1"/>
    <col min="24" max="24" width="16.140625" style="3" customWidth="1"/>
    <col min="25" max="16384" width="10.85546875" style="3"/>
  </cols>
  <sheetData>
    <row r="1" spans="1:15" s="81" customFormat="1" ht="32.25" customHeight="1" thickBot="1" x14ac:dyDescent="0.3">
      <c r="A1" s="398"/>
      <c r="B1" s="379" t="s">
        <v>171</v>
      </c>
      <c r="C1" s="380"/>
      <c r="D1" s="380"/>
      <c r="E1" s="380"/>
      <c r="F1" s="380"/>
      <c r="G1" s="380"/>
      <c r="H1" s="380"/>
      <c r="I1" s="380"/>
      <c r="J1" s="380"/>
      <c r="K1" s="380"/>
      <c r="L1" s="381"/>
      <c r="M1" s="376" t="s">
        <v>212</v>
      </c>
      <c r="N1" s="377"/>
      <c r="O1" s="378"/>
    </row>
    <row r="2" spans="1:15" s="81" customFormat="1" ht="30.75" customHeight="1" thickBot="1" x14ac:dyDescent="0.3">
      <c r="A2" s="399"/>
      <c r="B2" s="382" t="s">
        <v>172</v>
      </c>
      <c r="C2" s="383"/>
      <c r="D2" s="383"/>
      <c r="E2" s="383"/>
      <c r="F2" s="383"/>
      <c r="G2" s="383"/>
      <c r="H2" s="383"/>
      <c r="I2" s="383"/>
      <c r="J2" s="383"/>
      <c r="K2" s="383"/>
      <c r="L2" s="384"/>
      <c r="M2" s="376" t="s">
        <v>178</v>
      </c>
      <c r="N2" s="377"/>
      <c r="O2" s="378"/>
    </row>
    <row r="3" spans="1:15" s="81" customFormat="1" ht="24" customHeight="1" thickBot="1" x14ac:dyDescent="0.3">
      <c r="A3" s="399"/>
      <c r="B3" s="382" t="s">
        <v>173</v>
      </c>
      <c r="C3" s="383"/>
      <c r="D3" s="383"/>
      <c r="E3" s="383"/>
      <c r="F3" s="383"/>
      <c r="G3" s="383"/>
      <c r="H3" s="383"/>
      <c r="I3" s="383"/>
      <c r="J3" s="383"/>
      <c r="K3" s="383"/>
      <c r="L3" s="384"/>
      <c r="M3" s="376" t="s">
        <v>179</v>
      </c>
      <c r="N3" s="377"/>
      <c r="O3" s="378"/>
    </row>
    <row r="4" spans="1:15" s="81" customFormat="1" ht="21.75" customHeight="1" thickBot="1" x14ac:dyDescent="0.3">
      <c r="A4" s="400"/>
      <c r="B4" s="385" t="s">
        <v>309</v>
      </c>
      <c r="C4" s="386"/>
      <c r="D4" s="386"/>
      <c r="E4" s="386"/>
      <c r="F4" s="386"/>
      <c r="G4" s="386"/>
      <c r="H4" s="386"/>
      <c r="I4" s="386"/>
      <c r="J4" s="386"/>
      <c r="K4" s="386"/>
      <c r="L4" s="387"/>
      <c r="M4" s="376" t="s">
        <v>170</v>
      </c>
      <c r="N4" s="377"/>
      <c r="O4" s="378"/>
    </row>
    <row r="5" spans="1:15" s="81" customFormat="1" ht="21.75" customHeight="1" thickBot="1" x14ac:dyDescent="0.3">
      <c r="A5" s="82"/>
      <c r="B5" s="676"/>
      <c r="C5" s="676"/>
      <c r="D5" s="676"/>
      <c r="E5" s="676"/>
      <c r="F5" s="676"/>
      <c r="G5" s="676"/>
      <c r="H5" s="676"/>
      <c r="I5" s="676"/>
      <c r="J5" s="676"/>
      <c r="K5" s="676"/>
      <c r="L5" s="676"/>
      <c r="M5" s="84"/>
      <c r="N5" s="84"/>
      <c r="O5" s="84"/>
    </row>
    <row r="6" spans="1:15" s="81" customFormat="1" ht="21.75" customHeight="1" thickBot="1" x14ac:dyDescent="0.3">
      <c r="A6" s="61" t="s">
        <v>440</v>
      </c>
      <c r="B6" s="408" t="s">
        <v>441</v>
      </c>
      <c r="C6" s="409"/>
      <c r="D6" s="409"/>
      <c r="E6" s="409"/>
      <c r="F6" s="409"/>
      <c r="G6" s="409"/>
      <c r="H6" s="409"/>
      <c r="I6" s="409"/>
      <c r="J6" s="409"/>
      <c r="K6" s="410"/>
      <c r="L6" s="215" t="s">
        <v>442</v>
      </c>
      <c r="M6" s="411">
        <v>2024110010309</v>
      </c>
      <c r="N6" s="412"/>
      <c r="O6" s="413"/>
    </row>
    <row r="7" spans="1:15" s="81" customFormat="1" ht="21.75" customHeight="1" thickBot="1" x14ac:dyDescent="0.3">
      <c r="A7" s="82"/>
      <c r="B7" s="83"/>
      <c r="C7" s="83"/>
      <c r="D7" s="83"/>
      <c r="E7" s="83"/>
      <c r="F7" s="83"/>
      <c r="G7" s="83"/>
      <c r="H7" s="83"/>
      <c r="I7" s="83"/>
      <c r="J7" s="83"/>
      <c r="K7" s="83"/>
      <c r="L7" s="83"/>
      <c r="M7" s="84"/>
      <c r="N7" s="84"/>
      <c r="O7" s="84"/>
    </row>
    <row r="8" spans="1:15" s="81" customFormat="1" ht="21.75" customHeight="1" thickBot="1" x14ac:dyDescent="0.3">
      <c r="A8" s="402" t="s">
        <v>208</v>
      </c>
      <c r="B8" s="183" t="s">
        <v>143</v>
      </c>
      <c r="C8" s="145" t="s">
        <v>439</v>
      </c>
      <c r="D8" s="183" t="s">
        <v>144</v>
      </c>
      <c r="E8" s="146" t="s">
        <v>439</v>
      </c>
      <c r="F8" s="183" t="s">
        <v>145</v>
      </c>
      <c r="G8" s="146" t="s">
        <v>439</v>
      </c>
      <c r="H8" s="183" t="s">
        <v>146</v>
      </c>
      <c r="I8" s="147"/>
      <c r="J8" s="368" t="s">
        <v>168</v>
      </c>
      <c r="K8" s="401"/>
      <c r="L8" s="182" t="s">
        <v>209</v>
      </c>
      <c r="M8" s="365"/>
      <c r="N8" s="365"/>
      <c r="O8" s="365"/>
    </row>
    <row r="9" spans="1:15" s="81" customFormat="1" ht="21.75" customHeight="1" thickBot="1" x14ac:dyDescent="0.3">
      <c r="A9" s="402"/>
      <c r="B9" s="184" t="s">
        <v>147</v>
      </c>
      <c r="C9" s="148"/>
      <c r="D9" s="183" t="s">
        <v>148</v>
      </c>
      <c r="E9" s="149"/>
      <c r="F9" s="183" t="s">
        <v>149</v>
      </c>
      <c r="G9" s="149"/>
      <c r="H9" s="183" t="s">
        <v>150</v>
      </c>
      <c r="I9" s="147"/>
      <c r="J9" s="368"/>
      <c r="K9" s="401"/>
      <c r="L9" s="182" t="s">
        <v>210</v>
      </c>
      <c r="M9" s="365" t="s">
        <v>439</v>
      </c>
      <c r="N9" s="365"/>
      <c r="O9" s="365"/>
    </row>
    <row r="10" spans="1:15" s="81" customFormat="1" ht="21.75" customHeight="1" thickBot="1" x14ac:dyDescent="0.3">
      <c r="A10" s="402"/>
      <c r="B10" s="183" t="s">
        <v>151</v>
      </c>
      <c r="C10" s="145"/>
      <c r="D10" s="183" t="s">
        <v>152</v>
      </c>
      <c r="E10" s="149"/>
      <c r="F10" s="183" t="s">
        <v>153</v>
      </c>
      <c r="G10" s="149"/>
      <c r="H10" s="183" t="s">
        <v>154</v>
      </c>
      <c r="I10" s="147"/>
      <c r="J10" s="368"/>
      <c r="K10" s="401"/>
      <c r="L10" s="182" t="s">
        <v>211</v>
      </c>
      <c r="M10" s="365" t="s">
        <v>439</v>
      </c>
      <c r="N10" s="365"/>
      <c r="O10" s="365"/>
    </row>
    <row r="11" spans="1:15" s="81" customFormat="1" ht="21.75" customHeight="1" thickBot="1" x14ac:dyDescent="0.3">
      <c r="A11" s="82"/>
      <c r="B11" s="83"/>
      <c r="C11" s="83"/>
      <c r="D11" s="83"/>
      <c r="E11" s="83"/>
      <c r="F11" s="83"/>
      <c r="G11" s="83"/>
      <c r="H11" s="83"/>
      <c r="I11" s="83"/>
      <c r="J11" s="83"/>
      <c r="K11" s="83"/>
      <c r="L11" s="83"/>
      <c r="M11" s="84"/>
      <c r="N11" s="84"/>
      <c r="O11" s="84"/>
    </row>
    <row r="12" spans="1:15" ht="15" customHeight="1" x14ac:dyDescent="0.25">
      <c r="A12" s="405" t="s">
        <v>219</v>
      </c>
      <c r="B12" s="388" t="s">
        <v>472</v>
      </c>
      <c r="C12" s="389"/>
      <c r="D12" s="389"/>
      <c r="E12" s="389"/>
      <c r="F12" s="389"/>
      <c r="G12" s="389"/>
      <c r="H12" s="389"/>
      <c r="I12" s="389"/>
      <c r="J12" s="389"/>
      <c r="K12" s="389"/>
      <c r="L12" s="389"/>
      <c r="M12" s="389"/>
      <c r="N12" s="389"/>
      <c r="O12" s="390"/>
    </row>
    <row r="13" spans="1:15" ht="15" customHeight="1" x14ac:dyDescent="0.25">
      <c r="A13" s="406"/>
      <c r="B13" s="391"/>
      <c r="C13" s="392"/>
      <c r="D13" s="392"/>
      <c r="E13" s="392"/>
      <c r="F13" s="392"/>
      <c r="G13" s="392"/>
      <c r="H13" s="392"/>
      <c r="I13" s="392"/>
      <c r="J13" s="392"/>
      <c r="K13" s="392"/>
      <c r="L13" s="392"/>
      <c r="M13" s="392"/>
      <c r="N13" s="392"/>
      <c r="O13" s="393"/>
    </row>
    <row r="14" spans="1:15" ht="15" customHeight="1" thickBot="1" x14ac:dyDescent="0.3">
      <c r="A14" s="407"/>
      <c r="B14" s="394"/>
      <c r="C14" s="395"/>
      <c r="D14" s="395"/>
      <c r="E14" s="395"/>
      <c r="F14" s="395"/>
      <c r="G14" s="395"/>
      <c r="H14" s="395"/>
      <c r="I14" s="395"/>
      <c r="J14" s="395"/>
      <c r="K14" s="395"/>
      <c r="L14" s="395"/>
      <c r="M14" s="395"/>
      <c r="N14" s="395"/>
      <c r="O14" s="396"/>
    </row>
    <row r="15" spans="1:15" ht="9" customHeight="1" thickBot="1" x14ac:dyDescent="0.3">
      <c r="A15" s="16"/>
      <c r="B15" s="80"/>
      <c r="C15" s="17"/>
      <c r="D15" s="17"/>
      <c r="E15" s="17"/>
      <c r="F15" s="17"/>
      <c r="G15" s="18"/>
      <c r="H15" s="18"/>
      <c r="I15" s="18"/>
      <c r="J15" s="18"/>
      <c r="K15" s="18"/>
      <c r="L15" s="19"/>
      <c r="M15" s="19"/>
      <c r="N15" s="19"/>
      <c r="O15" s="19"/>
    </row>
    <row r="16" spans="1:15" s="20" customFormat="1" ht="37.5" customHeight="1" thickBot="1" x14ac:dyDescent="0.3">
      <c r="A16" s="61" t="s">
        <v>207</v>
      </c>
      <c r="B16" s="397" t="s">
        <v>266</v>
      </c>
      <c r="C16" s="397"/>
      <c r="D16" s="397"/>
      <c r="E16" s="397"/>
      <c r="F16" s="397"/>
      <c r="G16" s="402" t="s">
        <v>164</v>
      </c>
      <c r="H16" s="402"/>
      <c r="I16" s="397" t="s">
        <v>476</v>
      </c>
      <c r="J16" s="397"/>
      <c r="K16" s="397"/>
      <c r="L16" s="397"/>
      <c r="M16" s="397"/>
      <c r="N16" s="397"/>
      <c r="O16" s="397"/>
    </row>
    <row r="17" spans="1:15" ht="9" customHeight="1" thickBot="1" x14ac:dyDescent="0.3">
      <c r="A17" s="16"/>
      <c r="B17" s="18"/>
      <c r="C17" s="17"/>
      <c r="D17" s="17"/>
      <c r="E17" s="17"/>
      <c r="F17" s="17"/>
      <c r="G17" s="18"/>
      <c r="H17" s="18"/>
      <c r="I17" s="18"/>
      <c r="J17" s="18"/>
      <c r="K17" s="18"/>
      <c r="L17" s="19"/>
      <c r="M17" s="19"/>
      <c r="N17" s="19"/>
      <c r="O17" s="19"/>
    </row>
    <row r="18" spans="1:15" ht="56.25" customHeight="1" thickBot="1" x14ac:dyDescent="0.3">
      <c r="A18" s="61" t="s">
        <v>112</v>
      </c>
      <c r="B18" s="397" t="s">
        <v>445</v>
      </c>
      <c r="C18" s="397"/>
      <c r="D18" s="397"/>
      <c r="E18" s="397"/>
      <c r="F18" s="61" t="s">
        <v>113</v>
      </c>
      <c r="G18" s="403" t="s">
        <v>446</v>
      </c>
      <c r="H18" s="403"/>
      <c r="I18" s="403"/>
      <c r="J18" s="61" t="s">
        <v>114</v>
      </c>
      <c r="K18" s="397" t="s">
        <v>473</v>
      </c>
      <c r="L18" s="397"/>
      <c r="M18" s="397"/>
      <c r="N18" s="397"/>
      <c r="O18" s="397"/>
    </row>
    <row r="19" spans="1:15" ht="9" customHeight="1" x14ac:dyDescent="0.25">
      <c r="A19" s="7"/>
      <c r="B19" s="4"/>
      <c r="C19" s="404"/>
      <c r="D19" s="404"/>
      <c r="E19" s="404"/>
      <c r="F19" s="404"/>
      <c r="G19" s="404"/>
      <c r="H19" s="404"/>
      <c r="I19" s="404"/>
      <c r="J19" s="404"/>
      <c r="K19" s="404"/>
      <c r="L19" s="404"/>
      <c r="M19" s="404"/>
      <c r="N19" s="404"/>
      <c r="O19" s="404"/>
    </row>
    <row r="21" spans="1:15" ht="16.5" customHeight="1" thickBot="1" x14ac:dyDescent="0.3">
      <c r="A21" s="78"/>
      <c r="B21" s="79"/>
      <c r="C21" s="79"/>
      <c r="D21" s="79"/>
      <c r="E21" s="79"/>
      <c r="F21" s="79"/>
      <c r="G21" s="79"/>
      <c r="H21" s="79"/>
      <c r="I21" s="79"/>
      <c r="J21" s="79"/>
      <c r="K21" s="79"/>
      <c r="L21" s="79"/>
      <c r="M21" s="79"/>
      <c r="N21" s="79"/>
      <c r="O21" s="79"/>
    </row>
    <row r="22" spans="1:15" ht="32.1" customHeight="1" thickBot="1" x14ac:dyDescent="0.3">
      <c r="A22" s="366" t="s">
        <v>115</v>
      </c>
      <c r="B22" s="367"/>
      <c r="C22" s="367"/>
      <c r="D22" s="367"/>
      <c r="E22" s="367"/>
      <c r="F22" s="367"/>
      <c r="G22" s="367"/>
      <c r="H22" s="367"/>
      <c r="I22" s="367"/>
      <c r="J22" s="367"/>
      <c r="K22" s="367"/>
      <c r="L22" s="367"/>
      <c r="M22" s="367"/>
      <c r="N22" s="367"/>
      <c r="O22" s="368"/>
    </row>
    <row r="23" spans="1:15" ht="32.1" customHeight="1" thickBot="1" x14ac:dyDescent="0.3">
      <c r="A23" s="366" t="s">
        <v>116</v>
      </c>
      <c r="B23" s="367"/>
      <c r="C23" s="367"/>
      <c r="D23" s="367"/>
      <c r="E23" s="367"/>
      <c r="F23" s="367"/>
      <c r="G23" s="367"/>
      <c r="H23" s="367"/>
      <c r="I23" s="367"/>
      <c r="J23" s="367"/>
      <c r="K23" s="367"/>
      <c r="L23" s="367"/>
      <c r="M23" s="367"/>
      <c r="N23" s="367"/>
      <c r="O23" s="368"/>
    </row>
    <row r="24" spans="1:15" ht="32.1" customHeight="1" thickBot="1" x14ac:dyDescent="0.3">
      <c r="A24" s="31"/>
      <c r="B24" s="21" t="s">
        <v>143</v>
      </c>
      <c r="C24" s="21" t="s">
        <v>144</v>
      </c>
      <c r="D24" s="21" t="s">
        <v>145</v>
      </c>
      <c r="E24" s="21" t="s">
        <v>146</v>
      </c>
      <c r="F24" s="21" t="s">
        <v>147</v>
      </c>
      <c r="G24" s="21" t="s">
        <v>148</v>
      </c>
      <c r="H24" s="21" t="s">
        <v>149</v>
      </c>
      <c r="I24" s="21" t="s">
        <v>150</v>
      </c>
      <c r="J24" s="21" t="s">
        <v>151</v>
      </c>
      <c r="K24" s="21" t="s">
        <v>152</v>
      </c>
      <c r="L24" s="21" t="s">
        <v>153</v>
      </c>
      <c r="M24" s="21" t="s">
        <v>154</v>
      </c>
      <c r="N24" s="214" t="s">
        <v>155</v>
      </c>
      <c r="O24" s="22" t="s">
        <v>165</v>
      </c>
    </row>
    <row r="25" spans="1:15" ht="32.1" customHeight="1" x14ac:dyDescent="0.25">
      <c r="A25" s="25" t="s">
        <v>117</v>
      </c>
      <c r="B25" s="244">
        <v>356145000</v>
      </c>
      <c r="C25" s="244">
        <v>1372193000</v>
      </c>
      <c r="D25" s="244">
        <v>37080000</v>
      </c>
      <c r="E25" s="26"/>
      <c r="F25" s="26">
        <v>61200000</v>
      </c>
      <c r="G25" s="26">
        <v>49440000</v>
      </c>
      <c r="H25" s="23">
        <v>61800000</v>
      </c>
      <c r="I25" s="23"/>
      <c r="J25" s="23"/>
      <c r="K25" s="23"/>
      <c r="L25" s="23"/>
      <c r="M25" s="23"/>
      <c r="N25" s="696">
        <f>SUM(B25:M25)</f>
        <v>1937858000</v>
      </c>
      <c r="O25" s="24"/>
    </row>
    <row r="26" spans="1:15" ht="32.1" customHeight="1" x14ac:dyDescent="0.25">
      <c r="A26" s="25" t="s">
        <v>118</v>
      </c>
      <c r="B26" s="244">
        <v>356144475</v>
      </c>
      <c r="C26" s="244">
        <v>1291607700</v>
      </c>
      <c r="D26" s="244">
        <v>36050000</v>
      </c>
      <c r="E26" s="26"/>
      <c r="F26" s="26"/>
      <c r="G26" s="26"/>
      <c r="H26" s="26"/>
      <c r="I26" s="26"/>
      <c r="J26" s="26"/>
      <c r="K26" s="26"/>
      <c r="L26" s="26"/>
      <c r="M26" s="26"/>
      <c r="N26" s="696">
        <f t="shared" ref="N26:N30" si="0">SUM(B26:M26)</f>
        <v>1683802175</v>
      </c>
      <c r="O26" s="60">
        <f>+(B26+C26+D26+E26+F26+G26+H26+I26+J26+K26+L26+M26)/N25</f>
        <v>0.86889863705183767</v>
      </c>
    </row>
    <row r="27" spans="1:15" ht="32.1" customHeight="1" x14ac:dyDescent="0.25">
      <c r="A27" s="25" t="s">
        <v>119</v>
      </c>
      <c r="B27" s="245" t="s">
        <v>529</v>
      </c>
      <c r="C27" s="244">
        <v>1400000</v>
      </c>
      <c r="D27" s="244">
        <v>91327020</v>
      </c>
      <c r="E27" s="26"/>
      <c r="F27" s="26"/>
      <c r="G27" s="26"/>
      <c r="H27" s="26"/>
      <c r="I27" s="26"/>
      <c r="J27" s="26"/>
      <c r="K27" s="26"/>
      <c r="L27" s="26"/>
      <c r="M27" s="26"/>
      <c r="N27" s="696">
        <f t="shared" si="0"/>
        <v>92727020</v>
      </c>
      <c r="O27" s="60"/>
    </row>
    <row r="28" spans="1:15" ht="32.1" customHeight="1" x14ac:dyDescent="0.25">
      <c r="A28" s="25" t="s">
        <v>161</v>
      </c>
      <c r="B28" s="244">
        <v>2619000</v>
      </c>
      <c r="C28" s="245"/>
      <c r="D28" s="245"/>
      <c r="E28" s="26"/>
      <c r="F28" s="26"/>
      <c r="G28" s="26"/>
      <c r="H28" s="26"/>
      <c r="I28" s="26"/>
      <c r="J28" s="26"/>
      <c r="K28" s="26"/>
      <c r="L28" s="26"/>
      <c r="M28" s="26"/>
      <c r="N28" s="696">
        <f t="shared" si="0"/>
        <v>2619000</v>
      </c>
      <c r="O28" s="27"/>
    </row>
    <row r="29" spans="1:15" ht="32.1" customHeight="1" x14ac:dyDescent="0.25">
      <c r="A29" s="25" t="s">
        <v>163</v>
      </c>
      <c r="B29" s="245" t="s">
        <v>529</v>
      </c>
      <c r="C29" s="245" t="s">
        <v>529</v>
      </c>
      <c r="D29" s="245" t="s">
        <v>529</v>
      </c>
      <c r="E29" s="26"/>
      <c r="F29" s="26"/>
      <c r="G29" s="26"/>
      <c r="H29" s="26"/>
      <c r="I29" s="26"/>
      <c r="J29" s="26"/>
      <c r="K29" s="26"/>
      <c r="L29" s="26"/>
      <c r="M29" s="26"/>
      <c r="N29" s="696">
        <f t="shared" si="0"/>
        <v>0</v>
      </c>
      <c r="O29" s="27"/>
    </row>
    <row r="30" spans="1:15" ht="32.1" customHeight="1" thickBot="1" x14ac:dyDescent="0.3">
      <c r="A30" s="28" t="s">
        <v>162</v>
      </c>
      <c r="B30" s="246">
        <v>2619000</v>
      </c>
      <c r="C30" s="247" t="s">
        <v>529</v>
      </c>
      <c r="D30" s="247" t="s">
        <v>529</v>
      </c>
      <c r="E30" s="29"/>
      <c r="F30" s="29"/>
      <c r="G30" s="29"/>
      <c r="H30" s="29"/>
      <c r="I30" s="29"/>
      <c r="J30" s="29"/>
      <c r="K30" s="29"/>
      <c r="L30" s="29"/>
      <c r="M30" s="29"/>
      <c r="N30" s="697">
        <f t="shared" si="0"/>
        <v>2619000</v>
      </c>
      <c r="O30" s="32"/>
    </row>
    <row r="31" spans="1:15" s="30" customFormat="1" ht="16.5" customHeight="1" x14ac:dyDescent="0.2"/>
    <row r="32" spans="1:15" s="30" customFormat="1" ht="17.25" customHeight="1" x14ac:dyDescent="0.2"/>
    <row r="34" spans="1:9" ht="48" customHeight="1" thickBot="1" x14ac:dyDescent="0.3">
      <c r="A34" s="420" t="s">
        <v>136</v>
      </c>
      <c r="B34" s="421"/>
      <c r="C34" s="421"/>
      <c r="D34" s="421"/>
      <c r="E34" s="421"/>
      <c r="F34" s="421"/>
      <c r="G34" s="421"/>
      <c r="H34" s="421"/>
      <c r="I34" s="422"/>
    </row>
    <row r="35" spans="1:9" ht="50.25" customHeight="1" thickBot="1" x14ac:dyDescent="0.3">
      <c r="A35" s="45" t="s">
        <v>135</v>
      </c>
      <c r="B35" s="423" t="str">
        <f>+B12</f>
        <v>Implementrar una (1) estrategia de formación para mujeres, en el reconocimiento, empoderamiento y garantía de sus derechos que fomenten la autonomía en condiciones de equidad.</v>
      </c>
      <c r="C35" s="424"/>
      <c r="D35" s="424"/>
      <c r="E35" s="424"/>
      <c r="F35" s="424"/>
      <c r="G35" s="424"/>
      <c r="H35" s="424"/>
      <c r="I35" s="425"/>
    </row>
    <row r="36" spans="1:9" ht="18.75" customHeight="1" thickBot="1" x14ac:dyDescent="0.3">
      <c r="A36" s="433" t="s">
        <v>216</v>
      </c>
      <c r="B36" s="89">
        <v>2024</v>
      </c>
      <c r="C36" s="89">
        <v>2025</v>
      </c>
      <c r="D36" s="89">
        <v>2026</v>
      </c>
      <c r="E36" s="89">
        <v>2027</v>
      </c>
      <c r="F36" s="89" t="s">
        <v>218</v>
      </c>
      <c r="G36" s="435" t="s">
        <v>217</v>
      </c>
      <c r="H36" s="435" t="s">
        <v>5</v>
      </c>
      <c r="I36" s="435"/>
    </row>
    <row r="37" spans="1:9" ht="50.25" customHeight="1" thickBot="1" x14ac:dyDescent="0.3">
      <c r="A37" s="434"/>
      <c r="B37" s="232">
        <v>1</v>
      </c>
      <c r="C37" s="232">
        <v>1</v>
      </c>
      <c r="D37" s="232">
        <v>1</v>
      </c>
      <c r="E37" s="232">
        <v>1</v>
      </c>
      <c r="F37" s="233">
        <v>1</v>
      </c>
      <c r="G37" s="435"/>
      <c r="H37" s="435"/>
      <c r="I37" s="435"/>
    </row>
    <row r="38" spans="1:9" ht="52.5" customHeight="1" thickBot="1" x14ac:dyDescent="0.3">
      <c r="A38" s="46" t="s">
        <v>120</v>
      </c>
      <c r="B38" s="487">
        <v>0.33329999999999999</v>
      </c>
      <c r="C38" s="488"/>
      <c r="D38" s="430" t="s">
        <v>141</v>
      </c>
      <c r="E38" s="431"/>
      <c r="F38" s="431"/>
      <c r="G38" s="431"/>
      <c r="H38" s="431"/>
      <c r="I38" s="432"/>
    </row>
    <row r="39" spans="1:9" s="34" customFormat="1" ht="36.75" customHeight="1" thickBot="1" x14ac:dyDescent="0.3">
      <c r="A39" s="433" t="s">
        <v>156</v>
      </c>
      <c r="B39" s="46" t="s">
        <v>134</v>
      </c>
      <c r="C39" s="45" t="s">
        <v>124</v>
      </c>
      <c r="D39" s="418" t="s">
        <v>138</v>
      </c>
      <c r="E39" s="419"/>
      <c r="F39" s="418" t="s">
        <v>139</v>
      </c>
      <c r="G39" s="419"/>
      <c r="H39" s="47" t="s">
        <v>140</v>
      </c>
      <c r="I39" s="49" t="s">
        <v>137</v>
      </c>
    </row>
    <row r="40" spans="1:9" ht="149.44999999999999" customHeight="1" thickBot="1" x14ac:dyDescent="0.3">
      <c r="A40" s="434"/>
      <c r="B40" s="38">
        <v>8.3400000000000002E-2</v>
      </c>
      <c r="C40" s="38">
        <v>8.3400000000000002E-2</v>
      </c>
      <c r="D40" s="428" t="s">
        <v>542</v>
      </c>
      <c r="E40" s="429"/>
      <c r="F40" s="428" t="s">
        <v>542</v>
      </c>
      <c r="G40" s="429"/>
      <c r="H40" s="35" t="s">
        <v>455</v>
      </c>
      <c r="I40" s="36" t="s">
        <v>536</v>
      </c>
    </row>
    <row r="41" spans="1:9" s="34" customFormat="1" ht="36.75" customHeight="1" thickBot="1" x14ac:dyDescent="0.3">
      <c r="A41" s="433" t="s">
        <v>157</v>
      </c>
      <c r="B41" s="48" t="s">
        <v>134</v>
      </c>
      <c r="C41" s="47" t="s">
        <v>124</v>
      </c>
      <c r="D41" s="418" t="s">
        <v>138</v>
      </c>
      <c r="E41" s="419"/>
      <c r="F41" s="418" t="s">
        <v>139</v>
      </c>
      <c r="G41" s="419"/>
      <c r="H41" s="47" t="s">
        <v>140</v>
      </c>
      <c r="I41" s="49" t="s">
        <v>137</v>
      </c>
    </row>
    <row r="42" spans="1:9" ht="409.15" customHeight="1" thickBot="1" x14ac:dyDescent="0.3">
      <c r="A42" s="434"/>
      <c r="B42" s="38">
        <v>8.3400000000000002E-2</v>
      </c>
      <c r="C42" s="38">
        <v>8.3400000000000002E-2</v>
      </c>
      <c r="D42" s="428" t="s">
        <v>539</v>
      </c>
      <c r="E42" s="429"/>
      <c r="F42" s="428" t="s">
        <v>543</v>
      </c>
      <c r="G42" s="429"/>
      <c r="H42" s="35" t="s">
        <v>455</v>
      </c>
      <c r="I42" s="36" t="s">
        <v>536</v>
      </c>
    </row>
    <row r="43" spans="1:9" s="34" customFormat="1" ht="36.75" customHeight="1" thickBot="1" x14ac:dyDescent="0.3">
      <c r="A43" s="433" t="s">
        <v>158</v>
      </c>
      <c r="B43" s="48" t="s">
        <v>134</v>
      </c>
      <c r="C43" s="47" t="s">
        <v>124</v>
      </c>
      <c r="D43" s="418" t="s">
        <v>138</v>
      </c>
      <c r="E43" s="419"/>
      <c r="F43" s="418" t="s">
        <v>139</v>
      </c>
      <c r="G43" s="419"/>
      <c r="H43" s="47" t="s">
        <v>140</v>
      </c>
      <c r="I43" s="49" t="s">
        <v>137</v>
      </c>
    </row>
    <row r="44" spans="1:9" ht="182.25" customHeight="1" thickBot="1" x14ac:dyDescent="0.3">
      <c r="A44" s="434"/>
      <c r="B44" s="38">
        <v>8.3400000000000002E-2</v>
      </c>
      <c r="C44" s="38">
        <v>8.3400000000000002E-2</v>
      </c>
      <c r="D44" s="428" t="s">
        <v>584</v>
      </c>
      <c r="E44" s="429"/>
      <c r="F44" s="491" t="s">
        <v>586</v>
      </c>
      <c r="G44" s="492"/>
      <c r="H44" s="35" t="s">
        <v>455</v>
      </c>
      <c r="I44" s="36" t="s">
        <v>536</v>
      </c>
    </row>
    <row r="45" spans="1:9" s="34" customFormat="1" ht="36.75" customHeight="1" thickBot="1" x14ac:dyDescent="0.3">
      <c r="A45" s="433" t="s">
        <v>159</v>
      </c>
      <c r="B45" s="48" t="s">
        <v>134</v>
      </c>
      <c r="C45" s="48" t="s">
        <v>124</v>
      </c>
      <c r="D45" s="418" t="s">
        <v>138</v>
      </c>
      <c r="E45" s="419"/>
      <c r="F45" s="418" t="s">
        <v>139</v>
      </c>
      <c r="G45" s="419"/>
      <c r="H45" s="47" t="s">
        <v>140</v>
      </c>
      <c r="I45" s="47" t="s">
        <v>137</v>
      </c>
    </row>
    <row r="46" spans="1:9" ht="36.75" customHeight="1" thickBot="1" x14ac:dyDescent="0.3">
      <c r="A46" s="434"/>
      <c r="B46" s="38">
        <v>8.3400000000000002E-2</v>
      </c>
      <c r="C46" s="39"/>
      <c r="D46" s="436"/>
      <c r="E46" s="437"/>
      <c r="F46" s="436"/>
      <c r="G46" s="437"/>
      <c r="H46" s="55"/>
      <c r="I46" s="56"/>
    </row>
    <row r="47" spans="1:9" s="34" customFormat="1" ht="36.75" customHeight="1" thickBot="1" x14ac:dyDescent="0.3">
      <c r="A47" s="433" t="s">
        <v>160</v>
      </c>
      <c r="B47" s="48" t="s">
        <v>134</v>
      </c>
      <c r="C47" s="47" t="s">
        <v>124</v>
      </c>
      <c r="D47" s="418" t="s">
        <v>138</v>
      </c>
      <c r="E47" s="419"/>
      <c r="F47" s="418" t="s">
        <v>139</v>
      </c>
      <c r="G47" s="419"/>
      <c r="H47" s="47" t="s">
        <v>140</v>
      </c>
      <c r="I47" s="49" t="s">
        <v>137</v>
      </c>
    </row>
    <row r="48" spans="1:9" ht="36.75" customHeight="1" thickBot="1" x14ac:dyDescent="0.3">
      <c r="A48" s="434"/>
      <c r="B48" s="38">
        <v>8.3400000000000002E-2</v>
      </c>
      <c r="C48" s="39"/>
      <c r="D48" s="353"/>
      <c r="E48" s="354"/>
      <c r="F48" s="353"/>
      <c r="G48" s="354"/>
      <c r="H48" s="35"/>
      <c r="I48" s="37"/>
    </row>
    <row r="49" spans="1:9" s="34" customFormat="1" ht="36.75" customHeight="1" thickBot="1" x14ac:dyDescent="0.3">
      <c r="A49" s="433" t="s">
        <v>142</v>
      </c>
      <c r="B49" s="48" t="s">
        <v>134</v>
      </c>
      <c r="C49" s="47" t="s">
        <v>124</v>
      </c>
      <c r="D49" s="418" t="s">
        <v>138</v>
      </c>
      <c r="E49" s="419"/>
      <c r="F49" s="418" t="s">
        <v>139</v>
      </c>
      <c r="G49" s="419"/>
      <c r="H49" s="47" t="s">
        <v>140</v>
      </c>
      <c r="I49" s="49" t="s">
        <v>137</v>
      </c>
    </row>
    <row r="50" spans="1:9" ht="36.75" customHeight="1" thickBot="1" x14ac:dyDescent="0.3">
      <c r="A50" s="434"/>
      <c r="B50" s="35">
        <v>8.3400000000000002E-2</v>
      </c>
      <c r="C50" s="41"/>
      <c r="D50" s="353"/>
      <c r="E50" s="354"/>
      <c r="F50" s="353"/>
      <c r="G50" s="354"/>
      <c r="H50" s="35"/>
      <c r="I50" s="37"/>
    </row>
    <row r="51" spans="1:9" ht="36.75" customHeight="1" thickBot="1" x14ac:dyDescent="0.3">
      <c r="A51" s="433" t="s">
        <v>125</v>
      </c>
      <c r="B51" s="47" t="s">
        <v>134</v>
      </c>
      <c r="C51" s="45" t="s">
        <v>124</v>
      </c>
      <c r="D51" s="418" t="s">
        <v>138</v>
      </c>
      <c r="E51" s="419"/>
      <c r="F51" s="418" t="s">
        <v>139</v>
      </c>
      <c r="G51" s="419"/>
      <c r="H51" s="47" t="s">
        <v>140</v>
      </c>
      <c r="I51" s="49" t="s">
        <v>137</v>
      </c>
    </row>
    <row r="52" spans="1:9" ht="36.75" customHeight="1" thickBot="1" x14ac:dyDescent="0.3">
      <c r="A52" s="434"/>
      <c r="B52" s="35">
        <v>8.3400000000000002E-2</v>
      </c>
      <c r="C52" s="41"/>
      <c r="D52" s="353"/>
      <c r="E52" s="438"/>
      <c r="F52" s="353"/>
      <c r="G52" s="354"/>
      <c r="H52" s="35"/>
      <c r="I52" s="37"/>
    </row>
    <row r="53" spans="1:9" ht="36.75" customHeight="1" thickBot="1" x14ac:dyDescent="0.3">
      <c r="A53" s="433" t="s">
        <v>126</v>
      </c>
      <c r="B53" s="47" t="s">
        <v>134</v>
      </c>
      <c r="C53" s="45" t="s">
        <v>124</v>
      </c>
      <c r="D53" s="418" t="s">
        <v>138</v>
      </c>
      <c r="E53" s="419"/>
      <c r="F53" s="418" t="s">
        <v>139</v>
      </c>
      <c r="G53" s="419"/>
      <c r="H53" s="47" t="s">
        <v>140</v>
      </c>
      <c r="I53" s="49" t="s">
        <v>137</v>
      </c>
    </row>
    <row r="54" spans="1:9" ht="36.75" customHeight="1" thickBot="1" x14ac:dyDescent="0.3">
      <c r="A54" s="434"/>
      <c r="B54" s="35">
        <v>8.3400000000000002E-2</v>
      </c>
      <c r="C54" s="41"/>
      <c r="D54" s="353"/>
      <c r="E54" s="438"/>
      <c r="F54" s="353"/>
      <c r="G54" s="354"/>
      <c r="H54" s="57"/>
      <c r="I54" s="37"/>
    </row>
    <row r="55" spans="1:9" ht="36.75" customHeight="1" thickBot="1" x14ac:dyDescent="0.3">
      <c r="A55" s="433" t="s">
        <v>127</v>
      </c>
      <c r="B55" s="47" t="s">
        <v>134</v>
      </c>
      <c r="C55" s="45" t="s">
        <v>124</v>
      </c>
      <c r="D55" s="418" t="s">
        <v>138</v>
      </c>
      <c r="E55" s="419"/>
      <c r="F55" s="418" t="s">
        <v>139</v>
      </c>
      <c r="G55" s="419"/>
      <c r="H55" s="47" t="s">
        <v>140</v>
      </c>
      <c r="I55" s="49" t="s">
        <v>137</v>
      </c>
    </row>
    <row r="56" spans="1:9" ht="36.75" customHeight="1" thickBot="1" x14ac:dyDescent="0.3">
      <c r="A56" s="434"/>
      <c r="B56" s="35">
        <v>8.3400000000000002E-2</v>
      </c>
      <c r="C56" s="41"/>
      <c r="D56" s="353"/>
      <c r="E56" s="354"/>
      <c r="F56" s="353"/>
      <c r="G56" s="354"/>
      <c r="H56" s="35"/>
      <c r="I56" s="35"/>
    </row>
    <row r="57" spans="1:9" ht="36.75" customHeight="1" thickBot="1" x14ac:dyDescent="0.3">
      <c r="A57" s="433" t="s">
        <v>128</v>
      </c>
      <c r="B57" s="47" t="s">
        <v>134</v>
      </c>
      <c r="C57" s="45" t="s">
        <v>124</v>
      </c>
      <c r="D57" s="418" t="s">
        <v>138</v>
      </c>
      <c r="E57" s="419"/>
      <c r="F57" s="418" t="s">
        <v>139</v>
      </c>
      <c r="G57" s="419"/>
      <c r="H57" s="47" t="s">
        <v>140</v>
      </c>
      <c r="I57" s="49" t="s">
        <v>137</v>
      </c>
    </row>
    <row r="58" spans="1:9" ht="36.75" customHeight="1" thickBot="1" x14ac:dyDescent="0.3">
      <c r="A58" s="434"/>
      <c r="B58" s="35">
        <v>8.3400000000000002E-2</v>
      </c>
      <c r="C58" s="41"/>
      <c r="D58" s="353"/>
      <c r="E58" s="354"/>
      <c r="F58" s="353"/>
      <c r="G58" s="354"/>
      <c r="H58" s="35"/>
      <c r="I58" s="37"/>
    </row>
    <row r="59" spans="1:9" ht="36.75" customHeight="1" thickBot="1" x14ac:dyDescent="0.3">
      <c r="A59" s="433" t="s">
        <v>133</v>
      </c>
      <c r="B59" s="47" t="s">
        <v>134</v>
      </c>
      <c r="C59" s="45" t="s">
        <v>124</v>
      </c>
      <c r="D59" s="418" t="s">
        <v>138</v>
      </c>
      <c r="E59" s="419"/>
      <c r="F59" s="418" t="s">
        <v>139</v>
      </c>
      <c r="G59" s="419"/>
      <c r="H59" s="47" t="s">
        <v>140</v>
      </c>
      <c r="I59" s="49" t="s">
        <v>137</v>
      </c>
    </row>
    <row r="60" spans="1:9" ht="36.75" customHeight="1" thickBot="1" x14ac:dyDescent="0.3">
      <c r="A60" s="434"/>
      <c r="B60" s="35">
        <v>8.3400000000000002E-2</v>
      </c>
      <c r="C60" s="41"/>
      <c r="D60" s="353"/>
      <c r="E60" s="354"/>
      <c r="F60" s="438"/>
      <c r="G60" s="438"/>
      <c r="H60" s="35"/>
      <c r="I60" s="35"/>
    </row>
    <row r="61" spans="1:9" ht="36.75" customHeight="1" thickBot="1" x14ac:dyDescent="0.3">
      <c r="A61" s="433" t="s">
        <v>129</v>
      </c>
      <c r="B61" s="47" t="s">
        <v>134</v>
      </c>
      <c r="C61" s="45" t="s">
        <v>124</v>
      </c>
      <c r="D61" s="418" t="s">
        <v>138</v>
      </c>
      <c r="E61" s="419"/>
      <c r="F61" s="418" t="s">
        <v>139</v>
      </c>
      <c r="G61" s="419"/>
      <c r="H61" s="47" t="s">
        <v>140</v>
      </c>
      <c r="I61" s="49" t="s">
        <v>137</v>
      </c>
    </row>
    <row r="62" spans="1:9" ht="36.75" customHeight="1" thickBot="1" x14ac:dyDescent="0.3">
      <c r="A62" s="434"/>
      <c r="B62" s="35">
        <v>8.3400000000000002E-2</v>
      </c>
      <c r="C62" s="41"/>
      <c r="D62" s="353"/>
      <c r="E62" s="354"/>
      <c r="F62" s="353"/>
      <c r="G62" s="354"/>
      <c r="H62" s="35"/>
      <c r="I62" s="35"/>
    </row>
    <row r="66" spans="1:9" ht="34.5" customHeight="1" x14ac:dyDescent="0.25">
      <c r="A66" s="369" t="s">
        <v>130</v>
      </c>
      <c r="B66" s="369"/>
      <c r="C66" s="369"/>
      <c r="D66" s="369"/>
      <c r="E66" s="369"/>
      <c r="F66" s="369"/>
      <c r="G66" s="369"/>
      <c r="H66" s="369"/>
      <c r="I66" s="369"/>
    </row>
    <row r="67" spans="1:9" ht="81.75" customHeight="1" x14ac:dyDescent="0.25">
      <c r="A67" s="50" t="s">
        <v>121</v>
      </c>
      <c r="B67" s="439" t="s">
        <v>474</v>
      </c>
      <c r="C67" s="440"/>
      <c r="D67" s="370" t="s">
        <v>475</v>
      </c>
      <c r="E67" s="371"/>
      <c r="F67" s="370"/>
      <c r="G67" s="371"/>
      <c r="H67" s="370"/>
      <c r="I67" s="371"/>
    </row>
    <row r="68" spans="1:9" ht="40.5" customHeight="1" x14ac:dyDescent="0.25">
      <c r="A68" s="50" t="s">
        <v>220</v>
      </c>
      <c r="B68" s="349">
        <v>16.664999999999999</v>
      </c>
      <c r="C68" s="350"/>
      <c r="D68" s="349">
        <v>16.664999999999999</v>
      </c>
      <c r="E68" s="350"/>
      <c r="F68" s="349">
        <v>11.11</v>
      </c>
      <c r="G68" s="350"/>
      <c r="H68" s="349"/>
      <c r="I68" s="350"/>
    </row>
    <row r="69" spans="1:9" ht="30" customHeight="1" x14ac:dyDescent="0.25">
      <c r="A69" s="351" t="s">
        <v>143</v>
      </c>
      <c r="B69" s="217" t="s">
        <v>2</v>
      </c>
      <c r="C69" s="217" t="s">
        <v>124</v>
      </c>
      <c r="D69" s="217" t="s">
        <v>2</v>
      </c>
      <c r="E69" s="217" t="s">
        <v>124</v>
      </c>
      <c r="F69" s="217" t="s">
        <v>2</v>
      </c>
      <c r="G69" s="217" t="s">
        <v>124</v>
      </c>
      <c r="H69" s="217" t="s">
        <v>2</v>
      </c>
      <c r="I69" s="217" t="s">
        <v>124</v>
      </c>
    </row>
    <row r="70" spans="1:9" ht="30" customHeight="1" x14ac:dyDescent="0.25">
      <c r="A70" s="352"/>
      <c r="B70" s="218">
        <v>0.02</v>
      </c>
      <c r="C70" s="218">
        <v>0.02</v>
      </c>
      <c r="D70" s="218">
        <v>0.05</v>
      </c>
      <c r="E70" s="218">
        <v>0.05</v>
      </c>
      <c r="F70" s="58"/>
      <c r="G70" s="219"/>
      <c r="H70" s="58"/>
      <c r="I70" s="219"/>
    </row>
    <row r="71" spans="1:9" ht="105" customHeight="1" x14ac:dyDescent="0.25">
      <c r="A71" s="50" t="s">
        <v>132</v>
      </c>
      <c r="B71" s="360" t="s">
        <v>544</v>
      </c>
      <c r="C71" s="361"/>
      <c r="D71" s="360" t="s">
        <v>535</v>
      </c>
      <c r="E71" s="361"/>
      <c r="F71" s="374"/>
      <c r="G71" s="443"/>
      <c r="H71" s="374"/>
      <c r="I71" s="375"/>
    </row>
    <row r="72" spans="1:9" ht="87.6" customHeight="1" x14ac:dyDescent="0.25">
      <c r="A72" s="50" t="s">
        <v>131</v>
      </c>
      <c r="B72" s="360" t="s">
        <v>553</v>
      </c>
      <c r="C72" s="361"/>
      <c r="D72" s="360" t="s">
        <v>554</v>
      </c>
      <c r="E72" s="361"/>
      <c r="F72" s="362"/>
      <c r="G72" s="363"/>
      <c r="H72" s="362"/>
      <c r="I72" s="363"/>
    </row>
    <row r="73" spans="1:9" ht="30.75" customHeight="1" x14ac:dyDescent="0.25">
      <c r="A73" s="351" t="s">
        <v>144</v>
      </c>
      <c r="B73" s="217" t="s">
        <v>2</v>
      </c>
      <c r="C73" s="217" t="s">
        <v>124</v>
      </c>
      <c r="D73" s="217" t="s">
        <v>2</v>
      </c>
      <c r="E73" s="217" t="s">
        <v>124</v>
      </c>
      <c r="F73" s="217" t="s">
        <v>2</v>
      </c>
      <c r="G73" s="217" t="s">
        <v>124</v>
      </c>
      <c r="H73" s="217" t="s">
        <v>2</v>
      </c>
      <c r="I73" s="217" t="s">
        <v>124</v>
      </c>
    </row>
    <row r="74" spans="1:9" ht="30.75" customHeight="1" x14ac:dyDescent="0.25">
      <c r="A74" s="352"/>
      <c r="B74" s="218">
        <v>0.03</v>
      </c>
      <c r="C74" s="218">
        <v>0.03</v>
      </c>
      <c r="D74" s="218">
        <v>0.05</v>
      </c>
      <c r="E74" s="218">
        <v>0.05</v>
      </c>
      <c r="F74" s="58"/>
      <c r="G74" s="52"/>
      <c r="H74" s="58"/>
      <c r="I74" s="52"/>
    </row>
    <row r="75" spans="1:9" ht="292.14999999999998" customHeight="1" x14ac:dyDescent="0.25">
      <c r="A75" s="50" t="s">
        <v>132</v>
      </c>
      <c r="B75" s="360" t="s">
        <v>545</v>
      </c>
      <c r="C75" s="361"/>
      <c r="D75" s="498" t="s">
        <v>546</v>
      </c>
      <c r="E75" s="499"/>
      <c r="F75" s="374"/>
      <c r="G75" s="443"/>
      <c r="H75" s="414"/>
      <c r="I75" s="415"/>
    </row>
    <row r="76" spans="1:9" ht="111" customHeight="1" x14ac:dyDescent="0.25">
      <c r="A76" s="50" t="s">
        <v>131</v>
      </c>
      <c r="B76" s="360" t="s">
        <v>555</v>
      </c>
      <c r="C76" s="361"/>
      <c r="D76" s="360" t="s">
        <v>556</v>
      </c>
      <c r="E76" s="361"/>
      <c r="F76" s="362"/>
      <c r="G76" s="363"/>
      <c r="H76" s="362"/>
      <c r="I76" s="363"/>
    </row>
    <row r="77" spans="1:9" ht="30.75" customHeight="1" x14ac:dyDescent="0.25">
      <c r="A77" s="351" t="s">
        <v>145</v>
      </c>
      <c r="B77" s="217" t="s">
        <v>2</v>
      </c>
      <c r="C77" s="217" t="s">
        <v>124</v>
      </c>
      <c r="D77" s="217" t="s">
        <v>2</v>
      </c>
      <c r="E77" s="217" t="s">
        <v>124</v>
      </c>
      <c r="F77" s="217" t="s">
        <v>2</v>
      </c>
      <c r="G77" s="217" t="s">
        <v>124</v>
      </c>
      <c r="H77" s="217" t="s">
        <v>2</v>
      </c>
      <c r="I77" s="217" t="s">
        <v>124</v>
      </c>
    </row>
    <row r="78" spans="1:9" ht="30.75" customHeight="1" x14ac:dyDescent="0.25">
      <c r="A78" s="352"/>
      <c r="B78" s="218">
        <v>0.05</v>
      </c>
      <c r="C78" s="219">
        <v>0.05</v>
      </c>
      <c r="D78" s="218">
        <v>0.09</v>
      </c>
      <c r="E78" s="219">
        <v>0.09</v>
      </c>
      <c r="F78" s="218">
        <v>0.1</v>
      </c>
      <c r="G78" s="52"/>
      <c r="H78" s="218">
        <v>0.1</v>
      </c>
      <c r="I78" s="52"/>
    </row>
    <row r="79" spans="1:9" ht="266.25" customHeight="1" x14ac:dyDescent="0.25">
      <c r="A79" s="50" t="s">
        <v>132</v>
      </c>
      <c r="B79" s="500" t="s">
        <v>574</v>
      </c>
      <c r="C79" s="501"/>
      <c r="D79" s="372" t="s">
        <v>558</v>
      </c>
      <c r="E79" s="373"/>
      <c r="F79" s="374"/>
      <c r="G79" s="443"/>
      <c r="H79" s="362"/>
      <c r="I79" s="363"/>
    </row>
    <row r="80" spans="1:9" ht="60.6" customHeight="1" x14ac:dyDescent="0.25">
      <c r="A80" s="50" t="s">
        <v>131</v>
      </c>
      <c r="B80" s="360" t="s">
        <v>581</v>
      </c>
      <c r="C80" s="361"/>
      <c r="D80" s="360" t="s">
        <v>582</v>
      </c>
      <c r="E80" s="361"/>
      <c r="F80" s="362"/>
      <c r="G80" s="363"/>
      <c r="H80" s="362"/>
      <c r="I80" s="363"/>
    </row>
    <row r="81" spans="1:9" ht="30.75" customHeight="1" x14ac:dyDescent="0.25">
      <c r="A81" s="351" t="s">
        <v>146</v>
      </c>
      <c r="B81" s="217" t="s">
        <v>2</v>
      </c>
      <c r="C81" s="217" t="s">
        <v>124</v>
      </c>
      <c r="D81" s="217" t="s">
        <v>2</v>
      </c>
      <c r="E81" s="217" t="s">
        <v>124</v>
      </c>
      <c r="F81" s="217" t="s">
        <v>2</v>
      </c>
      <c r="G81" s="217" t="s">
        <v>124</v>
      </c>
      <c r="H81" s="217" t="s">
        <v>2</v>
      </c>
      <c r="I81" s="217" t="s">
        <v>124</v>
      </c>
    </row>
    <row r="82" spans="1:9" ht="30.75" customHeight="1" x14ac:dyDescent="0.25">
      <c r="A82" s="352"/>
      <c r="B82" s="218">
        <v>0.1</v>
      </c>
      <c r="C82" s="219"/>
      <c r="D82" s="218">
        <v>0.09</v>
      </c>
      <c r="E82" s="219"/>
      <c r="F82" s="220">
        <v>0.1</v>
      </c>
      <c r="G82" s="52"/>
      <c r="H82" s="220"/>
      <c r="I82" s="52"/>
    </row>
    <row r="83" spans="1:9" ht="51.75" customHeight="1" x14ac:dyDescent="0.25">
      <c r="A83" s="50" t="s">
        <v>132</v>
      </c>
      <c r="B83" s="441"/>
      <c r="C83" s="442"/>
      <c r="D83" s="362"/>
      <c r="E83" s="363"/>
      <c r="F83" s="374"/>
      <c r="G83" s="443"/>
      <c r="H83" s="362"/>
      <c r="I83" s="363"/>
    </row>
    <row r="84" spans="1:9" ht="51.75" customHeight="1" x14ac:dyDescent="0.25">
      <c r="A84" s="50" t="s">
        <v>131</v>
      </c>
      <c r="B84" s="358"/>
      <c r="C84" s="359"/>
      <c r="D84" s="360"/>
      <c r="E84" s="361"/>
      <c r="F84" s="362"/>
      <c r="G84" s="363"/>
      <c r="H84" s="362"/>
      <c r="I84" s="363"/>
    </row>
    <row r="85" spans="1:9" ht="30" customHeight="1" x14ac:dyDescent="0.25">
      <c r="A85" s="351" t="s">
        <v>147</v>
      </c>
      <c r="B85" s="217" t="s">
        <v>2</v>
      </c>
      <c r="C85" s="217" t="s">
        <v>124</v>
      </c>
      <c r="D85" s="217" t="s">
        <v>2</v>
      </c>
      <c r="E85" s="217" t="s">
        <v>124</v>
      </c>
      <c r="F85" s="217" t="s">
        <v>2</v>
      </c>
      <c r="G85" s="217" t="s">
        <v>124</v>
      </c>
      <c r="H85" s="217" t="s">
        <v>2</v>
      </c>
      <c r="I85" s="217" t="s">
        <v>124</v>
      </c>
    </row>
    <row r="86" spans="1:9" ht="30" customHeight="1" x14ac:dyDescent="0.25">
      <c r="A86" s="352"/>
      <c r="B86" s="218">
        <v>0.1</v>
      </c>
      <c r="C86" s="219"/>
      <c r="D86" s="218">
        <v>0.09</v>
      </c>
      <c r="E86" s="219"/>
      <c r="F86" s="220">
        <v>0.1</v>
      </c>
      <c r="G86" s="52"/>
      <c r="H86" s="220"/>
      <c r="I86" s="52"/>
    </row>
    <row r="87" spans="1:9" ht="56.25" customHeight="1" x14ac:dyDescent="0.25">
      <c r="A87" s="50" t="s">
        <v>132</v>
      </c>
      <c r="B87" s="364"/>
      <c r="C87" s="364"/>
      <c r="D87" s="364"/>
      <c r="E87" s="364"/>
      <c r="F87" s="364"/>
      <c r="G87" s="364"/>
      <c r="H87" s="364"/>
      <c r="I87" s="364"/>
    </row>
    <row r="88" spans="1:9" ht="56.25" customHeight="1" x14ac:dyDescent="0.25">
      <c r="A88" s="50" t="s">
        <v>131</v>
      </c>
      <c r="B88" s="355"/>
      <c r="C88" s="356"/>
      <c r="D88" s="355"/>
      <c r="E88" s="356"/>
      <c r="F88" s="355"/>
      <c r="G88" s="356"/>
      <c r="H88" s="355"/>
      <c r="I88" s="356"/>
    </row>
    <row r="89" spans="1:9" ht="29.25" customHeight="1" x14ac:dyDescent="0.25">
      <c r="A89" s="351" t="s">
        <v>148</v>
      </c>
      <c r="B89" s="217" t="s">
        <v>2</v>
      </c>
      <c r="C89" s="217" t="s">
        <v>124</v>
      </c>
      <c r="D89" s="217" t="s">
        <v>2</v>
      </c>
      <c r="E89" s="217" t="s">
        <v>124</v>
      </c>
      <c r="F89" s="217" t="s">
        <v>2</v>
      </c>
      <c r="G89" s="217" t="s">
        <v>124</v>
      </c>
      <c r="H89" s="217" t="s">
        <v>2</v>
      </c>
      <c r="I89" s="217" t="s">
        <v>124</v>
      </c>
    </row>
    <row r="90" spans="1:9" ht="29.25" customHeight="1" x14ac:dyDescent="0.25">
      <c r="A90" s="352"/>
      <c r="B90" s="220">
        <v>0.1</v>
      </c>
      <c r="C90" s="53"/>
      <c r="D90" s="220">
        <v>0.09</v>
      </c>
      <c r="E90" s="53"/>
      <c r="F90" s="218">
        <v>0.1</v>
      </c>
      <c r="G90" s="52"/>
      <c r="H90" s="218">
        <v>0.3</v>
      </c>
      <c r="I90" s="52"/>
    </row>
    <row r="91" spans="1:9" ht="54" customHeight="1" x14ac:dyDescent="0.25">
      <c r="A91" s="50" t="s">
        <v>132</v>
      </c>
      <c r="B91" s="357"/>
      <c r="C91" s="357"/>
      <c r="D91" s="357"/>
      <c r="E91" s="357"/>
      <c r="F91" s="357"/>
      <c r="G91" s="357"/>
      <c r="H91" s="357"/>
      <c r="I91" s="357"/>
    </row>
    <row r="92" spans="1:9" ht="54" customHeight="1" x14ac:dyDescent="0.25">
      <c r="A92" s="50" t="s">
        <v>131</v>
      </c>
      <c r="B92" s="355"/>
      <c r="C92" s="356"/>
      <c r="D92" s="355"/>
      <c r="E92" s="356"/>
      <c r="F92" s="355"/>
      <c r="G92" s="356"/>
      <c r="H92" s="355"/>
      <c r="I92" s="356"/>
    </row>
    <row r="93" spans="1:9" ht="24.95" customHeight="1" x14ac:dyDescent="0.25">
      <c r="A93" s="351" t="s">
        <v>149</v>
      </c>
      <c r="B93" s="217" t="s">
        <v>2</v>
      </c>
      <c r="C93" s="217" t="s">
        <v>124</v>
      </c>
      <c r="D93" s="217" t="s">
        <v>2</v>
      </c>
      <c r="E93" s="217" t="s">
        <v>124</v>
      </c>
      <c r="F93" s="217" t="s">
        <v>2</v>
      </c>
      <c r="G93" s="217" t="s">
        <v>124</v>
      </c>
      <c r="H93" s="217" t="s">
        <v>2</v>
      </c>
      <c r="I93" s="217" t="s">
        <v>124</v>
      </c>
    </row>
    <row r="94" spans="1:9" ht="24.95" customHeight="1" x14ac:dyDescent="0.25">
      <c r="A94" s="352"/>
      <c r="B94" s="220">
        <v>0.1</v>
      </c>
      <c r="C94" s="53"/>
      <c r="D94" s="220">
        <v>0.09</v>
      </c>
      <c r="E94" s="53"/>
      <c r="F94" s="220">
        <v>0.1</v>
      </c>
      <c r="G94" s="52"/>
      <c r="H94" s="220"/>
      <c r="I94" s="52"/>
    </row>
    <row r="95" spans="1:9" ht="63" customHeight="1" x14ac:dyDescent="0.25">
      <c r="A95" s="50" t="s">
        <v>132</v>
      </c>
      <c r="B95" s="357"/>
      <c r="C95" s="357"/>
      <c r="D95" s="357"/>
      <c r="E95" s="357"/>
      <c r="F95" s="357"/>
      <c r="G95" s="357"/>
      <c r="H95" s="357"/>
      <c r="I95" s="357"/>
    </row>
    <row r="96" spans="1:9" ht="63" customHeight="1" x14ac:dyDescent="0.25">
      <c r="A96" s="50" t="s">
        <v>131</v>
      </c>
      <c r="B96" s="355"/>
      <c r="C96" s="356"/>
      <c r="D96" s="355"/>
      <c r="E96" s="356"/>
      <c r="F96" s="355"/>
      <c r="G96" s="356"/>
      <c r="H96" s="355"/>
      <c r="I96" s="356"/>
    </row>
    <row r="97" spans="1:9" ht="24.95" customHeight="1" x14ac:dyDescent="0.25">
      <c r="A97" s="351" t="s">
        <v>150</v>
      </c>
      <c r="B97" s="217" t="s">
        <v>2</v>
      </c>
      <c r="C97" s="217" t="s">
        <v>124</v>
      </c>
      <c r="D97" s="217" t="s">
        <v>2</v>
      </c>
      <c r="E97" s="217" t="s">
        <v>124</v>
      </c>
      <c r="F97" s="217" t="s">
        <v>2</v>
      </c>
      <c r="G97" s="217" t="s">
        <v>124</v>
      </c>
      <c r="H97" s="217" t="s">
        <v>2</v>
      </c>
      <c r="I97" s="217" t="s">
        <v>124</v>
      </c>
    </row>
    <row r="98" spans="1:9" ht="24.95" customHeight="1" x14ac:dyDescent="0.25">
      <c r="A98" s="352"/>
      <c r="B98" s="220">
        <v>0.1</v>
      </c>
      <c r="C98" s="53"/>
      <c r="D98" s="220">
        <v>0.09</v>
      </c>
      <c r="E98" s="53"/>
      <c r="F98" s="220">
        <v>0.1</v>
      </c>
      <c r="G98" s="52"/>
      <c r="H98" s="220"/>
      <c r="I98" s="52"/>
    </row>
    <row r="99" spans="1:9" ht="56.25" customHeight="1" x14ac:dyDescent="0.25">
      <c r="A99" s="50" t="s">
        <v>132</v>
      </c>
      <c r="B99" s="357"/>
      <c r="C99" s="357"/>
      <c r="D99" s="357"/>
      <c r="E99" s="357"/>
      <c r="F99" s="357"/>
      <c r="G99" s="357"/>
      <c r="H99" s="357"/>
      <c r="I99" s="357"/>
    </row>
    <row r="100" spans="1:9" ht="56.25" customHeight="1" x14ac:dyDescent="0.25">
      <c r="A100" s="50" t="s">
        <v>131</v>
      </c>
      <c r="B100" s="355"/>
      <c r="C100" s="356"/>
      <c r="D100" s="355"/>
      <c r="E100" s="356"/>
      <c r="F100" s="355"/>
      <c r="G100" s="356"/>
      <c r="H100" s="355"/>
      <c r="I100" s="356"/>
    </row>
    <row r="101" spans="1:9" ht="24.95" customHeight="1" x14ac:dyDescent="0.25">
      <c r="A101" s="351" t="s">
        <v>151</v>
      </c>
      <c r="B101" s="217" t="s">
        <v>2</v>
      </c>
      <c r="C101" s="217" t="s">
        <v>124</v>
      </c>
      <c r="D101" s="217" t="s">
        <v>2</v>
      </c>
      <c r="E101" s="217" t="s">
        <v>124</v>
      </c>
      <c r="F101" s="217" t="s">
        <v>2</v>
      </c>
      <c r="G101" s="217" t="s">
        <v>124</v>
      </c>
      <c r="H101" s="217" t="s">
        <v>2</v>
      </c>
      <c r="I101" s="217" t="s">
        <v>124</v>
      </c>
    </row>
    <row r="102" spans="1:9" ht="24.95" customHeight="1" x14ac:dyDescent="0.25">
      <c r="A102" s="352"/>
      <c r="B102" s="220">
        <v>0.1</v>
      </c>
      <c r="C102" s="53"/>
      <c r="D102" s="220">
        <v>0.09</v>
      </c>
      <c r="E102" s="53"/>
      <c r="F102" s="218">
        <v>0.1</v>
      </c>
      <c r="G102" s="52"/>
      <c r="H102" s="218">
        <v>0.3</v>
      </c>
      <c r="I102" s="52"/>
    </row>
    <row r="103" spans="1:9" ht="52.5" customHeight="1" x14ac:dyDescent="0.25">
      <c r="A103" s="50" t="s">
        <v>132</v>
      </c>
      <c r="B103" s="357"/>
      <c r="C103" s="357"/>
      <c r="D103" s="357"/>
      <c r="E103" s="357"/>
      <c r="F103" s="357"/>
      <c r="G103" s="357"/>
      <c r="H103" s="357"/>
      <c r="I103" s="357"/>
    </row>
    <row r="104" spans="1:9" ht="52.5" customHeight="1" x14ac:dyDescent="0.25">
      <c r="A104" s="50" t="s">
        <v>131</v>
      </c>
      <c r="B104" s="355"/>
      <c r="C104" s="356"/>
      <c r="D104" s="355"/>
      <c r="E104" s="356"/>
      <c r="F104" s="355"/>
      <c r="G104" s="356"/>
      <c r="H104" s="355"/>
      <c r="I104" s="356"/>
    </row>
    <row r="105" spans="1:9" ht="24.95" customHeight="1" x14ac:dyDescent="0.25">
      <c r="A105" s="351" t="s">
        <v>152</v>
      </c>
      <c r="B105" s="217" t="s">
        <v>2</v>
      </c>
      <c r="C105" s="217" t="s">
        <v>124</v>
      </c>
      <c r="D105" s="217" t="s">
        <v>2</v>
      </c>
      <c r="E105" s="217" t="s">
        <v>124</v>
      </c>
      <c r="F105" s="217" t="s">
        <v>2</v>
      </c>
      <c r="G105" s="217" t="s">
        <v>124</v>
      </c>
      <c r="H105" s="217" t="s">
        <v>2</v>
      </c>
      <c r="I105" s="217" t="s">
        <v>124</v>
      </c>
    </row>
    <row r="106" spans="1:9" ht="24.95" customHeight="1" x14ac:dyDescent="0.25">
      <c r="A106" s="352"/>
      <c r="B106" s="220">
        <v>0.1</v>
      </c>
      <c r="C106" s="53"/>
      <c r="D106" s="220">
        <v>0.09</v>
      </c>
      <c r="E106" s="53"/>
      <c r="F106" s="220">
        <v>0.1</v>
      </c>
      <c r="G106" s="52"/>
      <c r="H106" s="220"/>
      <c r="I106" s="52"/>
    </row>
    <row r="107" spans="1:9" ht="50.25" customHeight="1" x14ac:dyDescent="0.25">
      <c r="A107" s="50" t="s">
        <v>132</v>
      </c>
      <c r="B107" s="357"/>
      <c r="C107" s="357"/>
      <c r="D107" s="357"/>
      <c r="E107" s="357"/>
      <c r="F107" s="357"/>
      <c r="G107" s="357"/>
      <c r="H107" s="357"/>
      <c r="I107" s="357"/>
    </row>
    <row r="108" spans="1:9" ht="50.25" customHeight="1" x14ac:dyDescent="0.25">
      <c r="A108" s="50" t="s">
        <v>131</v>
      </c>
      <c r="B108" s="355"/>
      <c r="C108" s="356"/>
      <c r="D108" s="355"/>
      <c r="E108" s="356"/>
      <c r="F108" s="355"/>
      <c r="G108" s="356"/>
      <c r="H108" s="355"/>
      <c r="I108" s="356"/>
    </row>
    <row r="109" spans="1:9" ht="24.95" customHeight="1" x14ac:dyDescent="0.25">
      <c r="A109" s="351" t="s">
        <v>153</v>
      </c>
      <c r="B109" s="217" t="s">
        <v>2</v>
      </c>
      <c r="C109" s="217" t="s">
        <v>124</v>
      </c>
      <c r="D109" s="217" t="s">
        <v>2</v>
      </c>
      <c r="E109" s="217" t="s">
        <v>124</v>
      </c>
      <c r="F109" s="217" t="s">
        <v>2</v>
      </c>
      <c r="G109" s="217" t="s">
        <v>124</v>
      </c>
      <c r="H109" s="217" t="s">
        <v>2</v>
      </c>
      <c r="I109" s="217" t="s">
        <v>124</v>
      </c>
    </row>
    <row r="110" spans="1:9" ht="24.95" customHeight="1" x14ac:dyDescent="0.25">
      <c r="A110" s="352"/>
      <c r="B110" s="220">
        <v>0.1</v>
      </c>
      <c r="C110" s="53"/>
      <c r="D110" s="220">
        <v>0.09</v>
      </c>
      <c r="E110" s="53"/>
      <c r="F110" s="220">
        <v>0.1</v>
      </c>
      <c r="G110" s="52"/>
      <c r="H110" s="221"/>
      <c r="I110" s="52"/>
    </row>
    <row r="111" spans="1:9" ht="51.75" customHeight="1" x14ac:dyDescent="0.25">
      <c r="A111" s="50" t="s">
        <v>132</v>
      </c>
      <c r="B111" s="357"/>
      <c r="C111" s="357"/>
      <c r="D111" s="357"/>
      <c r="E111" s="357"/>
      <c r="F111" s="357"/>
      <c r="G111" s="357"/>
      <c r="H111" s="357"/>
      <c r="I111" s="357"/>
    </row>
    <row r="112" spans="1:9" ht="51.75" customHeight="1" x14ac:dyDescent="0.25">
      <c r="A112" s="50" t="s">
        <v>131</v>
      </c>
      <c r="B112" s="355"/>
      <c r="C112" s="356"/>
      <c r="D112" s="355"/>
      <c r="E112" s="356"/>
      <c r="F112" s="355"/>
      <c r="G112" s="356"/>
      <c r="H112" s="355"/>
      <c r="I112" s="356"/>
    </row>
    <row r="113" spans="1:9" ht="24.95" customHeight="1" x14ac:dyDescent="0.25">
      <c r="A113" s="351" t="s">
        <v>154</v>
      </c>
      <c r="B113" s="217" t="s">
        <v>2</v>
      </c>
      <c r="C113" s="217" t="s">
        <v>124</v>
      </c>
      <c r="D113" s="217" t="s">
        <v>2</v>
      </c>
      <c r="E113" s="217" t="s">
        <v>124</v>
      </c>
      <c r="F113" s="217" t="s">
        <v>2</v>
      </c>
      <c r="G113" s="217" t="s">
        <v>124</v>
      </c>
      <c r="H113" s="217" t="s">
        <v>2</v>
      </c>
      <c r="I113" s="217" t="s">
        <v>124</v>
      </c>
    </row>
    <row r="114" spans="1:9" ht="24.95" customHeight="1" x14ac:dyDescent="0.25">
      <c r="A114" s="352"/>
      <c r="B114" s="220">
        <v>0.1</v>
      </c>
      <c r="C114" s="53"/>
      <c r="D114" s="220">
        <v>0.09</v>
      </c>
      <c r="E114" s="53"/>
      <c r="F114" s="220">
        <v>0.1</v>
      </c>
      <c r="G114" s="52"/>
      <c r="H114" s="220">
        <v>0.3</v>
      </c>
      <c r="I114" s="52"/>
    </row>
    <row r="115" spans="1:9" ht="49.5" customHeight="1" x14ac:dyDescent="0.25">
      <c r="A115" s="50" t="s">
        <v>132</v>
      </c>
      <c r="B115" s="357"/>
      <c r="C115" s="357"/>
      <c r="D115" s="357"/>
      <c r="E115" s="357"/>
      <c r="F115" s="357"/>
      <c r="G115" s="357"/>
      <c r="H115" s="357"/>
      <c r="I115" s="357"/>
    </row>
    <row r="116" spans="1:9" ht="49.5" customHeight="1" x14ac:dyDescent="0.25">
      <c r="A116" s="50" t="s">
        <v>131</v>
      </c>
      <c r="B116" s="355"/>
      <c r="C116" s="356"/>
      <c r="D116" s="355"/>
      <c r="E116" s="356"/>
      <c r="F116" s="355"/>
      <c r="G116" s="356"/>
      <c r="H116" s="355"/>
      <c r="I116" s="356"/>
    </row>
    <row r="117" spans="1:9" ht="16.5" x14ac:dyDescent="0.25">
      <c r="A117" s="51" t="s">
        <v>314</v>
      </c>
      <c r="B117" s="54">
        <f t="shared" ref="B117:I117" si="1">(B70+B74+B78+B82+B86+B90+B94+B98+B102+B106+B110+B114)</f>
        <v>0.99999999999999989</v>
      </c>
      <c r="C117" s="54">
        <f t="shared" si="1"/>
        <v>0.1</v>
      </c>
      <c r="D117" s="54">
        <f t="shared" si="1"/>
        <v>0.99999999999999978</v>
      </c>
      <c r="E117" s="54">
        <f t="shared" si="1"/>
        <v>0.19</v>
      </c>
      <c r="F117" s="54">
        <f t="shared" si="1"/>
        <v>0.99999999999999989</v>
      </c>
      <c r="G117" s="54">
        <f t="shared" si="1"/>
        <v>0</v>
      </c>
      <c r="H117" s="54">
        <f t="shared" si="1"/>
        <v>1</v>
      </c>
      <c r="I117" s="54">
        <f t="shared" si="1"/>
        <v>0</v>
      </c>
    </row>
  </sheetData>
  <mergeCells count="211">
    <mergeCell ref="A113:A114"/>
    <mergeCell ref="B115:C115"/>
    <mergeCell ref="D115:E115"/>
    <mergeCell ref="F115:G115"/>
    <mergeCell ref="H115:I115"/>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 ref="A105:A106"/>
    <mergeCell ref="B107:C107"/>
    <mergeCell ref="D107:E107"/>
    <mergeCell ref="F107:G107"/>
    <mergeCell ref="H107:I107"/>
    <mergeCell ref="B108:C108"/>
    <mergeCell ref="D108:E108"/>
    <mergeCell ref="F108:G108"/>
    <mergeCell ref="H108:I108"/>
    <mergeCell ref="A101:A102"/>
    <mergeCell ref="B103:C103"/>
    <mergeCell ref="D103:E103"/>
    <mergeCell ref="F103:G103"/>
    <mergeCell ref="H103:I103"/>
    <mergeCell ref="B104:C104"/>
    <mergeCell ref="D104:E104"/>
    <mergeCell ref="F104:G104"/>
    <mergeCell ref="H104:I104"/>
    <mergeCell ref="A97:A98"/>
    <mergeCell ref="B99:C99"/>
    <mergeCell ref="D99:E99"/>
    <mergeCell ref="F99:G99"/>
    <mergeCell ref="H99:I99"/>
    <mergeCell ref="B100:C100"/>
    <mergeCell ref="D100:E100"/>
    <mergeCell ref="F100:G100"/>
    <mergeCell ref="H100:I100"/>
    <mergeCell ref="A93:A94"/>
    <mergeCell ref="B95:C95"/>
    <mergeCell ref="D95:E95"/>
    <mergeCell ref="F95:G95"/>
    <mergeCell ref="H95:I95"/>
    <mergeCell ref="B96:C96"/>
    <mergeCell ref="D96:E96"/>
    <mergeCell ref="F96:G96"/>
    <mergeCell ref="H96:I96"/>
    <mergeCell ref="A89:A90"/>
    <mergeCell ref="B91:C91"/>
    <mergeCell ref="D91:E91"/>
    <mergeCell ref="F91:G91"/>
    <mergeCell ref="H91:I91"/>
    <mergeCell ref="B92:C92"/>
    <mergeCell ref="D92:E92"/>
    <mergeCell ref="F92:G92"/>
    <mergeCell ref="H92:I92"/>
    <mergeCell ref="A85:A86"/>
    <mergeCell ref="B87:C87"/>
    <mergeCell ref="D87:E87"/>
    <mergeCell ref="F87:G87"/>
    <mergeCell ref="H87:I87"/>
    <mergeCell ref="B88:C88"/>
    <mergeCell ref="D88:E88"/>
    <mergeCell ref="F88:G88"/>
    <mergeCell ref="H88:I88"/>
    <mergeCell ref="A81:A82"/>
    <mergeCell ref="B83:C83"/>
    <mergeCell ref="D83:E83"/>
    <mergeCell ref="F83:G83"/>
    <mergeCell ref="H83:I83"/>
    <mergeCell ref="B84:C84"/>
    <mergeCell ref="D84:E84"/>
    <mergeCell ref="F84:G84"/>
    <mergeCell ref="H84:I84"/>
    <mergeCell ref="A77:A78"/>
    <mergeCell ref="B79:C79"/>
    <mergeCell ref="D79:E79"/>
    <mergeCell ref="F79:G79"/>
    <mergeCell ref="H79:I79"/>
    <mergeCell ref="B80:C80"/>
    <mergeCell ref="D80:E80"/>
    <mergeCell ref="F80:G80"/>
    <mergeCell ref="H80:I80"/>
    <mergeCell ref="A73:A74"/>
    <mergeCell ref="B75:C75"/>
    <mergeCell ref="D75:E75"/>
    <mergeCell ref="F75:G75"/>
    <mergeCell ref="H75:I75"/>
    <mergeCell ref="B76:C76"/>
    <mergeCell ref="D76:E76"/>
    <mergeCell ref="F76:G76"/>
    <mergeCell ref="H76:I76"/>
    <mergeCell ref="A69:A70"/>
    <mergeCell ref="B71:C71"/>
    <mergeCell ref="D71:E71"/>
    <mergeCell ref="F71:G71"/>
    <mergeCell ref="H71:I71"/>
    <mergeCell ref="B72:C72"/>
    <mergeCell ref="D72:E72"/>
    <mergeCell ref="F72:G72"/>
    <mergeCell ref="H72:I72"/>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57:A58"/>
    <mergeCell ref="D57:E57"/>
    <mergeCell ref="F57:G57"/>
    <mergeCell ref="D58:E58"/>
    <mergeCell ref="F58:G58"/>
    <mergeCell ref="A59:A60"/>
    <mergeCell ref="D59:E59"/>
    <mergeCell ref="F59:G59"/>
    <mergeCell ref="D60:E60"/>
    <mergeCell ref="F60:G60"/>
    <mergeCell ref="A53:A54"/>
    <mergeCell ref="D53:E53"/>
    <mergeCell ref="F53:G53"/>
    <mergeCell ref="D54:E54"/>
    <mergeCell ref="F54:G54"/>
    <mergeCell ref="A55:A56"/>
    <mergeCell ref="D55:E55"/>
    <mergeCell ref="F55:G55"/>
    <mergeCell ref="D56:E56"/>
    <mergeCell ref="F56:G56"/>
    <mergeCell ref="A49:A50"/>
    <mergeCell ref="D49:E49"/>
    <mergeCell ref="F49:G49"/>
    <mergeCell ref="D50:E50"/>
    <mergeCell ref="F50:G50"/>
    <mergeCell ref="A51:A52"/>
    <mergeCell ref="D51:E51"/>
    <mergeCell ref="F51:G51"/>
    <mergeCell ref="D52:E52"/>
    <mergeCell ref="F52:G52"/>
    <mergeCell ref="A45:A46"/>
    <mergeCell ref="D45:E45"/>
    <mergeCell ref="F45:G45"/>
    <mergeCell ref="D46:E46"/>
    <mergeCell ref="F46:G46"/>
    <mergeCell ref="A47:A48"/>
    <mergeCell ref="D47:E47"/>
    <mergeCell ref="F47:G47"/>
    <mergeCell ref="D48:E48"/>
    <mergeCell ref="F48:G48"/>
    <mergeCell ref="A41:A42"/>
    <mergeCell ref="D41:E41"/>
    <mergeCell ref="F41:G41"/>
    <mergeCell ref="D42:E42"/>
    <mergeCell ref="F42:G42"/>
    <mergeCell ref="A43:A44"/>
    <mergeCell ref="D43:E43"/>
    <mergeCell ref="F43:G43"/>
    <mergeCell ref="D44:E44"/>
    <mergeCell ref="F44:G44"/>
    <mergeCell ref="B38:C38"/>
    <mergeCell ref="D38:I38"/>
    <mergeCell ref="A39:A40"/>
    <mergeCell ref="D39:E39"/>
    <mergeCell ref="F39:G39"/>
    <mergeCell ref="D40:E40"/>
    <mergeCell ref="F40:G40"/>
    <mergeCell ref="C19:O19"/>
    <mergeCell ref="A22:O22"/>
    <mergeCell ref="A23:O23"/>
    <mergeCell ref="A34:I34"/>
    <mergeCell ref="B35:I35"/>
    <mergeCell ref="A36:A37"/>
    <mergeCell ref="G36:G37"/>
    <mergeCell ref="H36:I37"/>
    <mergeCell ref="A12:A14"/>
    <mergeCell ref="B12:O14"/>
    <mergeCell ref="B16:F16"/>
    <mergeCell ref="G16:H16"/>
    <mergeCell ref="I16:O16"/>
    <mergeCell ref="B18:E18"/>
    <mergeCell ref="G18:I18"/>
    <mergeCell ref="K18:O18"/>
    <mergeCell ref="A8:A10"/>
    <mergeCell ref="J8:K10"/>
    <mergeCell ref="M8:O8"/>
    <mergeCell ref="M9:O9"/>
    <mergeCell ref="M10:O10"/>
    <mergeCell ref="B6:K6"/>
    <mergeCell ref="M6:O6"/>
    <mergeCell ref="A1:A4"/>
    <mergeCell ref="B1:L1"/>
    <mergeCell ref="M1:O1"/>
    <mergeCell ref="B2:L2"/>
    <mergeCell ref="M2:O2"/>
    <mergeCell ref="B3:L3"/>
    <mergeCell ref="M3:O3"/>
    <mergeCell ref="B4:L4"/>
    <mergeCell ref="M4:O4"/>
  </mergeCells>
  <pageMargins left="0.25" right="0.25" top="0.75" bottom="0.75" header="0.3" footer="0.3"/>
  <pageSetup scale="13"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0000000}">
          <x14:formula1>
            <xm:f>Listas!$B$2:$B$4</xm:f>
          </x14:formula1>
          <xm:sqref>H36:I37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9">
    <tabColor theme="5" tint="0.59999389629810485"/>
    <pageSetUpPr fitToPage="1"/>
  </sheetPr>
  <dimension ref="A1:L28"/>
  <sheetViews>
    <sheetView view="pageBreakPreview" zoomScale="60" zoomScaleNormal="100" workbookViewId="0">
      <selection activeCell="P27" sqref="P27"/>
    </sheetView>
  </sheetViews>
  <sheetFormatPr baseColWidth="10" defaultColWidth="8.5703125" defaultRowHeight="12.75" x14ac:dyDescent="0.25"/>
  <cols>
    <col min="1" max="1" width="3.42578125" style="203" customWidth="1"/>
    <col min="2" max="2" width="9.42578125" style="203" customWidth="1"/>
    <col min="3" max="3" width="5.5703125" style="203" customWidth="1"/>
    <col min="4" max="4" width="6.5703125" style="203" customWidth="1"/>
    <col min="5" max="5" width="5.5703125" style="203" customWidth="1"/>
    <col min="6" max="6" width="10.42578125" style="203" customWidth="1"/>
    <col min="7" max="7" width="2.140625" style="203" customWidth="1"/>
    <col min="8" max="8" width="18.5703125" style="203" customWidth="1"/>
    <col min="9" max="9" width="20.42578125" style="203" customWidth="1"/>
    <col min="10" max="10" width="6.5703125" style="203" customWidth="1"/>
    <col min="11" max="11" width="18.5703125" style="203" customWidth="1"/>
    <col min="12" max="12" width="25.5703125" style="203" customWidth="1"/>
    <col min="13" max="16384" width="8.5703125" style="203"/>
  </cols>
  <sheetData>
    <row r="1" spans="1:12" ht="18.75" customHeight="1" x14ac:dyDescent="0.25">
      <c r="A1" s="474"/>
      <c r="B1" s="475"/>
      <c r="C1" s="475"/>
      <c r="D1" s="475"/>
      <c r="E1" s="476"/>
      <c r="F1" s="483" t="s">
        <v>324</v>
      </c>
      <c r="G1" s="484"/>
      <c r="H1" s="484"/>
      <c r="I1" s="484"/>
      <c r="J1" s="484"/>
      <c r="K1" s="484"/>
      <c r="L1" s="202"/>
    </row>
    <row r="2" spans="1:12" ht="18.75" customHeight="1" x14ac:dyDescent="0.25">
      <c r="A2" s="477"/>
      <c r="B2" s="478"/>
      <c r="C2" s="478"/>
      <c r="D2" s="478"/>
      <c r="E2" s="479"/>
      <c r="F2" s="485"/>
      <c r="G2" s="486"/>
      <c r="H2" s="486"/>
      <c r="I2" s="486"/>
      <c r="J2" s="486"/>
      <c r="K2" s="486"/>
      <c r="L2" s="202"/>
    </row>
    <row r="3" spans="1:12" ht="18.75" customHeight="1" x14ac:dyDescent="0.25">
      <c r="A3" s="477"/>
      <c r="B3" s="478"/>
      <c r="C3" s="478"/>
      <c r="D3" s="478"/>
      <c r="E3" s="479"/>
      <c r="F3" s="483" t="s">
        <v>325</v>
      </c>
      <c r="G3" s="484"/>
      <c r="H3" s="484"/>
      <c r="I3" s="484"/>
      <c r="J3" s="484"/>
      <c r="K3" s="484"/>
      <c r="L3" s="202"/>
    </row>
    <row r="4" spans="1:12" ht="18.75" customHeight="1" x14ac:dyDescent="0.25">
      <c r="A4" s="480"/>
      <c r="B4" s="481"/>
      <c r="C4" s="481"/>
      <c r="D4" s="481"/>
      <c r="E4" s="482"/>
      <c r="F4" s="485"/>
      <c r="G4" s="486"/>
      <c r="H4" s="486"/>
      <c r="I4" s="486"/>
      <c r="J4" s="486"/>
      <c r="K4" s="486"/>
      <c r="L4" s="202"/>
    </row>
    <row r="5" spans="1:12" ht="15.75" customHeight="1" x14ac:dyDescent="0.25">
      <c r="A5" s="451" t="s">
        <v>326</v>
      </c>
      <c r="B5" s="452"/>
      <c r="C5" s="452"/>
      <c r="D5" s="452"/>
      <c r="E5" s="452"/>
      <c r="F5" s="452"/>
      <c r="G5" s="452"/>
      <c r="H5" s="452"/>
      <c r="I5" s="452"/>
      <c r="J5" s="452"/>
      <c r="K5" s="452"/>
      <c r="L5" s="466"/>
    </row>
    <row r="6" spans="1:12" ht="23.25" customHeight="1" x14ac:dyDescent="0.25">
      <c r="A6" s="451" t="s">
        <v>327</v>
      </c>
      <c r="B6" s="452"/>
      <c r="C6" s="453"/>
      <c r="D6" s="448" t="s">
        <v>366</v>
      </c>
      <c r="E6" s="449"/>
      <c r="F6" s="449"/>
      <c r="G6" s="449"/>
      <c r="H6" s="450"/>
      <c r="I6" s="472" t="s">
        <v>328</v>
      </c>
      <c r="J6" s="473"/>
      <c r="K6" s="448" t="s">
        <v>381</v>
      </c>
      <c r="L6" s="450"/>
    </row>
    <row r="7" spans="1:12" ht="17.850000000000001" customHeight="1" x14ac:dyDescent="0.25">
      <c r="A7" s="451" t="s">
        <v>329</v>
      </c>
      <c r="B7" s="452"/>
      <c r="C7" s="453"/>
      <c r="D7" s="448" t="s">
        <v>40</v>
      </c>
      <c r="E7" s="449"/>
      <c r="F7" s="449"/>
      <c r="G7" s="449"/>
      <c r="H7" s="450"/>
      <c r="I7" s="472" t="s">
        <v>1</v>
      </c>
      <c r="J7" s="473"/>
      <c r="K7" s="448" t="s">
        <v>12</v>
      </c>
      <c r="L7" s="450"/>
    </row>
    <row r="8" spans="1:12" ht="35.85" customHeight="1" x14ac:dyDescent="0.25">
      <c r="A8" s="451" t="s">
        <v>330</v>
      </c>
      <c r="B8" s="452"/>
      <c r="C8" s="453"/>
      <c r="D8" s="448" t="s">
        <v>454</v>
      </c>
      <c r="E8" s="449"/>
      <c r="F8" s="449"/>
      <c r="G8" s="449"/>
      <c r="H8" s="450"/>
      <c r="I8" s="472" t="s">
        <v>331</v>
      </c>
      <c r="J8" s="473"/>
      <c r="K8" s="448" t="s">
        <v>408</v>
      </c>
      <c r="L8" s="450"/>
    </row>
    <row r="9" spans="1:12" ht="15.75" customHeight="1" x14ac:dyDescent="0.25">
      <c r="A9" s="465" t="s">
        <v>332</v>
      </c>
      <c r="B9" s="459"/>
      <c r="C9" s="459"/>
      <c r="D9" s="459"/>
      <c r="E9" s="452"/>
      <c r="F9" s="452"/>
      <c r="G9" s="452"/>
      <c r="H9" s="452"/>
      <c r="I9" s="452"/>
      <c r="J9" s="452"/>
      <c r="K9" s="452"/>
      <c r="L9" s="466"/>
    </row>
    <row r="10" spans="1:12" ht="47.1" customHeight="1" x14ac:dyDescent="0.25">
      <c r="A10" s="447" t="s">
        <v>221</v>
      </c>
      <c r="B10" s="447"/>
      <c r="C10" s="447"/>
      <c r="D10" s="447"/>
      <c r="E10" s="448" t="str">
        <f>+ACTIVIDAD_3!B12</f>
        <v>Implementrar una (1) estrategia de formación para mujeres, en el reconocimiento, empoderamiento y garantía de sus derechos que fomenten la autonomía en condiciones de equidad.</v>
      </c>
      <c r="F10" s="449"/>
      <c r="G10" s="449"/>
      <c r="H10" s="449"/>
      <c r="I10" s="449"/>
      <c r="J10" s="449"/>
      <c r="K10" s="449"/>
      <c r="L10" s="450"/>
    </row>
    <row r="11" spans="1:12" ht="34.5" customHeight="1" x14ac:dyDescent="0.25">
      <c r="A11" s="467" t="s">
        <v>333</v>
      </c>
      <c r="B11" s="468"/>
      <c r="C11" s="468"/>
      <c r="D11" s="466"/>
      <c r="E11" s="448" t="str">
        <f>+ACTIVIDAD_3!I16</f>
        <v>Número de mujeres certificadas en procesos de formación para el reconocimiento, empoderamiento y garantía de sus derechos</v>
      </c>
      <c r="F11" s="449"/>
      <c r="G11" s="449"/>
      <c r="H11" s="449"/>
      <c r="I11" s="449"/>
      <c r="J11" s="449"/>
      <c r="K11" s="449"/>
      <c r="L11" s="450"/>
    </row>
    <row r="12" spans="1:12" ht="47.25" customHeight="1" x14ac:dyDescent="0.25">
      <c r="A12" s="451" t="s">
        <v>334</v>
      </c>
      <c r="B12" s="452"/>
      <c r="C12" s="452"/>
      <c r="D12" s="453"/>
      <c r="E12" s="448" t="s">
        <v>477</v>
      </c>
      <c r="F12" s="449"/>
      <c r="G12" s="449"/>
      <c r="H12" s="449"/>
      <c r="I12" s="449"/>
      <c r="J12" s="449"/>
      <c r="K12" s="449"/>
      <c r="L12" s="450"/>
    </row>
    <row r="13" spans="1:12" ht="28.5" customHeight="1" x14ac:dyDescent="0.25">
      <c r="A13" s="451" t="s">
        <v>335</v>
      </c>
      <c r="B13" s="452"/>
      <c r="C13" s="453"/>
      <c r="D13" s="444" t="s">
        <v>455</v>
      </c>
      <c r="E13" s="445"/>
      <c r="F13" s="445"/>
      <c r="G13" s="445"/>
      <c r="H13" s="446"/>
      <c r="I13" s="451" t="s">
        <v>336</v>
      </c>
      <c r="J13" s="453"/>
      <c r="K13" s="444" t="s">
        <v>391</v>
      </c>
      <c r="L13" s="446"/>
    </row>
    <row r="14" spans="1:12" ht="15.75" customHeight="1" x14ac:dyDescent="0.25">
      <c r="A14" s="451" t="s">
        <v>337</v>
      </c>
      <c r="B14" s="452"/>
      <c r="C14" s="452"/>
      <c r="D14" s="452"/>
      <c r="E14" s="452"/>
      <c r="F14" s="452"/>
      <c r="G14" s="452"/>
      <c r="H14" s="452"/>
      <c r="I14" s="452"/>
      <c r="J14" s="452"/>
      <c r="K14" s="452"/>
      <c r="L14" s="466"/>
    </row>
    <row r="15" spans="1:12" ht="25.5" customHeight="1" x14ac:dyDescent="0.25">
      <c r="A15" s="451" t="s">
        <v>338</v>
      </c>
      <c r="B15" s="452"/>
      <c r="C15" s="453"/>
      <c r="D15" s="444" t="s">
        <v>372</v>
      </c>
      <c r="E15" s="445"/>
      <c r="F15" s="445"/>
      <c r="G15" s="445"/>
      <c r="H15" s="446"/>
      <c r="I15" s="451" t="s">
        <v>339</v>
      </c>
      <c r="J15" s="453"/>
      <c r="K15" s="444" t="s">
        <v>16</v>
      </c>
      <c r="L15" s="446"/>
    </row>
    <row r="16" spans="1:12" ht="25.5" customHeight="1" x14ac:dyDescent="0.25">
      <c r="A16" s="451" t="s">
        <v>340</v>
      </c>
      <c r="B16" s="452"/>
      <c r="C16" s="453"/>
      <c r="D16" s="462">
        <v>1</v>
      </c>
      <c r="E16" s="463"/>
      <c r="F16" s="463"/>
      <c r="G16" s="463"/>
      <c r="H16" s="464"/>
      <c r="I16" s="451" t="s">
        <v>217</v>
      </c>
      <c r="J16" s="453"/>
      <c r="K16" s="444" t="s">
        <v>5</v>
      </c>
      <c r="L16" s="446"/>
    </row>
    <row r="17" spans="1:12" ht="27.6" customHeight="1" x14ac:dyDescent="0.25">
      <c r="A17" s="451" t="s">
        <v>341</v>
      </c>
      <c r="B17" s="452"/>
      <c r="C17" s="453"/>
      <c r="D17" s="444"/>
      <c r="E17" s="445"/>
      <c r="F17" s="445"/>
      <c r="G17" s="445"/>
      <c r="H17" s="446"/>
      <c r="I17" s="454"/>
      <c r="J17" s="461"/>
      <c r="K17" s="461"/>
      <c r="L17" s="455"/>
    </row>
    <row r="18" spans="1:12" ht="12" customHeight="1" x14ac:dyDescent="0.25">
      <c r="A18" s="209" t="s">
        <v>342</v>
      </c>
      <c r="B18" s="209" t="s">
        <v>343</v>
      </c>
      <c r="C18" s="451" t="s">
        <v>344</v>
      </c>
      <c r="D18" s="452"/>
      <c r="E18" s="452"/>
      <c r="F18" s="452"/>
      <c r="G18" s="453"/>
      <c r="H18" s="451" t="s">
        <v>215</v>
      </c>
      <c r="I18" s="453"/>
      <c r="J18" s="451" t="s">
        <v>434</v>
      </c>
      <c r="K18" s="453"/>
      <c r="L18" s="209" t="s">
        <v>430</v>
      </c>
    </row>
    <row r="19" spans="1:12" ht="45" customHeight="1" x14ac:dyDescent="0.25">
      <c r="A19" s="204">
        <v>1</v>
      </c>
      <c r="B19" s="205" t="s">
        <v>433</v>
      </c>
      <c r="C19" s="444" t="s">
        <v>515</v>
      </c>
      <c r="D19" s="445"/>
      <c r="E19" s="445"/>
      <c r="F19" s="445"/>
      <c r="G19" s="446"/>
      <c r="H19" s="444" t="s">
        <v>509</v>
      </c>
      <c r="I19" s="446"/>
      <c r="J19" s="454" t="s">
        <v>15</v>
      </c>
      <c r="K19" s="455"/>
      <c r="L19" s="212" t="s">
        <v>431</v>
      </c>
    </row>
    <row r="20" spans="1:12" x14ac:dyDescent="0.25">
      <c r="A20" s="204">
        <v>2</v>
      </c>
      <c r="B20" s="205"/>
      <c r="C20" s="444"/>
      <c r="D20" s="445"/>
      <c r="E20" s="445"/>
      <c r="F20" s="445"/>
      <c r="G20" s="446"/>
      <c r="H20" s="444"/>
      <c r="I20" s="446"/>
      <c r="J20" s="454"/>
      <c r="K20" s="455"/>
      <c r="L20" s="212"/>
    </row>
    <row r="21" spans="1:12" x14ac:dyDescent="0.25">
      <c r="A21" s="204">
        <v>3</v>
      </c>
      <c r="B21" s="205"/>
      <c r="C21" s="444"/>
      <c r="D21" s="445"/>
      <c r="E21" s="445"/>
      <c r="F21" s="445"/>
      <c r="G21" s="446"/>
      <c r="H21" s="444"/>
      <c r="I21" s="446"/>
      <c r="J21" s="454"/>
      <c r="K21" s="455"/>
      <c r="L21" s="205"/>
    </row>
    <row r="22" spans="1:12" ht="25.5" customHeight="1" x14ac:dyDescent="0.25">
      <c r="A22" s="209" t="s">
        <v>342</v>
      </c>
      <c r="B22" s="451" t="s">
        <v>345</v>
      </c>
      <c r="C22" s="452"/>
      <c r="D22" s="452"/>
      <c r="E22" s="452"/>
      <c r="F22" s="452"/>
      <c r="G22" s="452"/>
      <c r="H22" s="452"/>
      <c r="I22" s="452"/>
      <c r="J22" s="452"/>
      <c r="K22" s="453"/>
      <c r="L22" s="209" t="s">
        <v>346</v>
      </c>
    </row>
    <row r="23" spans="1:12" ht="28.35" customHeight="1" x14ac:dyDescent="0.25">
      <c r="A23" s="204">
        <v>1</v>
      </c>
      <c r="B23" s="444" t="s">
        <v>510</v>
      </c>
      <c r="C23" s="445"/>
      <c r="D23" s="445"/>
      <c r="E23" s="445"/>
      <c r="F23" s="445"/>
      <c r="G23" s="445"/>
      <c r="H23" s="445"/>
      <c r="I23" s="445"/>
      <c r="J23" s="445"/>
      <c r="K23" s="446"/>
      <c r="L23" s="205" t="s">
        <v>15</v>
      </c>
    </row>
    <row r="24" spans="1:12" ht="15.75" customHeight="1" x14ac:dyDescent="0.25">
      <c r="A24" s="451" t="s">
        <v>347</v>
      </c>
      <c r="B24" s="452"/>
      <c r="C24" s="452"/>
      <c r="D24" s="452"/>
      <c r="E24" s="452"/>
      <c r="F24" s="459"/>
      <c r="G24" s="459"/>
      <c r="H24" s="452"/>
      <c r="I24" s="459"/>
      <c r="J24" s="459"/>
      <c r="K24" s="452"/>
      <c r="L24" s="460"/>
    </row>
    <row r="25" spans="1:12" ht="26.25" customHeight="1" x14ac:dyDescent="0.25">
      <c r="A25" s="451" t="s">
        <v>348</v>
      </c>
      <c r="B25" s="452"/>
      <c r="C25" s="453"/>
      <c r="D25" s="444">
        <v>362</v>
      </c>
      <c r="E25" s="445"/>
      <c r="F25" s="447" t="s">
        <v>432</v>
      </c>
      <c r="G25" s="447"/>
      <c r="H25" s="231">
        <v>2024</v>
      </c>
      <c r="I25" s="447" t="s">
        <v>349</v>
      </c>
      <c r="J25" s="447"/>
      <c r="K25" s="448" t="s">
        <v>504</v>
      </c>
      <c r="L25" s="450"/>
    </row>
    <row r="26" spans="1:12" ht="67.349999999999994" customHeight="1" x14ac:dyDescent="0.25">
      <c r="A26" s="451" t="s">
        <v>350</v>
      </c>
      <c r="B26" s="452"/>
      <c r="C26" s="453"/>
      <c r="D26" s="448" t="s">
        <v>478</v>
      </c>
      <c r="E26" s="449"/>
      <c r="F26" s="449"/>
      <c r="G26" s="449"/>
      <c r="H26" s="449"/>
      <c r="I26" s="449"/>
      <c r="J26" s="449"/>
      <c r="K26" s="449"/>
      <c r="L26" s="450"/>
    </row>
    <row r="27" spans="1:12" ht="243.6" customHeight="1" x14ac:dyDescent="0.25">
      <c r="A27" s="451" t="s">
        <v>351</v>
      </c>
      <c r="B27" s="452"/>
      <c r="C27" s="453"/>
      <c r="D27" s="456" t="s">
        <v>511</v>
      </c>
      <c r="E27" s="457"/>
      <c r="F27" s="457"/>
      <c r="G27" s="457"/>
      <c r="H27" s="457"/>
      <c r="I27" s="457"/>
      <c r="J27" s="457"/>
      <c r="K27" s="457"/>
      <c r="L27" s="458"/>
    </row>
    <row r="28" spans="1:12" ht="17.850000000000001" customHeight="1" x14ac:dyDescent="0.25">
      <c r="A28" s="451" t="s">
        <v>352</v>
      </c>
      <c r="B28" s="452"/>
      <c r="C28" s="453"/>
      <c r="D28" s="444" t="s">
        <v>455</v>
      </c>
      <c r="E28" s="445"/>
      <c r="F28" s="445"/>
      <c r="G28" s="445"/>
      <c r="H28" s="445"/>
      <c r="I28" s="445"/>
      <c r="J28" s="445"/>
      <c r="K28" s="445"/>
      <c r="L28" s="446"/>
    </row>
  </sheetData>
  <mergeCells count="65">
    <mergeCell ref="A26:C26"/>
    <mergeCell ref="D26:L26"/>
    <mergeCell ref="A27:C27"/>
    <mergeCell ref="D27:L27"/>
    <mergeCell ref="A28:C28"/>
    <mergeCell ref="D28:L28"/>
    <mergeCell ref="B22:K22"/>
    <mergeCell ref="B23:K23"/>
    <mergeCell ref="A24:L24"/>
    <mergeCell ref="A25:C25"/>
    <mergeCell ref="D25:E25"/>
    <mergeCell ref="F25:G25"/>
    <mergeCell ref="I25:J25"/>
    <mergeCell ref="K25:L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7" right="0.7" top="0.75" bottom="0.75" header="0.3" footer="0.3"/>
  <pageSetup scale="68"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800-000000000000}">
          <x14:formula1>
            <xm:f>Datos!$A$2:$A$5</xm:f>
          </x14:formula1>
          <xm:sqref>D6:H6</xm:sqref>
        </x14:dataValidation>
        <x14:dataValidation type="list" allowBlank="1" showInputMessage="1" showErrorMessage="1" xr:uid="{00000000-0002-0000-0800-000001000000}">
          <x14:formula1>
            <xm:f>Datos!$B$2:$B$6</xm:f>
          </x14:formula1>
          <xm:sqref>K6:L6</xm:sqref>
        </x14:dataValidation>
        <x14:dataValidation type="list" allowBlank="1" showInputMessage="1" showErrorMessage="1" xr:uid="{00000000-0002-0000-0800-000002000000}">
          <x14:formula1>
            <xm:f>Datos!$C$2:$C$3</xm:f>
          </x14:formula1>
          <xm:sqref>D7:H7</xm:sqref>
        </x14:dataValidation>
        <x14:dataValidation type="list" allowBlank="1" showInputMessage="1" showErrorMessage="1" xr:uid="{00000000-0002-0000-0800-000003000000}">
          <x14:formula1>
            <xm:f>Datos!$D$2:$D$7</xm:f>
          </x14:formula1>
          <xm:sqref>K7:L7</xm:sqref>
        </x14:dataValidation>
        <x14:dataValidation type="list" allowBlank="1" showInputMessage="1" showErrorMessage="1" xr:uid="{00000000-0002-0000-0800-000004000000}">
          <x14:formula1>
            <xm:f>Datos!$E$2:$E$23</xm:f>
          </x14:formula1>
          <xm:sqref>D8:H8</xm:sqref>
        </x14:dataValidation>
        <x14:dataValidation type="list" allowBlank="1" showInputMessage="1" showErrorMessage="1" xr:uid="{00000000-0002-0000-0800-000005000000}">
          <x14:formula1>
            <xm:f>Datos!$F$2:$F$18</xm:f>
          </x14:formula1>
          <xm:sqref>K8:L8</xm:sqref>
        </x14:dataValidation>
        <x14:dataValidation type="list" allowBlank="1" showInputMessage="1" showErrorMessage="1" xr:uid="{00000000-0002-0000-0800-000006000000}">
          <x14:formula1>
            <xm:f>Datos!$G$2:$G$8</xm:f>
          </x14:formula1>
          <xm:sqref>K13:L13</xm:sqref>
        </x14:dataValidation>
        <x14:dataValidation type="list" allowBlank="1" showInputMessage="1" showErrorMessage="1" xr:uid="{00000000-0002-0000-0800-000007000000}">
          <x14:formula1>
            <xm:f>Datos!$H$2:$H$3</xm:f>
          </x14:formula1>
          <xm:sqref>D15:H15</xm:sqref>
        </x14:dataValidation>
        <x14:dataValidation type="list" allowBlank="1" showInputMessage="1" showErrorMessage="1" xr:uid="{00000000-0002-0000-0800-000008000000}">
          <x14:formula1>
            <xm:f>Datos!$I$2:$I$7</xm:f>
          </x14:formula1>
          <xm:sqref>K15:L15</xm:sqref>
        </x14:dataValidation>
        <x14:dataValidation type="list" allowBlank="1" showInputMessage="1" showErrorMessage="1" xr:uid="{00000000-0002-0000-0800-000009000000}">
          <x14:formula1>
            <xm:f>Datos!$J$2:$J$5</xm:f>
          </x14:formula1>
          <xm:sqref>K16:L16</xm:sqref>
        </x14:dataValidation>
        <x14:dataValidation type="list" allowBlank="1" showInputMessage="1" showErrorMessage="1" xr:uid="{00000000-0002-0000-0800-00000A000000}">
          <x14:formula1>
            <xm:f>Datos!$K$2:$K$4</xm:f>
          </x14:formula1>
          <xm:sqref>L23</xm:sqref>
        </x14:dataValidation>
        <x14:dataValidation type="list" allowBlank="1" showInputMessage="1" showErrorMessage="1" xr:uid="{00000000-0002-0000-0800-00000B000000}">
          <x14:formula1>
            <xm:f>Datos!$K$2:$K$3</xm:f>
          </x14:formula1>
          <xm:sqref>J19:K21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tabColor theme="7" tint="0.39997558519241921"/>
    <pageSetUpPr fitToPage="1"/>
  </sheetPr>
  <dimension ref="A1:X66"/>
  <sheetViews>
    <sheetView showGridLines="0" view="pageBreakPreview" topLeftCell="B30" zoomScale="70" zoomScaleNormal="55" zoomScaleSheetLayoutView="70" workbookViewId="0">
      <selection activeCell="J33" sqref="J33"/>
    </sheetView>
  </sheetViews>
  <sheetFormatPr baseColWidth="10" defaultColWidth="10.85546875" defaultRowHeight="14.25" x14ac:dyDescent="0.25"/>
  <cols>
    <col min="1" max="1" width="42.42578125" style="3" customWidth="1"/>
    <col min="2" max="7" width="35.5703125" style="3" customWidth="1"/>
    <col min="8" max="8" width="37.7109375" style="3" customWidth="1"/>
    <col min="9" max="9" width="86.140625" style="3" customWidth="1"/>
    <col min="10" max="13" width="35.5703125" style="3" customWidth="1"/>
    <col min="14" max="21" width="18.140625" style="3" customWidth="1"/>
    <col min="22" max="22" width="22.5703125" style="3" customWidth="1"/>
    <col min="23" max="23" width="19" style="3" customWidth="1"/>
    <col min="24" max="24" width="19.42578125" style="3" customWidth="1"/>
    <col min="25" max="25" width="20.42578125" style="3" customWidth="1"/>
    <col min="26" max="26" width="22.85546875" style="3" customWidth="1"/>
    <col min="27" max="27" width="18.42578125" style="3" bestFit="1" customWidth="1"/>
    <col min="28" max="28" width="8.42578125" style="3" customWidth="1"/>
    <col min="29" max="29" width="18.42578125" style="3" bestFit="1" customWidth="1"/>
    <col min="30" max="30" width="5.5703125" style="3" customWidth="1"/>
    <col min="31" max="31" width="18.42578125" style="3" bestFit="1" customWidth="1"/>
    <col min="32" max="32" width="4.5703125" style="3" customWidth="1"/>
    <col min="33" max="33" width="23" style="3" bestFit="1" customWidth="1"/>
    <col min="34" max="34" width="10.85546875" style="3"/>
    <col min="35" max="35" width="18.42578125" style="3" bestFit="1" customWidth="1"/>
    <col min="36" max="36" width="16.140625" style="3" customWidth="1"/>
    <col min="37" max="16384" width="10.85546875" style="3"/>
  </cols>
  <sheetData>
    <row r="1" spans="1:24" ht="24" customHeight="1" thickBot="1" x14ac:dyDescent="0.3">
      <c r="A1" s="520"/>
      <c r="B1" s="379" t="s">
        <v>171</v>
      </c>
      <c r="C1" s="380"/>
      <c r="D1" s="380"/>
      <c r="E1" s="380"/>
      <c r="F1" s="380"/>
      <c r="G1" s="380"/>
      <c r="H1" s="381"/>
      <c r="I1" s="61" t="s">
        <v>9</v>
      </c>
      <c r="J1" s="62"/>
      <c r="M1" s="86"/>
    </row>
    <row r="2" spans="1:24" ht="24" customHeight="1" thickBot="1" x14ac:dyDescent="0.3">
      <c r="A2" s="521"/>
      <c r="B2" s="382" t="s">
        <v>172</v>
      </c>
      <c r="C2" s="383"/>
      <c r="D2" s="383"/>
      <c r="E2" s="383"/>
      <c r="F2" s="383"/>
      <c r="G2" s="383"/>
      <c r="H2" s="384"/>
      <c r="I2" s="61" t="s">
        <v>10</v>
      </c>
      <c r="J2" s="62"/>
      <c r="M2" s="86"/>
    </row>
    <row r="3" spans="1:24" ht="24" customHeight="1" thickBot="1" x14ac:dyDescent="0.3">
      <c r="A3" s="521"/>
      <c r="B3" s="382" t="s">
        <v>173</v>
      </c>
      <c r="C3" s="383"/>
      <c r="D3" s="383"/>
      <c r="E3" s="383"/>
      <c r="F3" s="383"/>
      <c r="G3" s="383"/>
      <c r="H3" s="384"/>
      <c r="I3" s="61" t="s">
        <v>169</v>
      </c>
      <c r="J3" s="62"/>
      <c r="M3" s="86"/>
    </row>
    <row r="4" spans="1:24" ht="24" customHeight="1" thickBot="1" x14ac:dyDescent="0.3">
      <c r="A4" s="522"/>
      <c r="B4" s="385" t="s">
        <v>311</v>
      </c>
      <c r="C4" s="386"/>
      <c r="D4" s="386"/>
      <c r="E4" s="386"/>
      <c r="F4" s="386"/>
      <c r="G4" s="386"/>
      <c r="H4" s="387"/>
      <c r="I4" s="61" t="s">
        <v>170</v>
      </c>
      <c r="J4" s="62"/>
      <c r="M4" s="86"/>
    </row>
    <row r="6" spans="1:24" ht="15" customHeight="1" thickBot="1" x14ac:dyDescent="0.3">
      <c r="A6" s="8"/>
      <c r="B6" s="9"/>
      <c r="C6" s="9"/>
      <c r="D6" s="11"/>
      <c r="E6" s="10"/>
      <c r="F6" s="10"/>
      <c r="G6" s="12"/>
      <c r="H6" s="12"/>
      <c r="I6" s="13"/>
      <c r="J6" s="13"/>
      <c r="K6" s="9"/>
      <c r="L6" s="9"/>
      <c r="M6" s="9"/>
      <c r="N6" s="9"/>
      <c r="O6" s="9"/>
      <c r="P6" s="9"/>
      <c r="Q6" s="9"/>
      <c r="R6" s="9"/>
      <c r="S6" s="9"/>
      <c r="T6" s="14"/>
      <c r="U6" s="9"/>
      <c r="V6" s="9"/>
      <c r="X6" s="15"/>
    </row>
    <row r="7" spans="1:24" ht="15" customHeight="1" x14ac:dyDescent="0.25">
      <c r="A7" s="677" t="s">
        <v>111</v>
      </c>
      <c r="B7" s="678" t="s">
        <v>441</v>
      </c>
      <c r="C7" s="678"/>
      <c r="D7" s="678"/>
      <c r="E7" s="678"/>
      <c r="F7" s="678"/>
      <c r="G7" s="678"/>
      <c r="H7" s="678"/>
      <c r="I7" s="677" t="s">
        <v>442</v>
      </c>
      <c r="J7" s="683">
        <v>2024110010309</v>
      </c>
      <c r="K7" s="9"/>
      <c r="L7" s="9"/>
      <c r="M7" s="9"/>
      <c r="N7" s="9"/>
      <c r="O7" s="9"/>
      <c r="P7" s="9"/>
      <c r="Q7" s="9"/>
      <c r="R7" s="9"/>
      <c r="S7" s="9"/>
      <c r="T7" s="9"/>
      <c r="U7" s="9"/>
      <c r="V7" s="9"/>
      <c r="W7" s="9"/>
      <c r="X7" s="9"/>
    </row>
    <row r="8" spans="1:24" ht="15" customHeight="1" x14ac:dyDescent="0.25">
      <c r="A8" s="679"/>
      <c r="B8" s="680"/>
      <c r="C8" s="680"/>
      <c r="D8" s="680"/>
      <c r="E8" s="680"/>
      <c r="F8" s="680"/>
      <c r="G8" s="680"/>
      <c r="H8" s="680"/>
      <c r="I8" s="679"/>
      <c r="J8" s="684"/>
      <c r="K8" s="9"/>
      <c r="L8" s="9"/>
      <c r="M8" s="9"/>
      <c r="N8" s="9"/>
      <c r="O8" s="9"/>
      <c r="P8" s="9"/>
      <c r="Q8" s="9"/>
      <c r="R8" s="9"/>
      <c r="S8" s="9"/>
      <c r="T8" s="9"/>
      <c r="U8" s="9"/>
      <c r="V8" s="9"/>
      <c r="W8" s="9"/>
      <c r="X8" s="9"/>
    </row>
    <row r="9" spans="1:24" ht="15" customHeight="1" x14ac:dyDescent="0.25">
      <c r="A9" s="679"/>
      <c r="B9" s="680"/>
      <c r="C9" s="680"/>
      <c r="D9" s="680"/>
      <c r="E9" s="680"/>
      <c r="F9" s="680"/>
      <c r="G9" s="680"/>
      <c r="H9" s="680"/>
      <c r="I9" s="679"/>
      <c r="J9" s="684"/>
      <c r="K9" s="9"/>
      <c r="L9" s="9"/>
      <c r="M9" s="9"/>
      <c r="N9" s="9"/>
      <c r="O9" s="9"/>
      <c r="P9" s="9"/>
      <c r="Q9" s="9"/>
      <c r="R9" s="9"/>
      <c r="S9" s="9"/>
      <c r="T9" s="9"/>
      <c r="U9" s="9"/>
      <c r="V9" s="9"/>
      <c r="W9" s="9"/>
      <c r="X9" s="9"/>
    </row>
    <row r="10" spans="1:24" ht="15" customHeight="1" thickBot="1" x14ac:dyDescent="0.3">
      <c r="A10" s="681"/>
      <c r="B10" s="682"/>
      <c r="C10" s="682"/>
      <c r="D10" s="682"/>
      <c r="E10" s="682"/>
      <c r="F10" s="682"/>
      <c r="G10" s="682"/>
      <c r="H10" s="682"/>
      <c r="I10" s="681"/>
      <c r="J10" s="685"/>
      <c r="K10" s="9"/>
      <c r="L10" s="9"/>
      <c r="M10" s="9"/>
      <c r="N10" s="9"/>
      <c r="O10" s="9"/>
      <c r="P10" s="9"/>
      <c r="Q10" s="9"/>
      <c r="R10" s="9"/>
      <c r="S10" s="9"/>
      <c r="T10" s="9"/>
      <c r="U10" s="9"/>
      <c r="V10" s="9"/>
      <c r="W10" s="9"/>
      <c r="X10" s="9"/>
    </row>
    <row r="11" spans="1:24" ht="9" customHeight="1" thickBot="1" x14ac:dyDescent="0.3">
      <c r="A11" s="16"/>
      <c r="B11" s="80"/>
      <c r="C11" s="9"/>
      <c r="D11" s="9"/>
      <c r="E11" s="9"/>
      <c r="F11" s="9"/>
      <c r="G11" s="9"/>
      <c r="H11" s="9"/>
      <c r="I11" s="9"/>
      <c r="J11" s="9"/>
      <c r="K11" s="9"/>
      <c r="L11" s="9"/>
      <c r="M11" s="9"/>
      <c r="N11" s="9"/>
      <c r="O11" s="9"/>
      <c r="P11" s="9"/>
      <c r="Q11" s="9"/>
      <c r="R11" s="9"/>
      <c r="S11" s="9"/>
      <c r="T11" s="9"/>
      <c r="U11" s="9"/>
      <c r="V11" s="9"/>
      <c r="W11" s="9"/>
      <c r="X11" s="9"/>
    </row>
    <row r="12" spans="1:24" s="81" customFormat="1" ht="21.75" customHeight="1" thickBot="1" x14ac:dyDescent="0.3">
      <c r="A12" s="402" t="s">
        <v>208</v>
      </c>
      <c r="B12" s="164" t="s">
        <v>143</v>
      </c>
      <c r="C12" s="185" t="s">
        <v>439</v>
      </c>
      <c r="D12" s="164" t="s">
        <v>144</v>
      </c>
      <c r="E12" s="186" t="s">
        <v>439</v>
      </c>
      <c r="F12" s="164" t="s">
        <v>145</v>
      </c>
      <c r="G12" s="186" t="s">
        <v>439</v>
      </c>
      <c r="H12" s="164" t="s">
        <v>146</v>
      </c>
      <c r="I12" s="187"/>
    </row>
    <row r="13" spans="1:24" s="81" customFormat="1" ht="21.75" customHeight="1" thickBot="1" x14ac:dyDescent="0.3">
      <c r="A13" s="402"/>
      <c r="B13" s="166" t="s">
        <v>147</v>
      </c>
      <c r="C13" s="90"/>
      <c r="D13" s="164" t="s">
        <v>148</v>
      </c>
      <c r="E13" s="62"/>
      <c r="F13" s="164" t="s">
        <v>149</v>
      </c>
      <c r="G13" s="62"/>
      <c r="H13" s="164" t="s">
        <v>150</v>
      </c>
      <c r="I13" s="187"/>
    </row>
    <row r="14" spans="1:24" s="81" customFormat="1" ht="21.75" customHeight="1" thickBot="1" x14ac:dyDescent="0.3">
      <c r="A14" s="402"/>
      <c r="B14" s="164" t="s">
        <v>151</v>
      </c>
      <c r="C14" s="185"/>
      <c r="D14" s="164" t="s">
        <v>152</v>
      </c>
      <c r="E14" s="62"/>
      <c r="F14" s="164" t="s">
        <v>153</v>
      </c>
      <c r="G14" s="62"/>
      <c r="H14" s="164" t="s">
        <v>154</v>
      </c>
      <c r="I14" s="187"/>
    </row>
    <row r="15" spans="1:24" s="81" customFormat="1" ht="21.75" customHeight="1" thickBot="1" x14ac:dyDescent="0.3">
      <c r="A15" s="3"/>
      <c r="B15" s="3"/>
      <c r="C15" s="3"/>
      <c r="D15" s="3"/>
      <c r="E15" s="3"/>
      <c r="F15" s="3"/>
      <c r="G15" s="3"/>
      <c r="H15" s="3"/>
      <c r="I15" s="3"/>
      <c r="J15" s="3"/>
      <c r="K15" s="3"/>
      <c r="L15" s="95"/>
      <c r="M15" s="96"/>
      <c r="N15" s="96"/>
      <c r="O15" s="96"/>
    </row>
    <row r="16" spans="1:24" s="81" customFormat="1" ht="21.75" customHeight="1" thickBot="1" x14ac:dyDescent="0.3">
      <c r="A16" s="401" t="s">
        <v>168</v>
      </c>
      <c r="B16" s="401"/>
      <c r="C16" s="182" t="s">
        <v>209</v>
      </c>
      <c r="D16" s="365"/>
      <c r="E16" s="365"/>
      <c r="F16" s="365"/>
      <c r="G16" s="3"/>
      <c r="H16" s="3"/>
      <c r="I16" s="3"/>
      <c r="J16" s="3"/>
      <c r="K16" s="3"/>
      <c r="L16" s="95"/>
      <c r="M16" s="96"/>
      <c r="N16" s="96"/>
      <c r="O16" s="96"/>
    </row>
    <row r="17" spans="1:15" s="81" customFormat="1" ht="21.75" customHeight="1" thickBot="1" x14ac:dyDescent="0.3">
      <c r="A17" s="401"/>
      <c r="B17" s="401"/>
      <c r="C17" s="182" t="s">
        <v>210</v>
      </c>
      <c r="D17" s="365"/>
      <c r="E17" s="365"/>
      <c r="F17" s="365"/>
      <c r="G17" s="3"/>
      <c r="H17" s="3"/>
      <c r="I17" s="3"/>
      <c r="J17" s="3"/>
      <c r="K17" s="3"/>
      <c r="L17" s="95"/>
      <c r="M17" s="96"/>
      <c r="N17" s="96"/>
      <c r="O17" s="96"/>
    </row>
    <row r="18" spans="1:15" s="81" customFormat="1" ht="21.75" customHeight="1" thickBot="1" x14ac:dyDescent="0.3">
      <c r="A18" s="401"/>
      <c r="B18" s="401"/>
      <c r="C18" s="182" t="s">
        <v>211</v>
      </c>
      <c r="D18" s="365" t="s">
        <v>439</v>
      </c>
      <c r="E18" s="365"/>
      <c r="F18" s="365"/>
      <c r="G18" s="3"/>
      <c r="H18" s="3"/>
      <c r="I18" s="3"/>
      <c r="J18" s="3"/>
      <c r="K18" s="3"/>
      <c r="L18" s="95"/>
      <c r="M18" s="96"/>
      <c r="N18" s="96"/>
      <c r="O18" s="96"/>
    </row>
    <row r="19" spans="1:15" s="81" customFormat="1" ht="21.75" customHeight="1" x14ac:dyDescent="0.25">
      <c r="A19" s="3"/>
      <c r="B19" s="3"/>
      <c r="C19" s="3"/>
      <c r="D19" s="3"/>
      <c r="E19" s="3"/>
      <c r="F19" s="3"/>
      <c r="G19" s="3"/>
      <c r="H19" s="3"/>
      <c r="I19" s="3"/>
      <c r="J19" s="3"/>
      <c r="K19" s="3"/>
      <c r="L19" s="95"/>
      <c r="M19" s="96"/>
      <c r="N19" s="96"/>
      <c r="O19" s="96"/>
    </row>
    <row r="20" spans="1:15" s="30" customFormat="1" ht="16.5" customHeight="1" x14ac:dyDescent="0.2"/>
    <row r="21" spans="1:15" ht="5.25" customHeight="1" thickBot="1" x14ac:dyDescent="0.3"/>
    <row r="22" spans="1:15" ht="48" customHeight="1" thickBot="1" x14ac:dyDescent="0.3">
      <c r="A22" s="524" t="s">
        <v>226</v>
      </c>
      <c r="B22" s="524"/>
      <c r="C22" s="524"/>
      <c r="D22" s="524"/>
      <c r="E22" s="524"/>
      <c r="F22" s="524"/>
      <c r="G22" s="524"/>
      <c r="H22" s="524"/>
      <c r="I22" s="524"/>
      <c r="J22" s="524"/>
    </row>
    <row r="23" spans="1:15" ht="69.95" customHeight="1" thickBot="1" x14ac:dyDescent="0.3">
      <c r="A23" s="170" t="s">
        <v>114</v>
      </c>
      <c r="B23" s="512" t="s">
        <v>479</v>
      </c>
      <c r="C23" s="513"/>
      <c r="D23" s="514"/>
      <c r="E23" s="222" t="s">
        <v>298</v>
      </c>
      <c r="F23" s="234" t="s">
        <v>480</v>
      </c>
      <c r="G23" s="222" t="s">
        <v>299</v>
      </c>
      <c r="H23" s="512" t="s">
        <v>481</v>
      </c>
      <c r="I23" s="513"/>
      <c r="J23" s="514"/>
    </row>
    <row r="24" spans="1:15" ht="50.25" customHeight="1" thickBot="1" x14ac:dyDescent="0.3">
      <c r="A24" s="141" t="s">
        <v>224</v>
      </c>
      <c r="B24" s="505" t="s">
        <v>483</v>
      </c>
      <c r="C24" s="523"/>
      <c r="D24" s="523"/>
      <c r="E24" s="523"/>
      <c r="F24" s="523"/>
      <c r="G24" s="523"/>
      <c r="H24" s="523"/>
      <c r="I24" s="523"/>
      <c r="J24" s="506"/>
    </row>
    <row r="25" spans="1:15" ht="50.25" customHeight="1" thickBot="1" x14ac:dyDescent="0.3">
      <c r="A25" s="507" t="s">
        <v>166</v>
      </c>
      <c r="B25" s="171">
        <v>2024</v>
      </c>
      <c r="C25" s="172">
        <v>2025</v>
      </c>
      <c r="D25" s="172">
        <v>2026</v>
      </c>
      <c r="E25" s="172">
        <v>2027</v>
      </c>
      <c r="F25" s="173" t="s">
        <v>0</v>
      </c>
      <c r="G25" s="174" t="s">
        <v>225</v>
      </c>
      <c r="H25" s="509" t="s">
        <v>213</v>
      </c>
      <c r="I25" s="510"/>
      <c r="J25" s="511"/>
    </row>
    <row r="26" spans="1:15" ht="50.25" customHeight="1" thickBot="1" x14ac:dyDescent="0.3">
      <c r="A26" s="508"/>
      <c r="B26" s="223">
        <v>25</v>
      </c>
      <c r="C26" s="224">
        <v>29</v>
      </c>
      <c r="D26" s="224">
        <v>30</v>
      </c>
      <c r="E26" s="224">
        <v>31</v>
      </c>
      <c r="F26" s="225">
        <f>+E26</f>
        <v>31</v>
      </c>
      <c r="G26" s="226">
        <v>25</v>
      </c>
      <c r="H26" s="512" t="s">
        <v>6</v>
      </c>
      <c r="I26" s="513"/>
      <c r="J26" s="514"/>
    </row>
    <row r="27" spans="1:15" ht="52.5" customHeight="1" thickBot="1" x14ac:dyDescent="0.3">
      <c r="A27" s="141"/>
      <c r="B27" s="515" t="s">
        <v>482</v>
      </c>
      <c r="C27" s="516"/>
      <c r="D27" s="516"/>
      <c r="E27" s="516"/>
      <c r="F27" s="516"/>
      <c r="G27" s="516"/>
      <c r="H27" s="516"/>
      <c r="I27" s="516"/>
      <c r="J27" s="517"/>
    </row>
    <row r="28" spans="1:15" s="34" customFormat="1" ht="51" customHeight="1" thickBot="1" x14ac:dyDescent="0.3">
      <c r="A28" s="507" t="s">
        <v>156</v>
      </c>
      <c r="B28" s="141" t="s">
        <v>134</v>
      </c>
      <c r="C28" s="170" t="s">
        <v>124</v>
      </c>
      <c r="D28" s="518" t="s">
        <v>138</v>
      </c>
      <c r="E28" s="519"/>
      <c r="F28" s="518" t="s">
        <v>139</v>
      </c>
      <c r="G28" s="519"/>
      <c r="H28" s="142" t="s">
        <v>140</v>
      </c>
      <c r="I28" s="140" t="s">
        <v>137</v>
      </c>
      <c r="J28" s="140" t="s">
        <v>167</v>
      </c>
    </row>
    <row r="29" spans="1:15" ht="179.45" customHeight="1" thickBot="1" x14ac:dyDescent="0.3">
      <c r="A29" s="508"/>
      <c r="B29" s="175">
        <v>25</v>
      </c>
      <c r="C29" s="92">
        <v>25</v>
      </c>
      <c r="D29" s="505" t="s">
        <v>547</v>
      </c>
      <c r="E29" s="506"/>
      <c r="F29" s="505" t="s">
        <v>549</v>
      </c>
      <c r="G29" s="506"/>
      <c r="H29" s="91" t="s">
        <v>455</v>
      </c>
      <c r="I29" s="176" t="s">
        <v>538</v>
      </c>
      <c r="J29" s="176" t="s">
        <v>537</v>
      </c>
    </row>
    <row r="30" spans="1:15" s="34" customFormat="1" ht="51" customHeight="1" thickBot="1" x14ac:dyDescent="0.3">
      <c r="A30" s="507" t="s">
        <v>157</v>
      </c>
      <c r="B30" s="139" t="s">
        <v>134</v>
      </c>
      <c r="C30" s="142" t="s">
        <v>124</v>
      </c>
      <c r="D30" s="518" t="s">
        <v>138</v>
      </c>
      <c r="E30" s="519"/>
      <c r="F30" s="518" t="s">
        <v>139</v>
      </c>
      <c r="G30" s="519"/>
      <c r="H30" s="142" t="s">
        <v>140</v>
      </c>
      <c r="I30" s="140" t="s">
        <v>137</v>
      </c>
      <c r="J30" s="140" t="s">
        <v>167</v>
      </c>
    </row>
    <row r="31" spans="1:15" ht="208.15" customHeight="1" thickBot="1" x14ac:dyDescent="0.3">
      <c r="A31" s="508"/>
      <c r="B31" s="175">
        <v>25</v>
      </c>
      <c r="C31" s="92">
        <v>25</v>
      </c>
      <c r="D31" s="505" t="s">
        <v>548</v>
      </c>
      <c r="E31" s="506"/>
      <c r="F31" s="505" t="s">
        <v>549</v>
      </c>
      <c r="G31" s="506"/>
      <c r="H31" s="91" t="s">
        <v>455</v>
      </c>
      <c r="I31" s="176" t="s">
        <v>538</v>
      </c>
      <c r="J31" s="176" t="s">
        <v>537</v>
      </c>
    </row>
    <row r="32" spans="1:15" s="34" customFormat="1" ht="51" customHeight="1" thickBot="1" x14ac:dyDescent="0.3">
      <c r="A32" s="507" t="s">
        <v>158</v>
      </c>
      <c r="B32" s="139" t="s">
        <v>134</v>
      </c>
      <c r="C32" s="142" t="s">
        <v>124</v>
      </c>
      <c r="D32" s="518" t="s">
        <v>138</v>
      </c>
      <c r="E32" s="519"/>
      <c r="F32" s="518" t="s">
        <v>139</v>
      </c>
      <c r="G32" s="519"/>
      <c r="H32" s="142" t="s">
        <v>140</v>
      </c>
      <c r="I32" s="140" t="s">
        <v>137</v>
      </c>
      <c r="J32" s="140" t="s">
        <v>167</v>
      </c>
    </row>
    <row r="33" spans="1:10" ht="239.25" customHeight="1" thickBot="1" x14ac:dyDescent="0.3">
      <c r="A33" s="508"/>
      <c r="B33" s="175">
        <v>25</v>
      </c>
      <c r="C33" s="92">
        <v>25</v>
      </c>
      <c r="D33" s="505" t="s">
        <v>548</v>
      </c>
      <c r="E33" s="506"/>
      <c r="F33" s="525" t="s">
        <v>575</v>
      </c>
      <c r="G33" s="526"/>
      <c r="H33" s="91" t="s">
        <v>455</v>
      </c>
      <c r="I33" s="176" t="s">
        <v>538</v>
      </c>
      <c r="J33" s="176" t="s">
        <v>585</v>
      </c>
    </row>
    <row r="34" spans="1:10" s="34" customFormat="1" ht="51" customHeight="1" thickBot="1" x14ac:dyDescent="0.3">
      <c r="A34" s="507" t="s">
        <v>159</v>
      </c>
      <c r="B34" s="139" t="s">
        <v>134</v>
      </c>
      <c r="C34" s="139" t="s">
        <v>124</v>
      </c>
      <c r="D34" s="518" t="s">
        <v>138</v>
      </c>
      <c r="E34" s="519"/>
      <c r="F34" s="518" t="s">
        <v>139</v>
      </c>
      <c r="G34" s="519"/>
      <c r="H34" s="142" t="s">
        <v>140</v>
      </c>
      <c r="I34" s="142" t="s">
        <v>137</v>
      </c>
      <c r="J34" s="140" t="s">
        <v>167</v>
      </c>
    </row>
    <row r="35" spans="1:10" ht="51" customHeight="1" thickBot="1" x14ac:dyDescent="0.3">
      <c r="A35" s="508"/>
      <c r="B35" s="175">
        <v>25</v>
      </c>
      <c r="C35" s="92">
        <f>+E59</f>
        <v>0</v>
      </c>
      <c r="D35" s="529"/>
      <c r="E35" s="530"/>
      <c r="F35" s="529"/>
      <c r="G35" s="530"/>
      <c r="H35" s="177"/>
      <c r="I35" s="178"/>
      <c r="J35" s="178"/>
    </row>
    <row r="36" spans="1:10" s="34" customFormat="1" ht="51" customHeight="1" thickBot="1" x14ac:dyDescent="0.3">
      <c r="A36" s="507" t="s">
        <v>160</v>
      </c>
      <c r="B36" s="139" t="s">
        <v>134</v>
      </c>
      <c r="C36" s="142" t="s">
        <v>124</v>
      </c>
      <c r="D36" s="518" t="s">
        <v>138</v>
      </c>
      <c r="E36" s="519"/>
      <c r="F36" s="518" t="s">
        <v>139</v>
      </c>
      <c r="G36" s="519"/>
      <c r="H36" s="142" t="s">
        <v>140</v>
      </c>
      <c r="I36" s="140" t="s">
        <v>137</v>
      </c>
      <c r="J36" s="140" t="s">
        <v>167</v>
      </c>
    </row>
    <row r="37" spans="1:10" ht="51" customHeight="1" thickBot="1" x14ac:dyDescent="0.3">
      <c r="A37" s="508"/>
      <c r="B37" s="175">
        <v>25</v>
      </c>
      <c r="C37" s="92">
        <f>+F59</f>
        <v>0</v>
      </c>
      <c r="D37" s="527"/>
      <c r="E37" s="528"/>
      <c r="F37" s="527"/>
      <c r="G37" s="528"/>
      <c r="H37" s="91"/>
      <c r="I37" s="179"/>
      <c r="J37" s="179"/>
    </row>
    <row r="38" spans="1:10" s="34" customFormat="1" ht="51" customHeight="1" thickBot="1" x14ac:dyDescent="0.3">
      <c r="A38" s="507" t="s">
        <v>142</v>
      </c>
      <c r="B38" s="139" t="s">
        <v>134</v>
      </c>
      <c r="C38" s="142" t="s">
        <v>124</v>
      </c>
      <c r="D38" s="518" t="s">
        <v>138</v>
      </c>
      <c r="E38" s="519"/>
      <c r="F38" s="518" t="s">
        <v>139</v>
      </c>
      <c r="G38" s="519"/>
      <c r="H38" s="142" t="s">
        <v>140</v>
      </c>
      <c r="I38" s="140" t="s">
        <v>137</v>
      </c>
      <c r="J38" s="140" t="s">
        <v>167</v>
      </c>
    </row>
    <row r="39" spans="1:10" ht="51" customHeight="1" thickBot="1" x14ac:dyDescent="0.3">
      <c r="A39" s="508"/>
      <c r="B39" s="180">
        <v>25</v>
      </c>
      <c r="C39" s="93">
        <f>+G59</f>
        <v>0</v>
      </c>
      <c r="D39" s="527"/>
      <c r="E39" s="528"/>
      <c r="F39" s="527"/>
      <c r="G39" s="528"/>
      <c r="H39" s="91"/>
      <c r="I39" s="179"/>
      <c r="J39" s="179"/>
    </row>
    <row r="40" spans="1:10" ht="51" customHeight="1" thickBot="1" x14ac:dyDescent="0.3">
      <c r="A40" s="507" t="s">
        <v>125</v>
      </c>
      <c r="B40" s="141" t="s">
        <v>134</v>
      </c>
      <c r="C40" s="170" t="s">
        <v>124</v>
      </c>
      <c r="D40" s="518" t="s">
        <v>138</v>
      </c>
      <c r="E40" s="519"/>
      <c r="F40" s="518" t="s">
        <v>139</v>
      </c>
      <c r="G40" s="519"/>
      <c r="H40" s="142" t="s">
        <v>140</v>
      </c>
      <c r="I40" s="140" t="s">
        <v>137</v>
      </c>
      <c r="J40" s="140" t="s">
        <v>167</v>
      </c>
    </row>
    <row r="41" spans="1:10" ht="51" customHeight="1" thickBot="1" x14ac:dyDescent="0.3">
      <c r="A41" s="508"/>
      <c r="B41" s="180">
        <v>27</v>
      </c>
      <c r="C41" s="93">
        <f>+H59</f>
        <v>0</v>
      </c>
      <c r="D41" s="527"/>
      <c r="E41" s="531"/>
      <c r="F41" s="527"/>
      <c r="G41" s="528"/>
      <c r="H41" s="91"/>
      <c r="I41" s="179"/>
      <c r="J41" s="179"/>
    </row>
    <row r="42" spans="1:10" ht="51" customHeight="1" thickBot="1" x14ac:dyDescent="0.3">
      <c r="A42" s="507" t="s">
        <v>126</v>
      </c>
      <c r="B42" s="141" t="s">
        <v>134</v>
      </c>
      <c r="C42" s="170" t="s">
        <v>124</v>
      </c>
      <c r="D42" s="518" t="s">
        <v>138</v>
      </c>
      <c r="E42" s="519"/>
      <c r="F42" s="518" t="s">
        <v>139</v>
      </c>
      <c r="G42" s="519"/>
      <c r="H42" s="142" t="s">
        <v>140</v>
      </c>
      <c r="I42" s="140" t="s">
        <v>137</v>
      </c>
      <c r="J42" s="140" t="s">
        <v>167</v>
      </c>
    </row>
    <row r="43" spans="1:10" ht="51" customHeight="1" thickBot="1" x14ac:dyDescent="0.3">
      <c r="A43" s="508"/>
      <c r="B43" s="180">
        <v>27</v>
      </c>
      <c r="C43" s="93">
        <f>+I59</f>
        <v>0</v>
      </c>
      <c r="D43" s="527"/>
      <c r="E43" s="531"/>
      <c r="F43" s="527"/>
      <c r="G43" s="528"/>
      <c r="H43" s="181"/>
      <c r="I43" s="91"/>
      <c r="J43" s="179"/>
    </row>
    <row r="44" spans="1:10" ht="51" customHeight="1" thickBot="1" x14ac:dyDescent="0.3">
      <c r="A44" s="507" t="s">
        <v>127</v>
      </c>
      <c r="B44" s="141" t="s">
        <v>134</v>
      </c>
      <c r="C44" s="170" t="s">
        <v>124</v>
      </c>
      <c r="D44" s="518" t="s">
        <v>138</v>
      </c>
      <c r="E44" s="519"/>
      <c r="F44" s="518" t="s">
        <v>139</v>
      </c>
      <c r="G44" s="519"/>
      <c r="H44" s="142" t="s">
        <v>140</v>
      </c>
      <c r="I44" s="140" t="s">
        <v>137</v>
      </c>
      <c r="J44" s="140" t="s">
        <v>167</v>
      </c>
    </row>
    <row r="45" spans="1:10" ht="51" customHeight="1" thickBot="1" x14ac:dyDescent="0.3">
      <c r="A45" s="508"/>
      <c r="B45" s="180">
        <v>27</v>
      </c>
      <c r="C45" s="93">
        <f>+J59</f>
        <v>0</v>
      </c>
      <c r="D45" s="527"/>
      <c r="E45" s="528"/>
      <c r="F45" s="527"/>
      <c r="G45" s="528"/>
      <c r="H45" s="91"/>
      <c r="I45" s="91"/>
      <c r="J45" s="91"/>
    </row>
    <row r="46" spans="1:10" ht="51" customHeight="1" thickBot="1" x14ac:dyDescent="0.3">
      <c r="A46" s="507" t="s">
        <v>128</v>
      </c>
      <c r="B46" s="141" t="s">
        <v>134</v>
      </c>
      <c r="C46" s="170" t="s">
        <v>124</v>
      </c>
      <c r="D46" s="518" t="s">
        <v>138</v>
      </c>
      <c r="E46" s="519"/>
      <c r="F46" s="518" t="s">
        <v>139</v>
      </c>
      <c r="G46" s="519"/>
      <c r="H46" s="142" t="s">
        <v>140</v>
      </c>
      <c r="I46" s="140" t="s">
        <v>137</v>
      </c>
      <c r="J46" s="140" t="s">
        <v>167</v>
      </c>
    </row>
    <row r="47" spans="1:10" ht="51" customHeight="1" thickBot="1" x14ac:dyDescent="0.3">
      <c r="A47" s="508"/>
      <c r="B47" s="180">
        <v>27</v>
      </c>
      <c r="C47" s="93">
        <f>+K59</f>
        <v>0</v>
      </c>
      <c r="D47" s="527"/>
      <c r="E47" s="528"/>
      <c r="F47" s="527"/>
      <c r="G47" s="528"/>
      <c r="H47" s="91"/>
      <c r="I47" s="179"/>
      <c r="J47" s="179"/>
    </row>
    <row r="48" spans="1:10" ht="51" customHeight="1" thickBot="1" x14ac:dyDescent="0.3">
      <c r="A48" s="507" t="s">
        <v>133</v>
      </c>
      <c r="B48" s="141" t="s">
        <v>134</v>
      </c>
      <c r="C48" s="170" t="s">
        <v>124</v>
      </c>
      <c r="D48" s="518" t="s">
        <v>138</v>
      </c>
      <c r="E48" s="519"/>
      <c r="F48" s="518" t="s">
        <v>139</v>
      </c>
      <c r="G48" s="519"/>
      <c r="H48" s="142" t="s">
        <v>140</v>
      </c>
      <c r="I48" s="140" t="s">
        <v>137</v>
      </c>
      <c r="J48" s="140" t="s">
        <v>167</v>
      </c>
    </row>
    <row r="49" spans="1:13" ht="51" customHeight="1" thickBot="1" x14ac:dyDescent="0.3">
      <c r="A49" s="508"/>
      <c r="B49" s="180">
        <v>27</v>
      </c>
      <c r="C49" s="93">
        <f>+L59</f>
        <v>0</v>
      </c>
      <c r="D49" s="527"/>
      <c r="E49" s="528"/>
      <c r="F49" s="531"/>
      <c r="G49" s="531"/>
      <c r="H49" s="91"/>
      <c r="I49" s="91"/>
      <c r="J49" s="91"/>
    </row>
    <row r="50" spans="1:13" ht="51" customHeight="1" thickBot="1" x14ac:dyDescent="0.3">
      <c r="A50" s="507" t="s">
        <v>129</v>
      </c>
      <c r="B50" s="141" t="s">
        <v>134</v>
      </c>
      <c r="C50" s="170" t="s">
        <v>124</v>
      </c>
      <c r="D50" s="518" t="s">
        <v>138</v>
      </c>
      <c r="E50" s="519"/>
      <c r="F50" s="518" t="s">
        <v>139</v>
      </c>
      <c r="G50" s="519"/>
      <c r="H50" s="142" t="s">
        <v>140</v>
      </c>
      <c r="I50" s="140" t="s">
        <v>137</v>
      </c>
      <c r="J50" s="140" t="s">
        <v>167</v>
      </c>
    </row>
    <row r="51" spans="1:13" ht="51" customHeight="1" thickBot="1" x14ac:dyDescent="0.3">
      <c r="A51" s="508"/>
      <c r="B51" s="180">
        <v>29</v>
      </c>
      <c r="C51" s="93">
        <f>+M59</f>
        <v>0</v>
      </c>
      <c r="D51" s="527"/>
      <c r="E51" s="528"/>
      <c r="F51" s="527"/>
      <c r="G51" s="528"/>
      <c r="H51" s="91"/>
      <c r="I51" s="91"/>
      <c r="J51" s="91"/>
    </row>
    <row r="52" spans="1:13" ht="51" customHeight="1" x14ac:dyDescent="0.25"/>
    <row r="53" spans="1:13" hidden="1" x14ac:dyDescent="0.25"/>
    <row r="54" spans="1:13" hidden="1" x14ac:dyDescent="0.25"/>
    <row r="55" spans="1:13" ht="18" hidden="1" x14ac:dyDescent="0.25">
      <c r="A55" s="59" t="s">
        <v>122</v>
      </c>
    </row>
    <row r="56" spans="1:13" ht="57.75" hidden="1" customHeight="1" x14ac:dyDescent="0.25">
      <c r="A56" s="42"/>
    </row>
    <row r="57" spans="1:13" hidden="1" x14ac:dyDescent="0.25"/>
    <row r="58" spans="1:13" ht="23.25" hidden="1" x14ac:dyDescent="0.25">
      <c r="A58" s="532" t="s">
        <v>123</v>
      </c>
      <c r="B58" s="43" t="s">
        <v>143</v>
      </c>
      <c r="C58" s="43" t="s">
        <v>144</v>
      </c>
      <c r="D58" s="43" t="s">
        <v>145</v>
      </c>
      <c r="E58" s="43" t="s">
        <v>146</v>
      </c>
      <c r="F58" s="43" t="s">
        <v>147</v>
      </c>
      <c r="G58" s="43" t="s">
        <v>148</v>
      </c>
      <c r="H58" s="43" t="s">
        <v>149</v>
      </c>
      <c r="I58" s="43" t="s">
        <v>150</v>
      </c>
      <c r="J58" s="43" t="s">
        <v>151</v>
      </c>
      <c r="K58" s="43" t="s">
        <v>152</v>
      </c>
      <c r="L58" s="43" t="s">
        <v>153</v>
      </c>
      <c r="M58" s="43" t="s">
        <v>154</v>
      </c>
    </row>
    <row r="59" spans="1:13" ht="24.75" hidden="1" customHeight="1" x14ac:dyDescent="0.25">
      <c r="A59" s="532"/>
      <c r="B59" s="44"/>
      <c r="C59" s="44"/>
      <c r="D59" s="44"/>
      <c r="E59" s="44"/>
      <c r="F59" s="44"/>
      <c r="G59" s="44"/>
      <c r="H59" s="44"/>
      <c r="I59" s="44"/>
      <c r="J59" s="44"/>
      <c r="K59" s="44"/>
      <c r="L59" s="44"/>
      <c r="M59" s="44"/>
    </row>
    <row r="60" spans="1:13" ht="15" thickBot="1" x14ac:dyDescent="0.3"/>
    <row r="61" spans="1:13" ht="44.25" customHeight="1" thickBot="1" x14ac:dyDescent="0.3">
      <c r="A61" s="503" t="s">
        <v>315</v>
      </c>
      <c r="B61" s="188" t="s">
        <v>316</v>
      </c>
      <c r="C61" s="189"/>
      <c r="D61" s="502" t="s">
        <v>319</v>
      </c>
      <c r="E61" s="188" t="s">
        <v>316</v>
      </c>
      <c r="F61" s="189"/>
      <c r="G61" s="502" t="s">
        <v>323</v>
      </c>
      <c r="H61" s="188" t="s">
        <v>320</v>
      </c>
      <c r="I61" s="504"/>
      <c r="J61" s="504"/>
    </row>
    <row r="62" spans="1:13" ht="15.75" thickBot="1" x14ac:dyDescent="0.3">
      <c r="A62" s="503"/>
      <c r="B62" s="188" t="s">
        <v>317</v>
      </c>
      <c r="C62" s="189" t="s">
        <v>517</v>
      </c>
      <c r="D62" s="502"/>
      <c r="E62" s="188" t="s">
        <v>317</v>
      </c>
      <c r="F62" s="189" t="s">
        <v>518</v>
      </c>
      <c r="G62" s="502"/>
      <c r="H62" s="188" t="s">
        <v>321</v>
      </c>
      <c r="I62" s="504"/>
      <c r="J62" s="504"/>
    </row>
    <row r="63" spans="1:13" ht="15.75" thickBot="1" x14ac:dyDescent="0.3">
      <c r="A63" s="503"/>
      <c r="B63" s="188" t="s">
        <v>318</v>
      </c>
      <c r="C63" s="189"/>
      <c r="D63" s="502"/>
      <c r="E63" s="188" t="s">
        <v>318</v>
      </c>
      <c r="F63" s="189" t="s">
        <v>519</v>
      </c>
      <c r="G63" s="502"/>
      <c r="H63" s="188" t="s">
        <v>322</v>
      </c>
      <c r="I63" s="504"/>
      <c r="J63" s="504"/>
    </row>
    <row r="64" spans="1:13" ht="39.75" customHeight="1" thickBot="1" x14ac:dyDescent="0.3">
      <c r="A64" s="503"/>
      <c r="B64" s="188" t="s">
        <v>316</v>
      </c>
      <c r="C64" s="189"/>
      <c r="D64" s="502"/>
      <c r="E64" s="188" t="s">
        <v>316</v>
      </c>
      <c r="F64" s="189"/>
      <c r="G64" s="502"/>
      <c r="H64" s="188" t="s">
        <v>320</v>
      </c>
      <c r="I64" s="504"/>
      <c r="J64" s="504"/>
    </row>
    <row r="65" spans="1:10" ht="15.75" thickBot="1" x14ac:dyDescent="0.3">
      <c r="A65" s="503"/>
      <c r="B65" s="188" t="s">
        <v>317</v>
      </c>
      <c r="C65" s="189"/>
      <c r="D65" s="502"/>
      <c r="E65" s="188" t="s">
        <v>317</v>
      </c>
      <c r="F65" s="189" t="s">
        <v>520</v>
      </c>
      <c r="G65" s="502"/>
      <c r="H65" s="188" t="s">
        <v>321</v>
      </c>
      <c r="I65" s="504"/>
      <c r="J65" s="504"/>
    </row>
    <row r="66" spans="1:10" ht="15.75" thickBot="1" x14ac:dyDescent="0.3">
      <c r="A66" s="503"/>
      <c r="B66" s="188" t="s">
        <v>318</v>
      </c>
      <c r="C66" s="189"/>
      <c r="D66" s="502"/>
      <c r="E66" s="188" t="s">
        <v>318</v>
      </c>
      <c r="F66" s="189" t="s">
        <v>521</v>
      </c>
      <c r="G66" s="502"/>
      <c r="H66" s="188" t="s">
        <v>322</v>
      </c>
      <c r="I66" s="504"/>
      <c r="J66" s="504"/>
    </row>
  </sheetData>
  <mergeCells count="92">
    <mergeCell ref="B7:H10"/>
    <mergeCell ref="I7:I10"/>
    <mergeCell ref="J7:J10"/>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1:A4"/>
    <mergeCell ref="B24:J24"/>
    <mergeCell ref="A7:A10"/>
    <mergeCell ref="H23:J23"/>
    <mergeCell ref="A12:A14"/>
    <mergeCell ref="A16:B18"/>
    <mergeCell ref="B1:H1"/>
    <mergeCell ref="B2:H2"/>
    <mergeCell ref="B3:H3"/>
    <mergeCell ref="D16:F16"/>
    <mergeCell ref="D17:F17"/>
    <mergeCell ref="D18:F18"/>
    <mergeCell ref="B23:D23"/>
    <mergeCell ref="A22:J22"/>
    <mergeCell ref="B4:H4"/>
    <mergeCell ref="D29:E29"/>
    <mergeCell ref="F29:G29"/>
    <mergeCell ref="A25:A26"/>
    <mergeCell ref="H25:J25"/>
    <mergeCell ref="H26:J26"/>
    <mergeCell ref="B27:J27"/>
    <mergeCell ref="A28:A29"/>
    <mergeCell ref="D28:E28"/>
    <mergeCell ref="F28:G28"/>
    <mergeCell ref="D61:D66"/>
    <mergeCell ref="A61:A66"/>
    <mergeCell ref="G61:G66"/>
    <mergeCell ref="I61:J61"/>
    <mergeCell ref="I62:J62"/>
    <mergeCell ref="I63:J63"/>
    <mergeCell ref="I64:J64"/>
    <mergeCell ref="I65:J65"/>
    <mergeCell ref="I66:J66"/>
  </mergeCells>
  <pageMargins left="0.25" right="0.25" top="0.75" bottom="0.75" header="0.3" footer="0.3"/>
  <pageSetup scale="1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tabColor theme="7" tint="0.39997558519241921"/>
    <pageSetUpPr fitToPage="1"/>
  </sheetPr>
  <dimension ref="A1:L28"/>
  <sheetViews>
    <sheetView view="pageBreakPreview" zoomScale="60" zoomScaleNormal="100" workbookViewId="0">
      <selection activeCell="D27" sqref="D27:L27"/>
    </sheetView>
  </sheetViews>
  <sheetFormatPr baseColWidth="10" defaultColWidth="8.5703125" defaultRowHeight="12.75" x14ac:dyDescent="0.25"/>
  <cols>
    <col min="1" max="1" width="3.42578125" style="203" customWidth="1"/>
    <col min="2" max="2" width="9.42578125" style="203" customWidth="1"/>
    <col min="3" max="3" width="5.5703125" style="203" customWidth="1"/>
    <col min="4" max="4" width="6.5703125" style="203" customWidth="1"/>
    <col min="5" max="5" width="5.5703125" style="203" customWidth="1"/>
    <col min="6" max="6" width="10.42578125" style="203" customWidth="1"/>
    <col min="7" max="7" width="2.140625" style="203" customWidth="1"/>
    <col min="8" max="8" width="29.5703125" style="203" customWidth="1"/>
    <col min="9" max="9" width="31.5703125" style="203" customWidth="1"/>
    <col min="10" max="10" width="6.5703125" style="203" customWidth="1"/>
    <col min="11" max="11" width="18.5703125" style="203" customWidth="1"/>
    <col min="12" max="12" width="25.5703125" style="203" customWidth="1"/>
    <col min="13" max="16384" width="8.5703125" style="203"/>
  </cols>
  <sheetData>
    <row r="1" spans="1:12" ht="18.75" customHeight="1" x14ac:dyDescent="0.25">
      <c r="A1" s="474"/>
      <c r="B1" s="475"/>
      <c r="C1" s="475"/>
      <c r="D1" s="475"/>
      <c r="E1" s="476"/>
      <c r="F1" s="483" t="s">
        <v>324</v>
      </c>
      <c r="G1" s="484"/>
      <c r="H1" s="484"/>
      <c r="I1" s="484"/>
      <c r="J1" s="484"/>
      <c r="K1" s="484"/>
      <c r="L1" s="202"/>
    </row>
    <row r="2" spans="1:12" ht="18.75" customHeight="1" x14ac:dyDescent="0.25">
      <c r="A2" s="477"/>
      <c r="B2" s="478"/>
      <c r="C2" s="478"/>
      <c r="D2" s="478"/>
      <c r="E2" s="479"/>
      <c r="F2" s="485"/>
      <c r="G2" s="486"/>
      <c r="H2" s="486"/>
      <c r="I2" s="486"/>
      <c r="J2" s="486"/>
      <c r="K2" s="486"/>
      <c r="L2" s="202"/>
    </row>
    <row r="3" spans="1:12" ht="18.75" customHeight="1" x14ac:dyDescent="0.25">
      <c r="A3" s="477"/>
      <c r="B3" s="478"/>
      <c r="C3" s="478"/>
      <c r="D3" s="478"/>
      <c r="E3" s="479"/>
      <c r="F3" s="483" t="s">
        <v>325</v>
      </c>
      <c r="G3" s="484"/>
      <c r="H3" s="484"/>
      <c r="I3" s="484"/>
      <c r="J3" s="484"/>
      <c r="K3" s="484"/>
      <c r="L3" s="202"/>
    </row>
    <row r="4" spans="1:12" ht="18.75" customHeight="1" x14ac:dyDescent="0.25">
      <c r="A4" s="480"/>
      <c r="B4" s="481"/>
      <c r="C4" s="481"/>
      <c r="D4" s="481"/>
      <c r="E4" s="482"/>
      <c r="F4" s="485"/>
      <c r="G4" s="486"/>
      <c r="H4" s="486"/>
      <c r="I4" s="486"/>
      <c r="J4" s="486"/>
      <c r="K4" s="486"/>
      <c r="L4" s="202"/>
    </row>
    <row r="5" spans="1:12" ht="15.75" customHeight="1" x14ac:dyDescent="0.25">
      <c r="A5" s="451" t="s">
        <v>326</v>
      </c>
      <c r="B5" s="452"/>
      <c r="C5" s="452"/>
      <c r="D5" s="452"/>
      <c r="E5" s="452"/>
      <c r="F5" s="452"/>
      <c r="G5" s="452"/>
      <c r="H5" s="452"/>
      <c r="I5" s="452"/>
      <c r="J5" s="452"/>
      <c r="K5" s="452"/>
      <c r="L5" s="466"/>
    </row>
    <row r="6" spans="1:12" ht="23.25" customHeight="1" x14ac:dyDescent="0.25">
      <c r="A6" s="451" t="s">
        <v>327</v>
      </c>
      <c r="B6" s="452"/>
      <c r="C6" s="453"/>
      <c r="D6" s="444" t="s">
        <v>366</v>
      </c>
      <c r="E6" s="445"/>
      <c r="F6" s="445"/>
      <c r="G6" s="445"/>
      <c r="H6" s="446"/>
      <c r="I6" s="451" t="s">
        <v>328</v>
      </c>
      <c r="J6" s="453"/>
      <c r="K6" s="444" t="s">
        <v>381</v>
      </c>
      <c r="L6" s="446"/>
    </row>
    <row r="7" spans="1:12" ht="17.850000000000001" customHeight="1" x14ac:dyDescent="0.25">
      <c r="A7" s="451" t="s">
        <v>329</v>
      </c>
      <c r="B7" s="452"/>
      <c r="C7" s="453"/>
      <c r="D7" s="444" t="s">
        <v>40</v>
      </c>
      <c r="E7" s="445"/>
      <c r="F7" s="445"/>
      <c r="G7" s="445"/>
      <c r="H7" s="446"/>
      <c r="I7" s="451" t="s">
        <v>1</v>
      </c>
      <c r="J7" s="453"/>
      <c r="K7" s="444" t="s">
        <v>12</v>
      </c>
      <c r="L7" s="446"/>
    </row>
    <row r="8" spans="1:12" ht="35.85" customHeight="1" x14ac:dyDescent="0.25">
      <c r="A8" s="451" t="s">
        <v>330</v>
      </c>
      <c r="B8" s="452"/>
      <c r="C8" s="453"/>
      <c r="D8" s="448" t="s">
        <v>454</v>
      </c>
      <c r="E8" s="449"/>
      <c r="F8" s="449"/>
      <c r="G8" s="449"/>
      <c r="H8" s="450"/>
      <c r="I8" s="451" t="s">
        <v>331</v>
      </c>
      <c r="J8" s="453"/>
      <c r="K8" s="444" t="s">
        <v>408</v>
      </c>
      <c r="L8" s="446"/>
    </row>
    <row r="9" spans="1:12" ht="15.75" customHeight="1" x14ac:dyDescent="0.25">
      <c r="A9" s="465" t="s">
        <v>332</v>
      </c>
      <c r="B9" s="459"/>
      <c r="C9" s="459"/>
      <c r="D9" s="459"/>
      <c r="E9" s="459"/>
      <c r="F9" s="459"/>
      <c r="G9" s="459"/>
      <c r="H9" s="459"/>
      <c r="I9" s="459"/>
      <c r="J9" s="459"/>
      <c r="K9" s="459"/>
      <c r="L9" s="541"/>
    </row>
    <row r="10" spans="1:12" ht="41.25" customHeight="1" x14ac:dyDescent="0.25">
      <c r="A10" s="447" t="s">
        <v>114</v>
      </c>
      <c r="B10" s="447"/>
      <c r="C10" s="447"/>
      <c r="D10" s="447"/>
      <c r="E10" s="542" t="str">
        <f>+'META_PDD 105'!B23</f>
        <v>Alcanzar 31 manzanas de cuidado en operación fortaleciendo los servicios actuales e implementando nuevas estrategias lideradas por la SDMujer, en el marco del Sistema Distrital de Cuidado</v>
      </c>
      <c r="F10" s="542"/>
      <c r="G10" s="542"/>
      <c r="H10" s="542"/>
      <c r="I10" s="542"/>
      <c r="J10" s="542"/>
      <c r="K10" s="542"/>
      <c r="L10" s="542"/>
    </row>
    <row r="11" spans="1:12" ht="34.5" customHeight="1" x14ac:dyDescent="0.25">
      <c r="A11" s="467" t="s">
        <v>333</v>
      </c>
      <c r="B11" s="468"/>
      <c r="C11" s="468"/>
      <c r="D11" s="466"/>
      <c r="E11" s="543" t="str">
        <f>+'META_PDD 105'!B24</f>
        <v>Incremento en el número de manzanas de cuidado en sus modalidades fijas y móviles, en operación</v>
      </c>
      <c r="F11" s="544"/>
      <c r="G11" s="544"/>
      <c r="H11" s="544"/>
      <c r="I11" s="544"/>
      <c r="J11" s="544"/>
      <c r="K11" s="544"/>
      <c r="L11" s="545"/>
    </row>
    <row r="12" spans="1:12" ht="47.25" customHeight="1" x14ac:dyDescent="0.25">
      <c r="A12" s="451" t="s">
        <v>334</v>
      </c>
      <c r="B12" s="452"/>
      <c r="C12" s="452"/>
      <c r="D12" s="453"/>
      <c r="E12" s="469" t="s">
        <v>484</v>
      </c>
      <c r="F12" s="470"/>
      <c r="G12" s="470"/>
      <c r="H12" s="470"/>
      <c r="I12" s="470"/>
      <c r="J12" s="470"/>
      <c r="K12" s="470"/>
      <c r="L12" s="471"/>
    </row>
    <row r="13" spans="1:12" ht="28.5" customHeight="1" x14ac:dyDescent="0.25">
      <c r="A13" s="451" t="s">
        <v>335</v>
      </c>
      <c r="B13" s="452"/>
      <c r="C13" s="453"/>
      <c r="D13" s="444">
        <v>3953</v>
      </c>
      <c r="E13" s="445"/>
      <c r="F13" s="445"/>
      <c r="G13" s="445"/>
      <c r="H13" s="446"/>
      <c r="I13" s="451" t="s">
        <v>336</v>
      </c>
      <c r="J13" s="453"/>
      <c r="K13" s="444" t="s">
        <v>371</v>
      </c>
      <c r="L13" s="446"/>
    </row>
    <row r="14" spans="1:12" ht="15.75" customHeight="1" x14ac:dyDescent="0.25">
      <c r="A14" s="451" t="s">
        <v>337</v>
      </c>
      <c r="B14" s="452"/>
      <c r="C14" s="452"/>
      <c r="D14" s="452"/>
      <c r="E14" s="452"/>
      <c r="F14" s="452"/>
      <c r="G14" s="452"/>
      <c r="H14" s="452"/>
      <c r="I14" s="452"/>
      <c r="J14" s="452"/>
      <c r="K14" s="452"/>
      <c r="L14" s="466"/>
    </row>
    <row r="15" spans="1:12" ht="25.5" customHeight="1" x14ac:dyDescent="0.25">
      <c r="A15" s="451" t="s">
        <v>338</v>
      </c>
      <c r="B15" s="452"/>
      <c r="C15" s="453"/>
      <c r="D15" s="444" t="s">
        <v>372</v>
      </c>
      <c r="E15" s="445"/>
      <c r="F15" s="445"/>
      <c r="G15" s="445"/>
      <c r="H15" s="446"/>
      <c r="I15" s="451" t="s">
        <v>339</v>
      </c>
      <c r="J15" s="453"/>
      <c r="K15" s="444" t="s">
        <v>16</v>
      </c>
      <c r="L15" s="446"/>
    </row>
    <row r="16" spans="1:12" ht="25.5" customHeight="1" x14ac:dyDescent="0.25">
      <c r="A16" s="451" t="s">
        <v>340</v>
      </c>
      <c r="B16" s="452"/>
      <c r="C16" s="453"/>
      <c r="D16" s="538">
        <v>29</v>
      </c>
      <c r="E16" s="539"/>
      <c r="F16" s="539"/>
      <c r="G16" s="539"/>
      <c r="H16" s="540"/>
      <c r="I16" s="451" t="s">
        <v>217</v>
      </c>
      <c r="J16" s="453"/>
      <c r="K16" s="444" t="s">
        <v>6</v>
      </c>
      <c r="L16" s="446"/>
    </row>
    <row r="17" spans="1:12" ht="27.6" customHeight="1" x14ac:dyDescent="0.25">
      <c r="A17" s="451" t="s">
        <v>341</v>
      </c>
      <c r="B17" s="452"/>
      <c r="C17" s="453"/>
      <c r="D17" s="444"/>
      <c r="E17" s="445"/>
      <c r="F17" s="445"/>
      <c r="G17" s="445"/>
      <c r="H17" s="446"/>
      <c r="I17" s="454"/>
      <c r="J17" s="461"/>
      <c r="K17" s="461"/>
      <c r="L17" s="455"/>
    </row>
    <row r="18" spans="1:12" ht="12" customHeight="1" x14ac:dyDescent="0.25">
      <c r="A18" s="209" t="s">
        <v>342</v>
      </c>
      <c r="B18" s="209" t="s">
        <v>343</v>
      </c>
      <c r="C18" s="451" t="s">
        <v>344</v>
      </c>
      <c r="D18" s="452"/>
      <c r="E18" s="452"/>
      <c r="F18" s="452"/>
      <c r="G18" s="453"/>
      <c r="H18" s="451" t="s">
        <v>215</v>
      </c>
      <c r="I18" s="453"/>
      <c r="J18" s="451" t="s">
        <v>434</v>
      </c>
      <c r="K18" s="453"/>
      <c r="L18" s="209" t="s">
        <v>430</v>
      </c>
    </row>
    <row r="19" spans="1:12" ht="203.45" customHeight="1" x14ac:dyDescent="0.25">
      <c r="A19" s="204">
        <v>1</v>
      </c>
      <c r="B19" s="205" t="s">
        <v>433</v>
      </c>
      <c r="C19" s="444" t="s">
        <v>505</v>
      </c>
      <c r="D19" s="445"/>
      <c r="E19" s="445"/>
      <c r="F19" s="445"/>
      <c r="G19" s="446"/>
      <c r="H19" s="444" t="s">
        <v>506</v>
      </c>
      <c r="I19" s="446"/>
      <c r="J19" s="454" t="s">
        <v>15</v>
      </c>
      <c r="K19" s="455"/>
      <c r="L19" s="205" t="s">
        <v>485</v>
      </c>
    </row>
    <row r="20" spans="1:12" x14ac:dyDescent="0.25">
      <c r="A20" s="204">
        <v>2</v>
      </c>
      <c r="B20" s="205" t="s">
        <v>433</v>
      </c>
      <c r="C20" s="444"/>
      <c r="D20" s="445"/>
      <c r="E20" s="445"/>
      <c r="F20" s="445"/>
      <c r="G20" s="446"/>
      <c r="H20" s="444"/>
      <c r="I20" s="446"/>
      <c r="J20" s="454"/>
      <c r="K20" s="455"/>
      <c r="L20" s="205"/>
    </row>
    <row r="21" spans="1:12" ht="34.35" customHeight="1" x14ac:dyDescent="0.25">
      <c r="A21" s="204">
        <v>3</v>
      </c>
      <c r="B21" s="205" t="s">
        <v>433</v>
      </c>
      <c r="C21" s="444"/>
      <c r="D21" s="445"/>
      <c r="E21" s="445"/>
      <c r="F21" s="445"/>
      <c r="G21" s="446"/>
      <c r="H21" s="444"/>
      <c r="I21" s="446"/>
      <c r="J21" s="454"/>
      <c r="K21" s="455"/>
      <c r="L21" s="205"/>
    </row>
    <row r="22" spans="1:12" ht="25.5" customHeight="1" x14ac:dyDescent="0.25">
      <c r="A22" s="209" t="s">
        <v>342</v>
      </c>
      <c r="B22" s="451" t="s">
        <v>345</v>
      </c>
      <c r="C22" s="452"/>
      <c r="D22" s="452"/>
      <c r="E22" s="452"/>
      <c r="F22" s="452"/>
      <c r="G22" s="452"/>
      <c r="H22" s="452"/>
      <c r="I22" s="452"/>
      <c r="J22" s="452"/>
      <c r="K22" s="453"/>
      <c r="L22" s="209" t="s">
        <v>346</v>
      </c>
    </row>
    <row r="23" spans="1:12" ht="28.35" customHeight="1" x14ac:dyDescent="0.25">
      <c r="A23" s="204">
        <v>1</v>
      </c>
      <c r="B23" s="535" t="s">
        <v>507</v>
      </c>
      <c r="C23" s="536"/>
      <c r="D23" s="536"/>
      <c r="E23" s="536"/>
      <c r="F23" s="536"/>
      <c r="G23" s="536"/>
      <c r="H23" s="536"/>
      <c r="I23" s="536"/>
      <c r="J23" s="536"/>
      <c r="K23" s="537"/>
      <c r="L23" s="205" t="s">
        <v>15</v>
      </c>
    </row>
    <row r="24" spans="1:12" ht="15.75" customHeight="1" x14ac:dyDescent="0.25">
      <c r="A24" s="451" t="s">
        <v>347</v>
      </c>
      <c r="B24" s="452"/>
      <c r="C24" s="452"/>
      <c r="D24" s="452"/>
      <c r="E24" s="452"/>
      <c r="F24" s="459"/>
      <c r="G24" s="459"/>
      <c r="H24" s="452"/>
      <c r="I24" s="459"/>
      <c r="J24" s="459"/>
      <c r="K24" s="452"/>
      <c r="L24" s="460"/>
    </row>
    <row r="25" spans="1:12" ht="26.25" customHeight="1" x14ac:dyDescent="0.25">
      <c r="A25" s="451" t="s">
        <v>348</v>
      </c>
      <c r="B25" s="452"/>
      <c r="C25" s="453"/>
      <c r="D25" s="444">
        <v>25</v>
      </c>
      <c r="E25" s="445"/>
      <c r="F25" s="447" t="s">
        <v>432</v>
      </c>
      <c r="G25" s="447"/>
      <c r="H25" s="213">
        <v>2024</v>
      </c>
      <c r="I25" s="447" t="s">
        <v>349</v>
      </c>
      <c r="J25" s="447"/>
      <c r="K25" s="448" t="s">
        <v>486</v>
      </c>
      <c r="L25" s="450"/>
    </row>
    <row r="26" spans="1:12" ht="26.25" customHeight="1" x14ac:dyDescent="0.25">
      <c r="A26" s="451" t="s">
        <v>350</v>
      </c>
      <c r="B26" s="452"/>
      <c r="C26" s="453"/>
      <c r="D26" s="444" t="s">
        <v>487</v>
      </c>
      <c r="E26" s="445"/>
      <c r="F26" s="533"/>
      <c r="G26" s="533"/>
      <c r="H26" s="445"/>
      <c r="I26" s="533"/>
      <c r="J26" s="533"/>
      <c r="K26" s="445"/>
      <c r="L26" s="534"/>
    </row>
    <row r="27" spans="1:12" ht="202.5" customHeight="1" x14ac:dyDescent="0.25">
      <c r="A27" s="451" t="s">
        <v>351</v>
      </c>
      <c r="B27" s="452"/>
      <c r="C27" s="453"/>
      <c r="D27" s="454" t="s">
        <v>508</v>
      </c>
      <c r="E27" s="461"/>
      <c r="F27" s="461"/>
      <c r="G27" s="461"/>
      <c r="H27" s="461"/>
      <c r="I27" s="461"/>
      <c r="J27" s="461"/>
      <c r="K27" s="461"/>
      <c r="L27" s="455"/>
    </row>
    <row r="28" spans="1:12" ht="41.25" customHeight="1" x14ac:dyDescent="0.25">
      <c r="A28" s="451" t="s">
        <v>352</v>
      </c>
      <c r="B28" s="452"/>
      <c r="C28" s="453"/>
      <c r="D28" s="444" t="s">
        <v>455</v>
      </c>
      <c r="E28" s="445"/>
      <c r="F28" s="445"/>
      <c r="G28" s="445"/>
      <c r="H28" s="445"/>
      <c r="I28" s="445"/>
      <c r="J28" s="445"/>
      <c r="K28" s="445"/>
      <c r="L28" s="446"/>
    </row>
  </sheetData>
  <mergeCells count="65">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K25:L25"/>
    <mergeCell ref="A26:C26"/>
    <mergeCell ref="D26:L26"/>
    <mergeCell ref="A27:C27"/>
    <mergeCell ref="D27:L27"/>
    <mergeCell ref="A28:C28"/>
    <mergeCell ref="D28:L28"/>
  </mergeCells>
  <pageMargins left="0.7" right="0.7" top="0.75" bottom="0.75" header="0.3" footer="0.3"/>
  <pageSetup scale="58"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A00-000000000000}">
          <x14:formula1>
            <xm:f>Datos!$K$2:$K$3</xm:f>
          </x14:formula1>
          <xm:sqref>J19:K21</xm:sqref>
        </x14:dataValidation>
        <x14:dataValidation type="list" allowBlank="1" showInputMessage="1" showErrorMessage="1" xr:uid="{00000000-0002-0000-0A00-000001000000}">
          <x14:formula1>
            <xm:f>Datos!$K$2:$K$4</xm:f>
          </x14:formula1>
          <xm:sqref>L23</xm:sqref>
        </x14:dataValidation>
        <x14:dataValidation type="list" allowBlank="1" showInputMessage="1" showErrorMessage="1" xr:uid="{00000000-0002-0000-0A00-000002000000}">
          <x14:formula1>
            <xm:f>Datos!$J$2:$J$5</xm:f>
          </x14:formula1>
          <xm:sqref>K16:L16</xm:sqref>
        </x14:dataValidation>
        <x14:dataValidation type="list" allowBlank="1" showInputMessage="1" showErrorMessage="1" xr:uid="{00000000-0002-0000-0A00-000003000000}">
          <x14:formula1>
            <xm:f>Datos!$I$2:$I$7</xm:f>
          </x14:formula1>
          <xm:sqref>K15:L15</xm:sqref>
        </x14:dataValidation>
        <x14:dataValidation type="list" allowBlank="1" showInputMessage="1" showErrorMessage="1" xr:uid="{00000000-0002-0000-0A00-000004000000}">
          <x14:formula1>
            <xm:f>Datos!$H$2:$H$3</xm:f>
          </x14:formula1>
          <xm:sqref>D15:H15</xm:sqref>
        </x14:dataValidation>
        <x14:dataValidation type="list" allowBlank="1" showInputMessage="1" showErrorMessage="1" xr:uid="{00000000-0002-0000-0A00-000005000000}">
          <x14:formula1>
            <xm:f>Datos!$G$2:$G$8</xm:f>
          </x14:formula1>
          <xm:sqref>K13:L13</xm:sqref>
        </x14:dataValidation>
        <x14:dataValidation type="list" allowBlank="1" showInputMessage="1" showErrorMessage="1" xr:uid="{00000000-0002-0000-0A00-000006000000}">
          <x14:formula1>
            <xm:f>Datos!$F$2:$F$18</xm:f>
          </x14:formula1>
          <xm:sqref>K8:L8</xm:sqref>
        </x14:dataValidation>
        <x14:dataValidation type="list" allowBlank="1" showInputMessage="1" showErrorMessage="1" xr:uid="{00000000-0002-0000-0A00-000007000000}">
          <x14:formula1>
            <xm:f>Datos!$E$2:$E$23</xm:f>
          </x14:formula1>
          <xm:sqref>D8:H8</xm:sqref>
        </x14:dataValidation>
        <x14:dataValidation type="list" allowBlank="1" showInputMessage="1" showErrorMessage="1" xr:uid="{00000000-0002-0000-0A00-000008000000}">
          <x14:formula1>
            <xm:f>Datos!$D$2:$D$7</xm:f>
          </x14:formula1>
          <xm:sqref>K7:L7</xm:sqref>
        </x14:dataValidation>
        <x14:dataValidation type="list" allowBlank="1" showInputMessage="1" showErrorMessage="1" xr:uid="{00000000-0002-0000-0A00-000009000000}">
          <x14:formula1>
            <xm:f>Datos!$C$2:$C$3</xm:f>
          </x14:formula1>
          <xm:sqref>D7:H7</xm:sqref>
        </x14:dataValidation>
        <x14:dataValidation type="list" allowBlank="1" showInputMessage="1" showErrorMessage="1" xr:uid="{00000000-0002-0000-0A00-00000A000000}">
          <x14:formula1>
            <xm:f>Datos!$B$2:$B$6</xm:f>
          </x14:formula1>
          <xm:sqref>K6:L6</xm:sqref>
        </x14:dataValidation>
        <x14:dataValidation type="list" allowBlank="1" showInputMessage="1" showErrorMessage="1" xr:uid="{00000000-0002-0000-0A00-00000B000000}">
          <x14:formula1>
            <xm:f>Datos!$A$2:$A$5</xm:f>
          </x14:formula1>
          <xm:sqref>D6:H6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http://purl.org/dc/elements/1.1/"/>
    <ds:schemaRef ds:uri="1fcf0e58-9022-4bc7-be7a-1c8b6101d314"/>
    <ds:schemaRef ds:uri="079fc11b-ce74-4613-9e4d-e7599b75c66f"/>
    <ds:schemaRef ds:uri="http://schemas.microsoft.com/sharepoint/v3"/>
  </ds:schemaRefs>
</ds:datastoreItem>
</file>

<file path=customXml/itemProps3.xml><?xml version="1.0" encoding="utf-8"?>
<ds:datastoreItem xmlns:ds="http://schemas.openxmlformats.org/officeDocument/2006/customXml" ds:itemID="{E6FDCA06-B2E1-4754-8398-9151562292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23</vt:i4>
      </vt:variant>
    </vt:vector>
  </HeadingPairs>
  <TitlesOfParts>
    <vt:vector size="40" baseType="lpstr">
      <vt:lpstr>Datos</vt:lpstr>
      <vt:lpstr>ACTIVIDAD_1</vt:lpstr>
      <vt:lpstr>Hoja de vida_1 </vt:lpstr>
      <vt:lpstr>ACTIVIDAD_2</vt:lpstr>
      <vt:lpstr>Hoja de vida_2</vt:lpstr>
      <vt:lpstr>ACTIVIDAD_3</vt:lpstr>
      <vt:lpstr>Hoja de vida_3</vt:lpstr>
      <vt:lpstr>META_PDD 105</vt:lpstr>
      <vt:lpstr>Hoja de vida_MetaPDD 105</vt:lpstr>
      <vt:lpstr>META_PDD 432</vt:lpstr>
      <vt:lpstr>Hoja de vida_MetaPDD 432</vt:lpstr>
      <vt:lpstr>PRODUCTO_MGA</vt:lpstr>
      <vt:lpstr>TERRITORIALIZACIÓN</vt:lpstr>
      <vt:lpstr>PMR</vt:lpstr>
      <vt:lpstr>CONTROL DE CAMBIOS</vt:lpstr>
      <vt:lpstr>Listas</vt:lpstr>
      <vt:lpstr>Hoja3</vt:lpstr>
      <vt:lpstr>ACTIVIDAD_1!Área_de_impresión</vt:lpstr>
      <vt:lpstr>ACTIVIDAD_2!Área_de_impresión</vt:lpstr>
      <vt:lpstr>ACTIVIDAD_3!Área_de_impresión</vt:lpstr>
      <vt:lpstr>'META_PDD 105'!Área_de_impresión</vt:lpstr>
      <vt:lpstr>'META_PDD 432'!Área_de_impresión</vt:lpstr>
      <vt:lpstr>PMR!Área_de_impresión</vt:lpstr>
      <vt:lpstr>PRODUCTO_MGA!Área_de_impresión</vt:lpstr>
      <vt:lpstr>condicion</vt:lpstr>
      <vt:lpstr>edad</vt:lpstr>
      <vt:lpstr>etnias</vt:lpstr>
      <vt:lpstr>frecuencia</vt:lpstr>
      <vt:lpstr>genero</vt:lpstr>
      <vt:lpstr>localidad</vt:lpstr>
      <vt:lpstr>metas</vt:lpstr>
      <vt:lpstr>objetivoest</vt:lpstr>
      <vt:lpstr>pmr</vt:lpstr>
      <vt:lpstr>responsable</vt:lpstr>
      <vt:lpstr>subsecretarias</vt:lpstr>
      <vt:lpstr>tactividad</vt:lpstr>
      <vt:lpstr>tcalculo</vt:lpstr>
      <vt:lpstr>tindicador</vt:lpstr>
      <vt:lpstr>tipometa</vt:lpstr>
      <vt:lpstr>tmeta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Guerrero Morales</dc:creator>
  <cp:lastModifiedBy>Yuly Emperatriz Sanchez Cancelado</cp:lastModifiedBy>
  <cp:lastPrinted>2025-03-07T21:01:02Z</cp:lastPrinted>
  <dcterms:created xsi:type="dcterms:W3CDTF">2016-04-29T15:11:54Z</dcterms:created>
  <dcterms:modified xsi:type="dcterms:W3CDTF">2025-04-09T22:47:54Z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