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omments10.xml" ContentType="application/vnd.openxmlformats-officedocument.spreadsheetml.comments+xml"/>
  <Override PartName="/xl/threadedComments/threadedComment1.xml" ContentType="application/vnd.ms-excel.threadedcomments+xml"/>
  <Override PartName="/xl/drawings/drawing14.xml" ContentType="application/vnd.openxmlformats-officedocument.drawing+xml"/>
  <Override PartName="/xl/comments11.xml" ContentType="application/vnd.openxmlformats-officedocument.spreadsheetml.comments+xml"/>
  <Override PartName="/xl/threadedComments/threadedComment2.xml" ContentType="application/vnd.ms-excel.threadedcomments+xml"/>
  <Override PartName="/xl/drawings/drawing15.xml" ContentType="application/vnd.openxmlformats-officedocument.drawing+xml"/>
  <Override PartName="/xl/comments12.xml" ContentType="application/vnd.openxmlformats-officedocument.spreadsheetml.comments+xml"/>
  <Override PartName="/xl/threadedComments/threadedComment3.xml" ContentType="application/vnd.ms-excel.threadedcomments+xml"/>
  <Override PartName="/xl/drawings/drawing16.xml" ContentType="application/vnd.openxmlformats-officedocument.drawing+xml"/>
  <Override PartName="/xl/comments13.xml" ContentType="application/vnd.openxmlformats-officedocument.spreadsheetml.comments+xml"/>
  <Override PartName="/xl/threadedComments/threadedComment4.xml" ContentType="application/vnd.ms-excel.threadedcomments+xml"/>
  <Override PartName="/xl/drawings/drawing17.xml" ContentType="application/vnd.openxmlformats-officedocument.drawing+xml"/>
  <Override PartName="/xl/drawings/drawing18.xml" ContentType="application/vnd.openxmlformats-officedocument.drawing+xml"/>
  <Override PartName="/xl/comments1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secretariadistritald-my.sharepoint.com/personal/yesanchez_sdmujer_gov_co/Documents/SDM_2025/8210/Seguimientos_PA_2025/"/>
    </mc:Choice>
  </mc:AlternateContent>
  <xr:revisionPtr revIDLastSave="119" documentId="8_{18FE8749-B5A4-4381-8ADB-09143D0ECB04}" xr6:coauthVersionLast="47" xr6:coauthVersionMax="47" xr10:uidLastSave="{AEA18783-0F70-4566-BA3D-86359B93DA3B}"/>
  <bookViews>
    <workbookView xWindow="-120" yWindow="-120" windowWidth="29040" windowHeight="15720" tabRatio="734" activeTab="1" xr2:uid="{00000000-000D-0000-FFFF-FFFF00000000}"/>
  </bookViews>
  <sheets>
    <sheet name="Datos" sheetId="52" r:id="rId1"/>
    <sheet name="ACTIVIDAD_1" sheetId="20" r:id="rId2"/>
    <sheet name="ACTIVIDAD_2" sheetId="55" r:id="rId3"/>
    <sheet name="ACTIVIDAD_3" sheetId="56" r:id="rId4"/>
    <sheet name="ACTIVIDAD_4" sheetId="57" r:id="rId5"/>
    <sheet name="ACTIVIDAD_5" sheetId="58" r:id="rId6"/>
    <sheet name="META_PDD 37" sheetId="38" r:id="rId7"/>
    <sheet name="META_PDD 38" sheetId="59" r:id="rId8"/>
    <sheet name="PRODUCTO_MGA" sheetId="47" r:id="rId9"/>
    <sheet name="TERRITORIALIZACIÓN" sheetId="41" r:id="rId10"/>
    <sheet name="PMR" sheetId="46" r:id="rId11"/>
    <sheet name="Hoja de vida del Indi_ACT_1" sheetId="51" state="hidden" r:id="rId12"/>
    <sheet name="Hoja de vida del Indi_ACT_2" sheetId="60" state="hidden" r:id="rId13"/>
    <sheet name="Hoja de vida del Indi_ACT_3" sheetId="63" state="hidden" r:id="rId14"/>
    <sheet name="Hoja de vida del Indi_ACT_4" sheetId="62" state="hidden" r:id="rId15"/>
    <sheet name="Hoja de vida del Indi_ACT_5" sheetId="61" state="hidden" r:id="rId16"/>
    <sheet name="Hoja de vida_MetaPDD_37" sheetId="54" state="hidden" r:id="rId17"/>
    <sheet name="Hoja de vida_MetaPDD_38" sheetId="64" state="hidden" r:id="rId18"/>
    <sheet name="CONTROL DE CAMBIOS" sheetId="40" r:id="rId19"/>
    <sheet name="Listas" sheetId="43" state="hidden" r:id="rId20"/>
    <sheet name="Hoja3" sheetId="19" state="hidden" r:id="rId21"/>
  </sheets>
  <definedNames>
    <definedName name="_xlnm._FilterDatabase" localSheetId="10" hidden="1">PMR!$A$13:$AX$38</definedName>
    <definedName name="_xlnm.Print_Area" localSheetId="1">ACTIVIDAD_1!$A$1:$O$126</definedName>
    <definedName name="_xlnm.Print_Area" localSheetId="2">ACTIVIDAD_2!$A$1:$O$118</definedName>
    <definedName name="_xlnm.Print_Area" localSheetId="3">ACTIVIDAD_3!$A$1:$O$118</definedName>
    <definedName name="_xlnm.Print_Area" localSheetId="4">ACTIVIDAD_4!$A$1:$O$120</definedName>
    <definedName name="_xlnm.Print_Area" localSheetId="5">ACTIVIDAD_5!$A$1:$O$120</definedName>
    <definedName name="_xlnm.Print_Area" localSheetId="15">'Hoja de vida del Indi_ACT_5'!$A$1:$L$28</definedName>
    <definedName name="_xlnm.Print_Area" localSheetId="6">'META_PDD 37'!$A$1:$X$70</definedName>
    <definedName name="_xlnm.Print_Area" localSheetId="7">'META_PDD 38'!$A$1:$X$69</definedName>
    <definedName name="_xlnm.Print_Area" localSheetId="10">PMR!$A$1:$BA$23</definedName>
    <definedName name="_xlnm.Print_Area" localSheetId="8">PRODUCTO_MGA!$A$1:$O$49</definedName>
    <definedName name="_xlnm.Print_Area" localSheetId="9">TERRITORIALIZACIÓN!$A$1:$AF$43</definedName>
    <definedName name="condicion">Hoja3!$N$40:$N$45</definedName>
    <definedName name="edad">Hoja3!$I$40:$I$45</definedName>
    <definedName name="etnias">Hoja3!$L$40:$L$43</definedName>
    <definedName name="frecuencia">Hoja3!$I$5:$I$11</definedName>
    <definedName name="genero">Hoja3!$M$40:$M$41</definedName>
    <definedName name="INDICADOR">#REF!</definedName>
    <definedName name="localidad">Hoja3!$E$5:$E$24</definedName>
    <definedName name="metas">Hoja3!$N$23:$N$33</definedName>
    <definedName name="objetivoest">Hoja3!$I$32:$I$35</definedName>
    <definedName name="objetivos">#REF!</definedName>
    <definedName name="pmr">Hoja3!$I$23:$I$27</definedName>
    <definedName name="responsable">Hoja3!$M$5:$M$18</definedName>
    <definedName name="SUBSECRETARIA">#REF!</definedName>
    <definedName name="subsecretarias">Hoja3!$O$5:$O$10</definedName>
    <definedName name="tactividad">Hoja3!$C$5:$C$6</definedName>
    <definedName name="tcalculo">Hoja3!$K$5</definedName>
    <definedName name="tindicador">Hoja3!$G$5:$G$10</definedName>
    <definedName name="tipometa">Hoja3!$A$5:$A$7</definedName>
    <definedName name="tmeta">Hoja3!$A$5:$A$7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47" l="1"/>
  <c r="K19" i="47"/>
  <c r="K18" i="47"/>
  <c r="K17" i="47"/>
  <c r="K16" i="47"/>
  <c r="K15" i="47"/>
  <c r="J19" i="47"/>
  <c r="J18" i="47"/>
  <c r="J17" i="47"/>
  <c r="J16" i="47"/>
  <c r="J15" i="47"/>
  <c r="E79" i="58"/>
  <c r="H43" i="41"/>
  <c r="G79" i="57"/>
  <c r="E79" i="57"/>
  <c r="G79" i="56"/>
  <c r="E79" i="56"/>
  <c r="E79" i="55"/>
  <c r="C79" i="55"/>
  <c r="E85" i="20"/>
  <c r="I15" i="47"/>
  <c r="F15" i="47"/>
  <c r="H19" i="47"/>
  <c r="H18" i="47"/>
  <c r="H17" i="47"/>
  <c r="H16" i="47"/>
  <c r="H15" i="47"/>
  <c r="G19" i="47"/>
  <c r="G18" i="47"/>
  <c r="G17" i="47"/>
  <c r="G16" i="47"/>
  <c r="G15" i="47"/>
  <c r="E16" i="47"/>
  <c r="E15" i="47"/>
  <c r="D16" i="47"/>
  <c r="D15" i="47"/>
  <c r="E19" i="47"/>
  <c r="E18" i="47"/>
  <c r="E17" i="47"/>
  <c r="D19" i="47"/>
  <c r="D18" i="47"/>
  <c r="D17" i="47"/>
  <c r="N27" i="58"/>
  <c r="N28" i="58"/>
  <c r="N29" i="58"/>
  <c r="N30" i="58"/>
  <c r="N31" i="58"/>
  <c r="N27" i="57"/>
  <c r="N28" i="57"/>
  <c r="N29" i="57"/>
  <c r="N30" i="57"/>
  <c r="N31" i="57"/>
  <c r="N27" i="56"/>
  <c r="N28" i="56"/>
  <c r="N29" i="56"/>
  <c r="N30" i="56"/>
  <c r="N31" i="56"/>
  <c r="N27" i="55"/>
  <c r="N28" i="55"/>
  <c r="N29" i="55"/>
  <c r="N30" i="55"/>
  <c r="N31" i="55"/>
  <c r="N27" i="20" l="1"/>
  <c r="N28" i="20"/>
  <c r="N29" i="20"/>
  <c r="N30" i="20"/>
  <c r="N31" i="20"/>
  <c r="E75" i="58"/>
  <c r="E71" i="58"/>
  <c r="T23" i="46"/>
  <c r="S23" i="46"/>
  <c r="T15" i="46"/>
  <c r="S15" i="46"/>
  <c r="Q23" i="46"/>
  <c r="N23" i="46"/>
  <c r="P23" i="46"/>
  <c r="M23" i="46"/>
  <c r="Q15" i="46"/>
  <c r="P15" i="46"/>
  <c r="N15" i="46"/>
  <c r="M15" i="46"/>
  <c r="E75" i="56"/>
  <c r="G75" i="56"/>
  <c r="G75" i="57"/>
  <c r="G71" i="57"/>
  <c r="E71" i="57"/>
  <c r="E75" i="57"/>
  <c r="E81" i="20"/>
  <c r="D43" i="41" l="1"/>
  <c r="E43" i="41"/>
  <c r="F43" i="41"/>
  <c r="G43" i="41"/>
  <c r="I43" i="41"/>
  <c r="J43" i="41"/>
  <c r="K43" i="41"/>
  <c r="L43" i="41"/>
  <c r="M43" i="41"/>
  <c r="N43" i="41"/>
  <c r="O43" i="41"/>
  <c r="P43" i="41"/>
  <c r="Q43" i="41"/>
  <c r="R43" i="41"/>
  <c r="S43" i="41"/>
  <c r="T43" i="41"/>
  <c r="U43" i="41"/>
  <c r="V43" i="41"/>
  <c r="W43" i="41"/>
  <c r="X43" i="41"/>
  <c r="Y43" i="41"/>
  <c r="Z43" i="41"/>
  <c r="C43" i="41"/>
  <c r="E11" i="64" l="1"/>
  <c r="F38" i="56"/>
  <c r="D16" i="54"/>
  <c r="D16" i="64"/>
  <c r="D16" i="62"/>
  <c r="D16" i="61"/>
  <c r="D16" i="63"/>
  <c r="D124" i="20" l="1"/>
  <c r="E124" i="20"/>
  <c r="F26" i="59"/>
  <c r="F23" i="46"/>
  <c r="F15" i="46"/>
  <c r="E10" i="64"/>
  <c r="D16" i="60"/>
  <c r="B19" i="47"/>
  <c r="B18" i="47"/>
  <c r="B17" i="47"/>
  <c r="B16" i="47"/>
  <c r="B15" i="47"/>
  <c r="E11" i="63"/>
  <c r="E10" i="63"/>
  <c r="E11" i="62"/>
  <c r="E10" i="62"/>
  <c r="E11" i="61"/>
  <c r="E10" i="61"/>
  <c r="E11" i="60"/>
  <c r="E10" i="60"/>
  <c r="D118" i="55" l="1"/>
  <c r="E71" i="55"/>
  <c r="E118" i="55" s="1"/>
  <c r="C51" i="59" l="1"/>
  <c r="C49" i="59"/>
  <c r="C47" i="59"/>
  <c r="C45" i="59"/>
  <c r="C43" i="59"/>
  <c r="C41" i="59"/>
  <c r="C39" i="59"/>
  <c r="C37" i="59"/>
  <c r="C35" i="59"/>
  <c r="B115" i="58"/>
  <c r="B111" i="58"/>
  <c r="B107" i="58"/>
  <c r="B103" i="58"/>
  <c r="B99" i="58"/>
  <c r="B95" i="58"/>
  <c r="B91" i="58"/>
  <c r="B87" i="58"/>
  <c r="B83" i="58"/>
  <c r="B79" i="58"/>
  <c r="C79" i="58" s="1"/>
  <c r="B75" i="58"/>
  <c r="C75" i="58" s="1"/>
  <c r="B71" i="58"/>
  <c r="C71" i="58" s="1"/>
  <c r="C118" i="58" s="1"/>
  <c r="B115" i="57"/>
  <c r="B111" i="57"/>
  <c r="B107" i="57"/>
  <c r="B103" i="57"/>
  <c r="B99" i="57"/>
  <c r="B95" i="57"/>
  <c r="B91" i="57"/>
  <c r="B87" i="57"/>
  <c r="B83" i="57"/>
  <c r="B79" i="57"/>
  <c r="C79" i="57" s="1"/>
  <c r="B75" i="57"/>
  <c r="C75" i="57" s="1"/>
  <c r="C118" i="57" s="1"/>
  <c r="B71" i="57"/>
  <c r="C71" i="57" s="1"/>
  <c r="B115" i="56"/>
  <c r="B111" i="56"/>
  <c r="B107" i="56"/>
  <c r="B103" i="56"/>
  <c r="B99" i="56"/>
  <c r="B95" i="56"/>
  <c r="B91" i="56"/>
  <c r="B87" i="56"/>
  <c r="B83" i="56"/>
  <c r="B79" i="56"/>
  <c r="C79" i="56" s="1"/>
  <c r="B75" i="56"/>
  <c r="C75" i="56" s="1"/>
  <c r="B71" i="56"/>
  <c r="C71" i="56" s="1"/>
  <c r="C118" i="56" s="1"/>
  <c r="B118" i="55"/>
  <c r="B121" i="20"/>
  <c r="B117" i="20"/>
  <c r="B113" i="20"/>
  <c r="B109" i="20"/>
  <c r="B105" i="20"/>
  <c r="B101" i="20"/>
  <c r="B97" i="20"/>
  <c r="B93" i="20"/>
  <c r="B89" i="20"/>
  <c r="B85" i="20"/>
  <c r="C85" i="20" s="1"/>
  <c r="B81" i="20"/>
  <c r="C81" i="20" s="1"/>
  <c r="B77" i="20"/>
  <c r="I118" i="58"/>
  <c r="H118" i="58"/>
  <c r="G118" i="58"/>
  <c r="F118" i="58"/>
  <c r="E118" i="58"/>
  <c r="D118" i="58"/>
  <c r="F38" i="58"/>
  <c r="B36" i="58"/>
  <c r="N26" i="58"/>
  <c r="O27" i="58" s="1"/>
  <c r="I118" i="57"/>
  <c r="H118" i="57"/>
  <c r="G118" i="57"/>
  <c r="F118" i="57"/>
  <c r="E118" i="57"/>
  <c r="D118" i="57"/>
  <c r="F38" i="57"/>
  <c r="B36" i="57"/>
  <c r="N26" i="57"/>
  <c r="O27" i="57" s="1"/>
  <c r="I118" i="56"/>
  <c r="H118" i="56"/>
  <c r="B36" i="56"/>
  <c r="N26" i="56"/>
  <c r="O27" i="56" s="1"/>
  <c r="I118" i="55"/>
  <c r="H118" i="55"/>
  <c r="G118" i="55"/>
  <c r="F118" i="55"/>
  <c r="C118" i="55"/>
  <c r="B36" i="55"/>
  <c r="N26" i="55"/>
  <c r="O27" i="55" s="1"/>
  <c r="F38" i="20"/>
  <c r="F71" i="56" l="1"/>
  <c r="F118" i="56"/>
  <c r="G71" i="56"/>
  <c r="G118" i="56" s="1"/>
  <c r="D71" i="56"/>
  <c r="C124" i="20"/>
  <c r="B118" i="58"/>
  <c r="B118" i="57"/>
  <c r="B118" i="56"/>
  <c r="E11" i="54"/>
  <c r="E10" i="54"/>
  <c r="E10" i="51"/>
  <c r="D16" i="51"/>
  <c r="E11" i="51"/>
  <c r="AW16" i="46"/>
  <c r="AW17" i="46"/>
  <c r="AW18" i="46"/>
  <c r="AW19" i="46"/>
  <c r="AW20" i="46"/>
  <c r="AW21" i="46"/>
  <c r="AW22" i="46"/>
  <c r="AW23" i="46"/>
  <c r="AW24" i="46"/>
  <c r="AW25" i="46"/>
  <c r="AW26" i="46"/>
  <c r="AW27" i="46"/>
  <c r="AW28" i="46"/>
  <c r="AW29" i="46"/>
  <c r="AW30" i="46"/>
  <c r="AW31" i="46"/>
  <c r="AW32" i="46"/>
  <c r="AW33" i="46"/>
  <c r="AW34" i="46"/>
  <c r="AW35" i="46"/>
  <c r="AW36" i="46"/>
  <c r="AW37" i="46"/>
  <c r="AW38" i="46"/>
  <c r="AV16" i="46"/>
  <c r="AV17" i="46"/>
  <c r="AV18" i="46"/>
  <c r="AV19" i="46"/>
  <c r="AV20" i="46"/>
  <c r="AV21" i="46"/>
  <c r="AV22" i="46"/>
  <c r="AV23" i="46"/>
  <c r="AV24" i="46"/>
  <c r="AV25" i="46"/>
  <c r="AV26" i="46"/>
  <c r="AV27" i="46"/>
  <c r="AV28" i="46"/>
  <c r="AV29" i="46"/>
  <c r="AV30" i="46"/>
  <c r="AV31" i="46"/>
  <c r="AV32" i="46"/>
  <c r="AV33" i="46"/>
  <c r="AV34" i="46"/>
  <c r="AV35" i="46"/>
  <c r="AV37" i="46"/>
  <c r="AV15" i="46"/>
  <c r="E71" i="56" l="1"/>
  <c r="E118" i="56" s="1"/>
  <c r="D118" i="56"/>
  <c r="AW15" i="46"/>
  <c r="B36" i="20"/>
  <c r="N26" i="20" l="1"/>
  <c r="O27" i="20" s="1"/>
  <c r="C51" i="38"/>
  <c r="C49" i="38"/>
  <c r="C47" i="38"/>
  <c r="C45" i="38"/>
  <c r="C43" i="38"/>
  <c r="C41" i="38"/>
  <c r="C39" i="38"/>
  <c r="C37" i="38"/>
  <c r="C35" i="38"/>
  <c r="F124" i="20" l="1"/>
  <c r="G124" i="20"/>
  <c r="H124" i="20"/>
  <c r="I124" i="20"/>
  <c r="B124"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84E49D7D-A48A-4B4C-B4FC-7A5C33A5ECC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tc={7CCE52EC-6DD5-4592-B25C-575410ABD606}</author>
  </authors>
  <commentList>
    <comment ref="D16" authorId="0" shapeId="0" xr:uid="{7CCE52EC-6DD5-4592-B25C-575410ABD60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Ajusté la fórmula </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tc={170D0DB3-0B27-4462-A00E-E686A1A49430}</author>
  </authors>
  <commentList>
    <comment ref="D16" authorId="0" shapeId="0" xr:uid="{170D0DB3-0B27-4462-A00E-E686A1A49430}">
      <text>
        <t>[Comentario encadenado]
Su versión de Excel le permite leer este comentario encadenado; sin embargo, las ediciones que se apliquen se quitarán si el archivo se abre en una versión más reciente de Excel. Más información: https://go.microsoft.com/fwlink/?linkid=870924
Comentario:
    Ajusté la fórmula</t>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tc={C2E71A67-C82E-4919-85BF-8C83DF5DFC5D}</author>
    <author>tc={5F6186B2-1108-4B91-B043-8F34A70887BC}</author>
  </authors>
  <commentList>
    <comment ref="D16" authorId="0" shapeId="0" xr:uid="{C2E71A67-C82E-4919-85BF-8C83DF5DFC5D}">
      <text>
        <t>[Comentario encadenado]
Su versión de Excel le permite leer este comentario encadenado; sin embargo, las ediciones que se apliquen se quitarán si el archivo se abre en una versión más reciente de Excel. Más información: https://go.microsoft.com/fwlink/?linkid=870924
Comentario:
    Ajusté la fórmula</t>
      </text>
    </comment>
    <comment ref="H19" authorId="1" shapeId="0" xr:uid="{5F6186B2-1108-4B91-B043-8F34A70887BC}">
      <text>
        <t>[Comentario encadenado]
Su versión de Excel le permite leer este comentario encadenado; sin embargo, las ediciones que se apliquen se quitarán si el archivo se abre en una versión más reciente de Excel. Más información: https://go.microsoft.com/fwlink/?linkid=870924
Comentario:
    Por fa revisa o si crees que vale la pena más claridad, perfecto!</t>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tc={1F9E4565-273A-4112-9CA9-C2A6D6471B34}</author>
  </authors>
  <commentList>
    <comment ref="D16" authorId="0" shapeId="0" xr:uid="{1F9E4565-273A-4112-9CA9-C2A6D6471B34}">
      <text>
        <t>[Comentario encadenado]
Su versión de Excel le permite leer este comentario encadenado; sin embargo, las ediciones que se apliquen se quitarán si el archivo se abre en una versión más reciente de Excel. Más información: https://go.microsoft.com/fwlink/?linkid=870924
Comentario:
    Ajusté la fórmula</t>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9" authorId="0" shapeId="0" xr:uid="{7EC0A14E-7DB1-4DA9-8DCB-506CE0FFA085}">
      <text>
        <r>
          <rPr>
            <sz val="9"/>
            <color indexed="81"/>
            <rFont val="Tahoma"/>
            <family val="2"/>
          </rPr>
          <t>Fecha en la que el cambio solicitado al plan de acción es aprobado</t>
        </r>
      </text>
    </comment>
    <comment ref="B9" authorId="0" shapeId="0" xr:uid="{D2AA1F8D-8B8C-43A0-BB82-3155D43A42F4}">
      <text>
        <r>
          <rPr>
            <sz val="9"/>
            <color indexed="81"/>
            <rFont val="Tahoma"/>
            <family val="2"/>
          </rPr>
          <t>Fecha en la que el cambio solicitado al plan de acción es aprobado</t>
        </r>
      </text>
    </comment>
    <comment ref="C9" authorId="0" shapeId="0" xr:uid="{95F7E6F3-93BD-4026-8340-BDE26B2BBFE3}">
      <text>
        <r>
          <rPr>
            <sz val="9"/>
            <color indexed="81"/>
            <rFont val="Tahoma"/>
            <family val="2"/>
          </rPr>
          <t>Descripción de los cambios realizados en la actialización que corresponda</t>
        </r>
      </text>
    </comment>
    <comment ref="D9" authorId="0" shapeId="0" xr:uid="{26204D2E-C391-4793-8863-4123BB2DED5A}">
      <text>
        <r>
          <rPr>
            <sz val="9"/>
            <color indexed="81"/>
            <rFont val="Tahoma"/>
            <family val="2"/>
          </rPr>
          <t>Justificación del motivo que genera el cambio en el plan de acción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624DAC37-589C-4E60-928C-8A128B34DD21}">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24652FDD-8516-46EA-86AC-0452A1C20DB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607AB804-333A-4B14-BF70-D510C9A15D6E}">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4573B5CB-8F92-40A2-A288-44E18BAF580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132CADBC-13E1-473C-90B1-7CF531C178AE}">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1FA49401-C1D4-451F-8D0E-07096B681749}">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64432E89-4C85-4806-AFE9-446842166EAD}">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14" authorId="0" shapeId="0" xr:uid="{DC9F826A-A9C7-4388-ABFA-13743CE48485}">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sharedStrings.xml><?xml version="1.0" encoding="utf-8"?>
<sst xmlns="http://schemas.openxmlformats.org/spreadsheetml/2006/main" count="3181" uniqueCount="651">
  <si>
    <t>Clasificación</t>
  </si>
  <si>
    <t>Subclasificación</t>
  </si>
  <si>
    <t>Catogoría</t>
  </si>
  <si>
    <t>Tipo</t>
  </si>
  <si>
    <t>Procesos</t>
  </si>
  <si>
    <t>Dependencias</t>
  </si>
  <si>
    <t>Metodo de recolección</t>
  </si>
  <si>
    <t>Tipo de calculo</t>
  </si>
  <si>
    <t>Frecuencia de medición</t>
  </si>
  <si>
    <t>Tipo Anualización</t>
  </si>
  <si>
    <t>Unidad de medida</t>
  </si>
  <si>
    <t>Tipo de variable</t>
  </si>
  <si>
    <t>Proyectos</t>
  </si>
  <si>
    <t>Proceso</t>
  </si>
  <si>
    <t>Desempeño</t>
  </si>
  <si>
    <t>Eficacia</t>
  </si>
  <si>
    <t>Direccionamiento estratégico</t>
  </si>
  <si>
    <t xml:space="preserve">Despacho de la Secretaria
</t>
  </si>
  <si>
    <t xml:space="preserve">Documento oficial
</t>
  </si>
  <si>
    <t>Simple</t>
  </si>
  <si>
    <t>Mensual</t>
  </si>
  <si>
    <t>Suma</t>
  </si>
  <si>
    <t>Número</t>
  </si>
  <si>
    <t>Constante</t>
  </si>
  <si>
    <t>Gestión</t>
  </si>
  <si>
    <t>Política</t>
  </si>
  <si>
    <t>Resultado</t>
  </si>
  <si>
    <t>Eficiencia</t>
  </si>
  <si>
    <t>Planeación y Gestión</t>
  </si>
  <si>
    <t xml:space="preserve">Oficina Asesora de Planeación
</t>
  </si>
  <si>
    <t xml:space="preserve">Encuesta
</t>
  </si>
  <si>
    <t>Compuesto</t>
  </si>
  <si>
    <t>Bimestral</t>
  </si>
  <si>
    <t>Creciente</t>
  </si>
  <si>
    <t>Porcentaje</t>
  </si>
  <si>
    <t>Registro periódico</t>
  </si>
  <si>
    <t>Plan Estratégico</t>
  </si>
  <si>
    <t>Planes</t>
  </si>
  <si>
    <t>Calidad</t>
  </si>
  <si>
    <t>Comunicaciones estratégicas</t>
  </si>
  <si>
    <t xml:space="preserve">Oficina Asesora Jurídica
</t>
  </si>
  <si>
    <t xml:space="preserve">Entrevista
</t>
  </si>
  <si>
    <t>Trimestral</t>
  </si>
  <si>
    <t>índice</t>
  </si>
  <si>
    <t>Proyectos-Gestión-Plan Estratégico</t>
  </si>
  <si>
    <t>Mapa de aseguramiento</t>
  </si>
  <si>
    <t>Efectividad</t>
  </si>
  <si>
    <t>Arquitectura empresarial</t>
  </si>
  <si>
    <t xml:space="preserve">Oficina de Control Interno
</t>
  </si>
  <si>
    <t xml:space="preserve">Estadísticas
</t>
  </si>
  <si>
    <t>Cuatrimestral</t>
  </si>
  <si>
    <t>Decreciente</t>
  </si>
  <si>
    <t>Riesgos</t>
  </si>
  <si>
    <t>Producto</t>
  </si>
  <si>
    <t>Gestión del conocimiento</t>
  </si>
  <si>
    <t xml:space="preserve">Oficina de Control Disciplinario Interno
</t>
  </si>
  <si>
    <t xml:space="preserve">Evaluación
</t>
  </si>
  <si>
    <t>Semestral</t>
  </si>
  <si>
    <t>Resultados Finales</t>
  </si>
  <si>
    <t>Promoción del acceso a la justicia de las mujeres</t>
  </si>
  <si>
    <t xml:space="preserve">Subsecretaría del Cuidado y Políticas de Igualdad
</t>
  </si>
  <si>
    <t xml:space="preserve">Informe
</t>
  </si>
  <si>
    <t>Anual</t>
  </si>
  <si>
    <t>Desarrollo de capacidades para la vida de las mujeres</t>
  </si>
  <si>
    <t xml:space="preserve">Dirección de Derechos y Diseño de Políticas
</t>
  </si>
  <si>
    <t>Registros contables</t>
  </si>
  <si>
    <t>Promoción de la participación y representación de las mujeres</t>
  </si>
  <si>
    <t xml:space="preserve">Dirección de Gestión del Conocimiento
</t>
  </si>
  <si>
    <t>Transversalización del enfoque de género y diferencial para mujeres</t>
  </si>
  <si>
    <t xml:space="preserve">Dirección de Enfoque Diferencial
</t>
  </si>
  <si>
    <t>Prevención y atención a mujeres víctimas de violencia</t>
  </si>
  <si>
    <t xml:space="preserve">Dirección del Sistema Distrital de Cuidado
</t>
  </si>
  <si>
    <t xml:space="preserve"> Gestión de políticas públicas </t>
  </si>
  <si>
    <t>Subsecretaría de Fortalecimiento de Capacidades y Oportunidades</t>
  </si>
  <si>
    <t>Territorialización de la política pública</t>
  </si>
  <si>
    <t>Dirección de Territorialización de Derechos y Participación</t>
  </si>
  <si>
    <t>Atención a la ciudadanía</t>
  </si>
  <si>
    <t xml:space="preserve">Dirección de Eliminación de Violencias contra las Mujeres y Acceso a la Justicia
</t>
  </si>
  <si>
    <t>Gestión del Talento Humano</t>
  </si>
  <si>
    <t xml:space="preserve">Subsecretaría de Gestión Corporativa
</t>
  </si>
  <si>
    <t>Gestión Contractual</t>
  </si>
  <si>
    <t xml:space="preserve">Dirección Administrativa y Financiera
</t>
  </si>
  <si>
    <t>Gestión Administrativa</t>
  </si>
  <si>
    <t xml:space="preserve">Dirección de Talento Humano
</t>
  </si>
  <si>
    <t>Gestión financiera</t>
  </si>
  <si>
    <t>Dirección de Contratación</t>
  </si>
  <si>
    <t>Gestión documental</t>
  </si>
  <si>
    <t>Gestión Jurídica</t>
  </si>
  <si>
    <t>Gestión Tecnológica</t>
  </si>
  <si>
    <t>Seguimiento, Evaluación y Control</t>
  </si>
  <si>
    <t xml:space="preserve">Gestión Disciplinaria. </t>
  </si>
  <si>
    <t>TOTAL</t>
  </si>
  <si>
    <t>TIPO</t>
  </si>
  <si>
    <t>PROGRAMACIÓN</t>
  </si>
  <si>
    <t>Código</t>
  </si>
  <si>
    <t>Versión</t>
  </si>
  <si>
    <t>Dirección de Estratificación</t>
  </si>
  <si>
    <t>SECRETARÍA DISTRITAL DE LA MUJER</t>
  </si>
  <si>
    <t>Código:</t>
  </si>
  <si>
    <t xml:space="preserve">DIRECCIONAMIENTO ESTRATEGICO </t>
  </si>
  <si>
    <t xml:space="preserve">Versión: </t>
  </si>
  <si>
    <t xml:space="preserve">FORMULACIÓN Y SEGUIMIENTO  PLAN DE ACCIÓN </t>
  </si>
  <si>
    <t xml:space="preserve">Fecha de Emisión: </t>
  </si>
  <si>
    <t>ACTIVIDADES</t>
  </si>
  <si>
    <t>Página</t>
  </si>
  <si>
    <t>PERIODO REPORTADO</t>
  </si>
  <si>
    <t>Enero</t>
  </si>
  <si>
    <t>X</t>
  </si>
  <si>
    <t>Febrero</t>
  </si>
  <si>
    <t>Marzo</t>
  </si>
  <si>
    <t>Abril</t>
  </si>
  <si>
    <t>TIPO DE REPORTE</t>
  </si>
  <si>
    <t>FORMULACION</t>
  </si>
  <si>
    <t>Mayo</t>
  </si>
  <si>
    <t>Junio</t>
  </si>
  <si>
    <t>Julio</t>
  </si>
  <si>
    <t>Agosto</t>
  </si>
  <si>
    <t>ACTUALIZACION</t>
  </si>
  <si>
    <t>Septiembre</t>
  </si>
  <si>
    <t>Octubre</t>
  </si>
  <si>
    <t>Noviembre</t>
  </si>
  <si>
    <t>Diciembre</t>
  </si>
  <si>
    <t>SEGUIMIENTO</t>
  </si>
  <si>
    <t xml:space="preserve">ACTIVIDAD DEL PROYECTO </t>
  </si>
  <si>
    <t>Iniciar 3500 casos de representación jurídica asignados por el Comité Técnico de Representación Jurídica</t>
  </si>
  <si>
    <t>PRODUCTO MGA</t>
  </si>
  <si>
    <t>Servicio de justicia a los ciudadanos</t>
  </si>
  <si>
    <t>INDICADOR ACTIVIDAD</t>
  </si>
  <si>
    <t xml:space="preserve">Número de casos de representación jurídica asignados por el Comité Técnico de Representación Jurídica - CTRJ. </t>
  </si>
  <si>
    <t>OBJETIVO ESTRATÉGICO</t>
  </si>
  <si>
    <t>1. Bogotá avanza en seguridad</t>
  </si>
  <si>
    <t>PROGRAMA</t>
  </si>
  <si>
    <t>1.02. Cero tolerancia a las violencias contra las mujeres y basadas en género</t>
  </si>
  <si>
    <t>META PDD</t>
  </si>
  <si>
    <t>Asegurar que el 100% de los casos de representación jurídica ejercida por la SDMujer que requieran servicios de psicología forense y acompañamiento psicosocial, accedan a los mismos.</t>
  </si>
  <si>
    <t>EJECUCIÓN PRESUPUESTAL DEL PROYECTO</t>
  </si>
  <si>
    <t>PRESUPUESTO ASIGNADO EN LA VIGENCIA ACTUAL (en pesos, sin decimales)</t>
  </si>
  <si>
    <t>Total</t>
  </si>
  <si>
    <t>Porcentaje de ejecución</t>
  </si>
  <si>
    <t>PROGRAMACION DE COMPROMISOS</t>
  </si>
  <si>
    <t>COMPROMISOS</t>
  </si>
  <si>
    <t>GIROS</t>
  </si>
  <si>
    <t>PROGRAMACIÓN RESERVAS</t>
  </si>
  <si>
    <t>LIBERACION DE RESERVAS</t>
  </si>
  <si>
    <t>GIROS RESERVAS</t>
  </si>
  <si>
    <t xml:space="preserve">                                                 REPORTE ACTIVIDADES VIGENCIA (Ejecución vigencia)</t>
  </si>
  <si>
    <t xml:space="preserve"> DESCRIPCION DE LA ACTIVIDAD </t>
  </si>
  <si>
    <t>ANUALIZACIÓN DE LA ACTIVIDAD</t>
  </si>
  <si>
    <t>TOTAL PDD</t>
  </si>
  <si>
    <t>TIPO DE ANUALIZACIÓN</t>
  </si>
  <si>
    <t>PONDERACIÓN ACTIVIDAD</t>
  </si>
  <si>
    <t xml:space="preserve">                                                                                               DESCRIPCIÓN CUALITATIVA DEL AVANCE POR ACTIVIDAD</t>
  </si>
  <si>
    <t>ENERO</t>
  </si>
  <si>
    <t xml:space="preserve">PROGRAMACIÓN </t>
  </si>
  <si>
    <t>EJECUCIÓN</t>
  </si>
  <si>
    <t>AVANCES Y LOGROS MENSUAL (2.000 CARACTERES)</t>
  </si>
  <si>
    <t>AVANCES Y LOGROS ACUMULADO (2.000 CARACTERES)</t>
  </si>
  <si>
    <t>RETRASOS Y ALTERNATIVAS DE SOLUCIÓN (1.000 CARACTERES)</t>
  </si>
  <si>
    <t>BENEFICIOS</t>
  </si>
  <si>
    <t>En el mes de enero se inició la representación de 20 casos, 5 en materia penal y 15 en materia administrativa. 
Se mantiene la articulación con Fiscalía General de la Nación, Personería y Procuraduría con miras a fortalecer y luchar en contra de los obstáculos que a diario se presentan en litigio.</t>
  </si>
  <si>
    <t xml:space="preserve">Durante el mes de enero se pudo iniciar la representación de 20 casos de mujeres víctimas de violencia, cumplimiento inferior a lo programado. </t>
  </si>
  <si>
    <t>Durante el mes de enero se dio inició a la contratación de prestación de servicios, contando con pocas abogadas vinculadas en el mes para la representación, por lo que se da un retraso en el cumplimiento de la meta. Es importante reiterar que dada la dinámica de la contratación en la Secretaría, el primer trimestre del año no se cuenta con las capacidades necesarias. 
Adicionalmente, a la fecha se mantienen dificultades frente al registro, asociación de seguimientos y generación de reportes confiables frente a las atenciones realizadas, se continúa presentando intermitencia  en el sistema SI-Misional 2.0. Si bien se pueden obtener reportes de Si - Misional, estos no cuentan con todos los casos reportados por el equipo de abogadas.</t>
  </si>
  <si>
    <t xml:space="preserve">Las mujeres pueden acceder al servicio gratuito de representación jurídica, siempre que cumplan con los criterios establecidos, favoreciendo el acceso a la justicia y el restablecimiento de sus derechos o de sus familias en caso de feminicidio. </t>
  </si>
  <si>
    <t>FEBRERO</t>
  </si>
  <si>
    <t>En el mes de febrero se inició la representación de 79 casos, 58 en materia administrativa, 3 en materia de familia, y 18 en materia penal. 
Se mantiene la articulación con Fiscalía General de la Nación, Personería y Procuraduría con miras a fortalecer y luchar en contra de los obstáculos que a diario se presentan en litigio.</t>
  </si>
  <si>
    <t>En lo transcurrido para los meses de enero a febrero de 2025 se dio inicio a 99 representaciones, de las cuales se discriminan de la siguiente forma 73 en procesos administrativos, 23 en procesos penales, y 3 en procesos de familia. 
Se cuenta con el equipo de abogadas de litigio para atender los casos que son por asignación directa (URI y Ruta Integral), así como con el equipo de litigio en procesos administrativos (Medidas de Protección) y en procesos penales.</t>
  </si>
  <si>
    <t>En el mes de febrero aún no se contaba con la contratación completa de abogadas, por lo que se da un retraso en el cumplimiento de la meta. Es importante reiterar que dada la dinámica de la contratación en la Secretaría, el primer trimestre del año no se cuenta con las capacidades necesarias. 
Adicionalmente, a la fecha se mantienen dificultades frente al registro, asociación de seguimientos y generación de reportes confiables frente a las atenciones realizadas, se continúa presentando intermitencia  en el sistema SI-Misional 2.0. Si bien se pueden obtener reportes de Si - Misional, estos no cuentan con todos los casos reportados por el equipo de abogadas.</t>
  </si>
  <si>
    <t>MARZO</t>
  </si>
  <si>
    <t>ABRIL</t>
  </si>
  <si>
    <t>MAYO</t>
  </si>
  <si>
    <t>JUNIO</t>
  </si>
  <si>
    <t>JULIO</t>
  </si>
  <si>
    <t>AGOSTO</t>
  </si>
  <si>
    <t>SEPTIEMBRE</t>
  </si>
  <si>
    <t>OCTUBRE</t>
  </si>
  <si>
    <t xml:space="preserve">NOVIEMBRE </t>
  </si>
  <si>
    <t>DICIEMBRE</t>
  </si>
  <si>
    <t>Formula indicador:</t>
  </si>
  <si>
    <t>((Avance del mes actividad 1 / avance programado actividad 1) + (Avance del mes actividad 2 / avance programado actividad 2) + (Avance del mes actividad 3 / avance programado actividad 3) + (Avance del mes actividad 4 / avance programado actividad 4))/ Numero de actividades programadas en el mes</t>
  </si>
  <si>
    <t>DESCRIPCIÓN CUALITATIVA  Y PORCENTUAL DEL AVANCE POR TAREA</t>
  </si>
  <si>
    <t>DESCRIPCIÓN DE LA TAREA</t>
  </si>
  <si>
    <t xml:space="preserve">1.1. Desarrollar las sesiones del Comité Técnico de Representación Jurídica </t>
  </si>
  <si>
    <t xml:space="preserve">1.2. Realizar la asignación de abogada y registrar  la información en el Si - Misional. </t>
  </si>
  <si>
    <t>Tarea 3</t>
  </si>
  <si>
    <t>Tarea 4</t>
  </si>
  <si>
    <t xml:space="preserve">PONDERACIÓN DE LA TAREA
</t>
  </si>
  <si>
    <t>LOGROS Y BENEFICIOS Y RETRASOS Y ALTERNATIVAS DE SOLUCIÓN</t>
  </si>
  <si>
    <t>En enero 2025 no se realizaron sesiones del comité de representación jurídica por falta de quórum. En medida que las profesionales designadas se encontraban en proceso de contratación. Por lo que todas las asignaciones solicitadas fueron directas en observancia de lo establecido en la Resolución 314 de 2022.</t>
  </si>
  <si>
    <t xml:space="preserve">Se registran 8 asignaciones directas (en observancia de lo establecido en la Resolución 314 de 2022) en los casos que lo amerita por la urgencia o que por las fechas de las acciones requeridas no alcanzan a ser estudiados en las sesiones ordinarias del comité que se realizan cada . miércoles. Adicional se registran 12 casos, 4 con solicitud de asignación de representación y 8 con seguimiento a representación. </t>
  </si>
  <si>
    <t>EVIDENCIAS DE EJECUCIÓN</t>
  </si>
  <si>
    <t>https://secretariadistritald.sharepoint.com/:f:/s/InstrumentosdePlaneacin-SubsecretaraFCO/Er-gtT6WSNtDjjfV6rTsMLEBvW4P2plJEdwxBazor4UUVQ?e=a9euKb</t>
  </si>
  <si>
    <t>https://secretariadistritald.sharepoint.com/:f:/s/InstrumentosdePlaneacin-SubsecretaraFCO/EoXd5ao8C6pKoKgxVTmf9XkBauMWWX4ESkxWl4sx06IF1g?e=7MVycS</t>
  </si>
  <si>
    <t xml:space="preserve">En el mes de febrero 2025 se realizaron 4 sesiones ordinarias del comité de representación jurídica y una sesión extraordinaria por cierre de caso. En las evidencias se incluyen: 
1. Reporte de asistencia a las sesiones ordinarias y extraordinaria  
2. Convocatorias realizadas por la secretaria técnica por teams
</t>
  </si>
  <si>
    <t xml:space="preserve">Se realizaron asignaciones por el comité y se decidieron asignaciones directas (en observancia de lo establecido en la Resolución 314 de 2022) en los casos que lo amerita por la urgencia o que por las fechas de las acciones requeridas no alcanzan a ser estudiados en las sesiones ordinarias del comité que se realizan cada miércoles. En total se realizaron 79 actuaciones registradas en Si - Misional, 42 asignaciones, 6 representaciones asignadas, y 31 seguimientos a la representación. </t>
  </si>
  <si>
    <t>ACUMULADO</t>
  </si>
  <si>
    <t xml:space="preserve">Acompañar el 100% de los casos de representación jurídica que requieran el apoyo de psicología forense. </t>
  </si>
  <si>
    <t xml:space="preserve"> Porcentaje de casos de representación jurídica que acceden al servicio de acompañamiento psicosocial y/o de psicología forense. </t>
  </si>
  <si>
    <t>37. Asegurar que el 100% de los casos de representación jurídica ejercida por la SDMujer que requieran servicios de psicología forense y acompañamiento psicosocial, accedan a los mismos.</t>
  </si>
  <si>
    <t xml:space="preserve">En el mes de enero se evidencia que se inició el acompañamiento psicosocial a 11 de las 20 mujeres de que se encuentran en representación; así mismo, se evidencia la realización de seguimiento psicosocial a 9 de las 11 mujeres que se inició el acompañamiento. Los 11 casos corresponden a las 11 mujeres que requieren el acompañamiento. 
</t>
  </si>
  <si>
    <t xml:space="preserve">Durante el mes de enero se pudo realizar el acompañamiento de 11 casos de representación de mujeres víctimas de violencia. </t>
  </si>
  <si>
    <t>Durante el mes de enero se dio inició a la contratación de prestación de servicios, contando con pocas profesionales vinculadas en el mes para el acompañamiento, el Equipo Forense no se desarrollaron actividades en el mes de Enero debido a que aún no contaban con contrato, por lo que se da un retraso en el cumplimiento de la meta. Es importante reiterar que dada la dinámica de la contratación en la Secretaría, el primer trimestre del año no se cuenta con las capacidades necesarias, desde.
Adicionalmente, a la fecha se mantienen dificultades frente al registro, asociación de seguimientos y generación de reportes confiables frente a las atenciones realizadas, se continúa presentando intermitencia  en el sistema SI-Misional 2.0. Si bien se pueden obtener reportes de Si - Misional, estos no cuentan con todos los casos reportados por el equipo de abogadas.</t>
  </si>
  <si>
    <t>Las mujeres al recibir atención con abordaje psico jurídico, asistencia técnico legal y psico jurídica, para integrar de manera efectiva los hechos jurídicamente relevantes dentro del proceso penal desde el primer momento de abordaje de los casos conocidos por el sistema judicial, para facilitar el acceso oportuno y efectivo a la justicia con enfoque de género y derechos humanos de las mujeres, especialmente a través de la dinamización de los procedimientos del sector justicia.</t>
  </si>
  <si>
    <t xml:space="preserve">En el mes de febrero se evidencia que de las 79 mujeres en representación se inició el acompañamiento psicosocial a 37 mujeres que se encuentran en representación; así mismo, se evidencia la realización de seguimiento psicosocial a 20 de las 37 mujeres. Adicionalmente se registra el seguimiento a 3 mujeres que ya venían con proceso de acompañamiento psicosocial y que ahora están siendo representadas por el equipo de litigio. Los 40 casos corresponden a las 40 mujeres que requieren el acompañamiento. </t>
  </si>
  <si>
    <t xml:space="preserve">En lo transcurrido para los meses de enero a febrero de 2025 se dio acompañamiento a 51 de las 99 mujeres que están siendo representadas. </t>
  </si>
  <si>
    <t>En el mes de febrero aún no se contaba con la contratación completa del equipo psicosocial, por lo que se da un retraso en el cumplimiento de la meta. Es importante reiterar que dada la dinámica de la contratación en la Secretaría, el primer trimestre del año no se cuenta con las capacidades necesarias. 
Adicionalmente, a la fecha se mantienen dificultades frente al registro, asociación de seguimientos y generación de reportes confiables frente a las atenciones realizadas, se continúa presentando intermitencia  en el sistema SI-Misional 2.0. Si bien se pueden obtener reportes de Si - Misional, estos no cuentan con todos los casos reportados por el equipo de abogadas.</t>
  </si>
  <si>
    <t xml:space="preserve">2.1  Realizar acompañamiento de psicosocial a mujeres representadas jurídicamente por el equipo de litigio.  </t>
  </si>
  <si>
    <t xml:space="preserve">2.2. Ejercer las actuaciones de psicología forense sobre los casos de mujeres en representación jurídica por el equipo de litigio.  </t>
  </si>
  <si>
    <t xml:space="preserve">En el mes de enero se evidencia que se inició el acompañamiento psicosocial a 11 de las 20 mujeres que se encuentran en representación; así mismo, se evidencia la realización de seguimiento psicosocial a 9 de las 11 mujeres que se inició el acompañamiento. </t>
  </si>
  <si>
    <t>Durante el mes de Enero 2025, se da priorización al proceso contractual frente a los reingresos de las profesionales Psicosociales, desde lo cual se desarrollan solamente actividades administrativas realizadas a nivel general con todo el Equipo, se hace seguimiento al proceso de reingreso de las profesionales que ya han iniciado su contrato nuevamente, revisando y acompañando todo lo relacionado con reactivación de usuarios, solicitud de carnets, funcionamiento de plataformas, direccionamiento y línea técnica de los casos requeridos. 
Desde el Equipo Forense no se desarrollaron actividades en el mes de Enero debido a que aún no contaban con contrato.</t>
  </si>
  <si>
    <t>https://secretariadistritald.sharepoint.com/:f:/s/InstrumentosdePlaneacin-SubsecretaraFCO/EtBoL14gOTxIoiUPtxPZiLIBGLZp8bHWRxyvj-xRXMSIcg?e=Z4P720</t>
  </si>
  <si>
    <t xml:space="preserve">No aplica </t>
  </si>
  <si>
    <t xml:space="preserve">En el mes de febrero se evidencia que de los 79 casos de litigio se inició el acompañamiento psicosocial a 37 mujeres que se encuentran en representación; así mismo, se evidencia la realización de seguimiento psicosocial a 20 de las 37 mujeres. Adicionalmente, se registra el seguimiento a 3 mujeres que ya venían con proceso de acompañamiento psicosocial y que ahora están siendo representadas por el equipo de litigio. Para un total de 40 mujeres con acompañamiento psicosocial. </t>
  </si>
  <si>
    <t>Durante el mes de Febrero 2025, se da priorización al proceso contractual frente a los reingresos de las profesionales Psicosociales, desde lo cual se desarrollan actividades administrativas realizadas a nivel general con todo el Equipo, se hace seguimiento al proceso de reingreso de las profesionales que ya han iniciado su contrato nuevamente, revisando y acompañando todo lo relacionado con reactivación de usuarios, solicitud de carnets, funcionamiento de plataformas, direccionamiento y línea técnica de los casos requeridos. 
De manera articulada con el Equipo Forense se generan algunas acciones en el proyecto de la Guía IVIMA, por medio de la realización de grupos de discusión con diferentes Equipos internos de la SDMujer frente a los avances de la guía de valoración de violencias y malestares IVIMA, continuando con el cronograma de implementación de dicho proyecto.</t>
  </si>
  <si>
    <t>https://secretariadistritald.sharepoint.com/:f:/s/InstrumentosdePlaneacin-SubsecretaraFCO/EtBoL14gOTxIoiUPtxPZiLIBGLZp8bHWRxyvj-xRXMSIcg?e=7hPEsy</t>
  </si>
  <si>
    <t>Brindar a 40000 mujeres orientación y asesoría jurídica en los espacios con presencia de la SDMujer</t>
  </si>
  <si>
    <t>Servicio de promoción del acceso a la justicia</t>
  </si>
  <si>
    <t>Número de mujeres con orientación o asesoría jurídica en los espacios donde tiene presencia la SFCO de la SDMujer</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</si>
  <si>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</si>
  <si>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 xml:space="preserve">En enero 692 mujeres recibieron asesoría u orientación sociojurídica, en los 3 espacios principales establecidos en la estrategia, 532 en Casas de Justicia, 89 en URI y 71 en CAF. </t>
  </si>
  <si>
    <t>En enero 692 mujeres recibieron asesoría u orientación sociojurídica, en los 3 espacios principales establecidos en la estrategia. 
Se cuenta con el equipo de abogadas de orientación y asesoría para atender a las mujeres que ingresan a alguna de las 5 URI, al CAF (Caivas y Capiv) y a las 7 casas de justicia con ruta integral o a las 8 casas de justicia con el modelo de atención tradicional.</t>
  </si>
  <si>
    <t xml:space="preserve">Durante el periodo no se presentan retrasos significativos. </t>
  </si>
  <si>
    <t>Las mujeres víctimas de violencia que acceden a la asesoría u orientación sociojurídica reciben información y acompañamiento para garantizar su acceso a la justicia y la protección de sus derechos. Además del servicio de orientación y asesoría jurídica con enfoque de género y de derechos de las mujeres, quienes cumplan con los criterios de la Resolución 314 de 2022 pueden acceder al escalonamiento del caso para contar con abogada de representación. Este servicio también les permite conocer las rutas de atención disponibles, prevenir la revictimización en los procesos judiciales y administrativos, recibir acompañamiento en trámites legales, medidas de protección y procesos de denuncia, así como fortalecer su capacidad para tomar decisiones informadas sobre su situación. Todo ello con un enfoque integral que busca su bienestar, autonomía y acceso efectivo a la justicia.</t>
  </si>
  <si>
    <t xml:space="preserve">En febrero 983 mujeres recibieron asesoría u orientación sociojurídica, en los 3 espacios principales establecidos en la estrategia, 788 en Casas de Justicia, 101 en URI y 94 en CAF. </t>
  </si>
  <si>
    <t>3.1  Brindar los servicios de orientación y/o asesoría jurídica al 100% de las mujeres que demandan de estos servicios de la SDMujer en Centros de Atención de Fiscalía CAF</t>
  </si>
  <si>
    <t>3.2  Brindar los servicios de orientación y/o asesoría jurídica al 100% de las mujeres que demandan de estos servicios de la SDMujer en Casas de Justicia</t>
  </si>
  <si>
    <t>3.3 Brindar los servicios de orientación y/o asesoría jurídica al 100% de las mujeres que demandan de estos servicios de la SDMujer en URIs</t>
  </si>
  <si>
    <t>En el mes de enero se atendieron por primera vez en CAF a 71 personas. (No se cuentan duplicados)</t>
  </si>
  <si>
    <t xml:space="preserve">En enero acudieron 532 personas a las casas de justicia específicamente, en Casas de justicia con ruta integral 421 y en casas modelo tradicional 111. </t>
  </si>
  <si>
    <t>En el mes de enero se atendieron por primera vez en URI a 89 personas. (No se cuentan duplicados)</t>
  </si>
  <si>
    <t>https://secretariadistritald.sharepoint.com/:x:/s/InstrumentosdePlaneacin-SubsecretaraFCO/EYzBgB2RzC1DiCsgqzpgzr0BJcUZZyrHRO8X0q_6qN4s9w?e=kldU5q</t>
  </si>
  <si>
    <t>En el mes de febrero se atendieron por primera vez en CAF a 94 personas. (No se cuentan duplicados)</t>
  </si>
  <si>
    <t xml:space="preserve">En febrero acudieron 788 personas a las casas de justicia específicamente, en Casas de justicia con ruta integral 520 y en casas modelo tradicional 268. </t>
  </si>
  <si>
    <t>En el mes de febrero se atendieron por primera vez en URI a 101 personas. (No se cuentan duplicados)</t>
  </si>
  <si>
    <t>Realizar a 15000 mujeres acompañamiento psicosocial en los espacios con presencia de la SDMujer</t>
  </si>
  <si>
    <t>Número de mujeres con acompañamiento psicosocial  en los espacios donde tiene presencia la SFCO de la SDMujer</t>
  </si>
  <si>
    <t xml:space="preserve">En enero 249 mujeres recibieron acompañamiento psicosocial, en los 3 espacios principales establecidos en la estrategia, 127 en Casas de Justicia, 95 en URI y 27 en CAF. </t>
  </si>
  <si>
    <t>En enero 249 mujeres recibieron acompañamiento psicosocial, en los 3 espacios principales establecidos en la estrategia. 
Se cuenta con el equipo psicosocial para atender a las mujeres que ingresan a alguna de las 5 URI, al CAF (Caivas y Capiv) y a las 7 casas de justicia con ruta integral o a las 8 casas de justicia con el modelo de atención tradicional.  Se mantiene articulación con la Estrategia de Enlace Sofía para revisar los criterios de articulación y comunicación entre los dos Equipos, según los casos que se acompañan en las distintas estrategias.</t>
  </si>
  <si>
    <t xml:space="preserve">Durante el mes de enero se dio inició a la contratación de prestación de servicios, contando con pocas profesionales vinculadas en el mes para el acompañamiento, se espera que para la mitad del mes de marzo se culminé la contratación. </t>
  </si>
  <si>
    <t>El acompañamiento psicosocial brinda apoyo emocional y orientación a las mujeres víctimas de violencia, facilitando su acceso a la justicia y evitando la revictimización. A través de este servicio, se identifican las distintas formas de violencia, se informa sobre las rutas de atención disponibles y se acompaña a las mujeres en los procesos judiciales, garantizando un enfoque de derechos y género. Además, contribuye al fortalecimiento emocional, la toma de decisiones informadas y la reconstrucción del proyecto de vida, conectándolas con redes de apoyo y servicios institucionales que les permitan ejercer sus derechos y acceder a la protección y reparación necesarias.</t>
  </si>
  <si>
    <t xml:space="preserve">En febrero 389 mujeres recibieron acompañamiento psicosocial, en los 3 espacios principales establecidos en la estrategia, 237 en Casas de Justicia, 121 en URI y 31 en CAF. </t>
  </si>
  <si>
    <t>De enero a febrero 638 mujeres recibieron acompañamiento psicosocial, en los 3 espacios principales establecidos en la estrategia. 
Se cuenta con el equipo psicosocial para atender a las mujeres que ingresan a alguna de las 5 URI, al CAF (Caivas y Capiv) y a las 7 casas de justicia con ruta integral o a las 8 casas de justicia con el modelo de atención tradicional.  Se mantiene articulación con la Estrategia de Enlace Sofía para revisar los criterios de articulación y comunicación entre los dos Equipos, según los casos que se acompañan en las distintas estrategias.</t>
  </si>
  <si>
    <t xml:space="preserve">Durante el mes de febrero se avanzó en la contratación de prestación de servicios, se espera que para la mitad del mes de marzo se culminé la contratación. </t>
  </si>
  <si>
    <t>4.1 Brindar los servicios de acompañamiento psicosocial al 100% de las mujeres que demandan de estos servicios de la SDMujer en Centros de Atención de fiscalías</t>
  </si>
  <si>
    <t>4.2. Brindar los servicios de acompañamiento psicosocial al 100% de las mujeres que demandan de estos servicios de la SDMujer en Casas de justicia con ruta integral</t>
  </si>
  <si>
    <t>4.3 Brindar los servicios de acompañamiento psicosocial al 100% de las mujeres que demandan de estos servicios de la SDMujer en URIs</t>
  </si>
  <si>
    <t>En enero  27 mujeres recibieron acompañamiento psicosocial en CAF. (No se cuentan duplicados)</t>
  </si>
  <si>
    <t>En enero, 118 mujeres recibieron atención en Casa de Justicia con Ruta Integral , y  9 en Casas de Justicia Modelo tradicional, para un total de 127 mujeres que recibieron acompañamiento psicosocial en este espacio. (No se cuentan duplicados)</t>
  </si>
  <si>
    <t>En enero  95 mujeres recibieron acompañamiento psicosocial en URI. (No se cuentan duplicados)</t>
  </si>
  <si>
    <t>https://secretariadistritald.sharepoint.com/:x:/s/InstrumentosdePlaneacin-SubsecretaraFCO/ESr8zeYQPDFOhMDzS4dCS68BZJE6ujKg44AAPEfAGD2WeQ?e=dvzakc</t>
  </si>
  <si>
    <t>En febrero 31 mujeres recibieron acompañamiento psicosocial en CAF. (No se cuentan duplicados)</t>
  </si>
  <si>
    <t>En febrero, 194 mujeres recibieron atención en Casa de Justicia con Ruta Integral , y  43 en Casas de Justicia Modelo tradicional, para un total de 237 mujeres que recibieron acompañamiento psicosocial en este espacio. (No se cuentan duplicados)</t>
  </si>
  <si>
    <t>En febrero 121 mujeres recibieron acompañamiento psicosocial en URI. (No se cuentan duplicados)</t>
  </si>
  <si>
    <t>Gestionar 5000 activaciones de rutas y servicios de la oferta distrital para la atención integral a mujeres</t>
  </si>
  <si>
    <t>Número de atenciones (activaciones de rutas y servicios) de la oferta distrital brindadas para la atención integral a mujeres</t>
  </si>
  <si>
    <t xml:space="preserve">En el mes de enero desde el proceso de dinamización, a 38 mujeres se les activó ruta social, (una mujer puede tener mas de una activación de ruta), 
Así mismo, se registraron 114 seguimientos efectivos. </t>
  </si>
  <si>
    <t>En lo corrido del año se han activado ruta o servicios a 38 mujeres (una mujer puede tener mas de una activación de ruta), 
Así mismo, se registraron 114 seguimientos efectivos. 
Se cuenta con el equipo de dinamizadoras para cada una de las 7 casas de justicia con ruta integral</t>
  </si>
  <si>
    <t>Durante el mes de enero se dio inició a la contratación de prestación de servicios, contando con pocas dinamizadoras en el mes, por lo que se da un retraso en el cumplimiento de la meta. Es importante reiterar que dada la dinámica de la contratación en la Secretaría, el primer trimestre del año no se cuenta con las capacidades necesarias, desde.</t>
  </si>
  <si>
    <t xml:space="preserve">Las mujeres se benefician al contar con una orientación e impulso de las acciones para acceder a demás servicios de la oferta distrital en temas de carácter social, generando así una atención realmente integral, eficiente y efectiva para sus necesidades. </t>
  </si>
  <si>
    <t xml:space="preserve">En el mes de febrero desde el proceso de dinamización, a 166 mujeres se les activó ruta social, (una mujer puede tener mas de una activación de ruta), 
Así mismo, se registraron 173 seguimientos efectivos. </t>
  </si>
  <si>
    <t>De enero a febrero se han activado ruta o servicios a 204 mujeres (una mujer puede tener mas de una activación de ruta), 
Así mismo, se registraron 287 seguimientos efectivos. 
Se cuenta con el equipo de dinamizadoras para cada una de las 7 casas de justicia con ruta integral</t>
  </si>
  <si>
    <t>5.1. Atender por primera vez a las mujeres para el direccionamiento a los servicios de la oferta distrital para la atención integral a mujeres</t>
  </si>
  <si>
    <t xml:space="preserve">5.1. Realizar seguimientos o validar si las mujeres han sido atendidas en los servicios direccionados en la primera atención. </t>
  </si>
  <si>
    <t xml:space="preserve">Desde el proceso de dinamización, en el mes de enero a 38 mujeres se les activó ruta social, (una mujer puede tener mas de una activación de ruta) evidenciando la labor constante y pertinente de los equipos en la atención integral, real y efectiva a la ciudadanía. </t>
  </si>
  <si>
    <t xml:space="preserve">En el mes de enero se registraron  114 seguimientos efectivos a mujeres en relación al avance del trámite de la ruta social activada. </t>
  </si>
  <si>
    <t>https://secretariadistritald.sharepoint.com/:x:/s/InstrumentosdePlaneacin-SubsecretaraFCO/Ed7OqmvsaHNMhBLZBgszCF0B-zmx9wExZ3d5xyfbMgf0kg?e=Xmea54</t>
  </si>
  <si>
    <t xml:space="preserve">Desde el proceso de dinamización, en el mes de febrero a 166 mujeres se les activó ruta social, (una mujer puede tener mas de una activación de ruta) evidenciando la labor constante y pertinente de los equipos en la atención integral, real y efectiva a la ciudadanía. </t>
  </si>
  <si>
    <t xml:space="preserve">En el mes de febrero se registraron 173 seguimientos efectivos a mujeres en relación al avance del trámite de la ruta social activada. </t>
  </si>
  <si>
    <t>Fecha de Emisión</t>
  </si>
  <si>
    <t>META PLAN DE DESARROLLO</t>
  </si>
  <si>
    <t>NOMBRE DEL PROYECTO</t>
  </si>
  <si>
    <t>8210 - Consolidación de la Estrategia de Justicia de Género como mecanismo para promover los derechos de las mujeres a una vida libre de violencias en Bogotá D.C.</t>
  </si>
  <si>
    <t xml:space="preserve">                                                 REPORTE INDICADOR META PDD</t>
  </si>
  <si>
    <t>OBJETIVO ODS</t>
  </si>
  <si>
    <t>Igualdad de Género</t>
  </si>
  <si>
    <t>META ODS</t>
  </si>
  <si>
    <t>5.2. Eliminar todas las formas de violencia contra todas las mujeres y las niñas en los ámbitos público y privado, incluidas la trata y la explotación sexual y otros tipos de explotación</t>
  </si>
  <si>
    <t>INDICADOR META PDD</t>
  </si>
  <si>
    <t>3860 - Porcentaje de casos de representación jurídica ejercida por la SDMujer que acceden a los servicios de psicología forense y acompañamiento psicosocial, cuando se requiera.</t>
  </si>
  <si>
    <t>PROGRAMACIÓN CUATRIENAL INDICADOR PDD</t>
  </si>
  <si>
    <t>AVANCE ACUMULADO CUATRIENIO</t>
  </si>
  <si>
    <t>TIPO DE ANUALIZACIÓN  (Según aplique)</t>
  </si>
  <si>
    <t>EJECUCIÓN MENSUAL INDICADOR PDD 37</t>
  </si>
  <si>
    <t>EVIDENCIAS DEL AVANCE</t>
  </si>
  <si>
    <t>Casos con seguimiento psicosocial indican decisión de voluntad de mujer para el servicio psicosocial/ casos de representación que en seguimiento se evidencie articulación con atención psicosocial</t>
  </si>
  <si>
    <t>Avance mensual</t>
  </si>
  <si>
    <t>Elaboró</t>
  </si>
  <si>
    <t>Firma</t>
  </si>
  <si>
    <t>Aprobó (Según aplique Gerenta de proyecto, Líder técnica y responsable de proceso)</t>
  </si>
  <si>
    <t>Revisó (Oficina Asesora de Planeación)</t>
  </si>
  <si>
    <t>VoBo:</t>
  </si>
  <si>
    <t>Nombre</t>
  </si>
  <si>
    <t>Beatriz Zamora</t>
  </si>
  <si>
    <t>Juliana Cortés Guerra</t>
  </si>
  <si>
    <t>Nombre:</t>
  </si>
  <si>
    <t>Cargo</t>
  </si>
  <si>
    <t>Contratista Instrumentos de Planeación</t>
  </si>
  <si>
    <t>Subsecretaria Fortalecimiento de Capacidades y Oportunidades</t>
  </si>
  <si>
    <t>Cargo:</t>
  </si>
  <si>
    <t>Marial del Pilar Duarte</t>
  </si>
  <si>
    <t>Contratista Financiera Proyecto</t>
  </si>
  <si>
    <t>Aumentar a (22) espacios interinstitucionales los servicios jurídicos y psicosociales dirigidos a mujeres víctimas de violencia fortaleciendo el modelo de ruta integral y la oferta de acompañamiento psico jurídico en los Centros de Atención de Fiscalía y URIs</t>
  </si>
  <si>
    <t>Incremento en el número de espacios interinstitucionales con servicios jurídicos y psicosociales dirigido a mujeres víctimas de violencia.</t>
  </si>
  <si>
    <t xml:space="preserve">A enero de 2025 se encuentran en operación 13 espacios establecidos por la Subsecretaría para la prestación de los servicios jurídicos y psicosociales de manera integral </t>
  </si>
  <si>
    <t xml:space="preserve">Los 13 espacios para prestar los servicios son: 7 Casas de Justicia con Ruta Integral, 5 URI´s que cuentan con las duplas y 1 Centro de Atención de la Fiscalía. Se incluye como evidencia presentación en donde se relacionan los espacios en donde contamos con el servicio psicosocial. </t>
  </si>
  <si>
    <t xml:space="preserve">A la fecha no se encuentran retrasos específicos. </t>
  </si>
  <si>
    <t xml:space="preserve">El contar con suficientes espacios permite mayor cobertura y oportunidad para la atención, asesoría y orientación sociojurídica y psicosocial a las mujeres víctimas de violencia. </t>
  </si>
  <si>
    <t xml:space="preserve">A febrero de 2025 se encuentran en operación 13 espacios establecidos por la Subsecretaría para la prestación de los servicios jurídicos y psicosociales de manera integral </t>
  </si>
  <si>
    <t>Número de espacios interinstitucionales con servicios jurídicos y psicosociales dirigido a mujeres mantenidos</t>
  </si>
  <si>
    <t>PRODUCTO - MGA</t>
  </si>
  <si>
    <t>EJECUCIÓN PRESUPUESTAL DEL PRODUCTO I TRIMESTRE</t>
  </si>
  <si>
    <t>OBJETIVO ESPECIFICO</t>
  </si>
  <si>
    <t>ACTIVIDAD</t>
  </si>
  <si>
    <t>EJECUTADO MAGNITUD</t>
  </si>
  <si>
    <t>Fortalecer la oferta de acompañamiento psicosocial y de psicología forense en los casos de representación jurídica por la SDMujer</t>
  </si>
  <si>
    <t>Ejecutar acciones de promoción de acceso a la justicia y atención a las mujeres victimas de violencias</t>
  </si>
  <si>
    <t>EJECUCIÓN PRESUPUESTAL DEL PRODUCTO II TRIMESTRE</t>
  </si>
  <si>
    <t>EJECUCIÓN PRESUPUESTAL DEL PRODUCTO III TRIMESTRE</t>
  </si>
  <si>
    <t>EJECUCIÓN PRESUPUESTAL DEL PRODUCTO IV TRIMESTRE</t>
  </si>
  <si>
    <t>NOVIEMBRE</t>
  </si>
  <si>
    <t>SECRETARÍA DISTRITAL DE LA MUJER
DIRECCINAMIENTO ESTRATÉGICO
FORMULACIÓN PLAN DE ACCIÓN
TERRITORIALIZACIÓN</t>
  </si>
  <si>
    <t>INDICADOR  PMR TERRITORIALIZABLE</t>
  </si>
  <si>
    <t>PMR: Servicios de prevención, atención y acogida para el fortalecimiento del derecho de las mujeres a una vida libre de violencias / INDICADOR PMR: 9 - Mujeres atendidas en Casas de Justicia, escenarios de fiscalía y sede central</t>
  </si>
  <si>
    <t>II SEMESTRE</t>
  </si>
  <si>
    <t>LOCALIDAD</t>
  </si>
  <si>
    <t>PROGRAMADO</t>
  </si>
  <si>
    <t>EJECUTADO</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</si>
  <si>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</si>
  <si>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</si>
  <si>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</si>
  <si>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</si>
  <si>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</si>
  <si>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</si>
  <si>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</si>
  <si>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</si>
  <si>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</si>
  <si>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</si>
  <si>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</si>
  <si>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</si>
  <si>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</si>
  <si>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</si>
  <si>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</si>
  <si>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</si>
  <si>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</si>
  <si>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</si>
  <si>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</si>
  <si>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</si>
  <si>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PRODUCTOS, METAS Y RESULTADOS -PMR</t>
  </si>
  <si>
    <t>Numero de objetivo</t>
  </si>
  <si>
    <t>Objetivo</t>
  </si>
  <si>
    <t>Numero de indicador de producto</t>
  </si>
  <si>
    <t>Indicador de Producto</t>
  </si>
  <si>
    <t>Actividad que aporta al indicador</t>
  </si>
  <si>
    <t>Naturaleza</t>
  </si>
  <si>
    <t>Territorializable</t>
  </si>
  <si>
    <t>Meta Anual 2025</t>
  </si>
  <si>
    <t>Total
programado</t>
  </si>
  <si>
    <t>Total
ejecutado</t>
  </si>
  <si>
    <t>Proyecto que reporta</t>
  </si>
  <si>
    <t>Prog.</t>
  </si>
  <si>
    <t>Ejec.</t>
  </si>
  <si>
    <t>Avance cualitativo</t>
  </si>
  <si>
    <t>6</t>
  </si>
  <si>
    <t>Prevenir, atender, proteger y acompañar proceso de Violencias y acceso a la justicia contra las violencias de género en el Distrito Capital</t>
  </si>
  <si>
    <t>Servicios de prevención, atención y acogida para el fortalecimiento del derecho de las mujeres a una vida libre de violencias</t>
  </si>
  <si>
    <t>Número de casos nuevos de violencias contra las mujeres con representación jurídica en instancias judiciales y administrativas</t>
  </si>
  <si>
    <t>Acumulado</t>
  </si>
  <si>
    <t>NO</t>
  </si>
  <si>
    <t xml:space="preserve">
8210</t>
  </si>
  <si>
    <t>Número de atenciones efectivas a situaciones de violencias contra las mujeres a través de la Línea Púrpura Distrital</t>
  </si>
  <si>
    <t xml:space="preserve">
8205</t>
  </si>
  <si>
    <t>Número de personas informadas a partir de la implementación de estrategias de divulgación pedagógica con enfoques de género y  derechos</t>
  </si>
  <si>
    <t xml:space="preserve">
8207</t>
  </si>
  <si>
    <t>Número de mujeres en posible riesgo de feminicidio con acompañamiento jurídico y psicosocial en el marco del sistema articulado de alertas tempranas (SAAT)</t>
  </si>
  <si>
    <t>Número de mujeres participantes en las actividades implementadas en el marco de los Planes Locales de Seguridad para las Mujeres</t>
  </si>
  <si>
    <t>SI</t>
  </si>
  <si>
    <t>Número de mujeres víctimas de violencias y su sistema familiar, acogidas y atendidas a través del modelo de Casas Refugio incluyendo modalidad intermedia de acogida y ruralidad</t>
  </si>
  <si>
    <t>Número de atenciones a mujeres víctimas de violencias, a través de las Duplas de atención psicosocial</t>
  </si>
  <si>
    <t>Número de atenciones (asesorías y orientaciones) a través de la Estrategia intersectorial para la prevención y atención a víctimas de violencia de género con énfasis en violencia sexual y feminicidio</t>
  </si>
  <si>
    <t>Mujeres atendidas en Casas de Justicia, escenarios de fiscalía y sede central</t>
  </si>
  <si>
    <t>10</t>
  </si>
  <si>
    <t>Estudios y/o investigaciones producidas sobre la situación en derechos de las mujes, actualizados,  publicados  y divulgados en el OMEG</t>
  </si>
  <si>
    <t>Servicio de información estadística en temas de género. Concertado SASP</t>
  </si>
  <si>
    <t>Número de Estudios y/o investigaciones producidas por el Observatorio de Mujer y Equidad de Género</t>
  </si>
  <si>
    <t xml:space="preserve">
8181</t>
  </si>
  <si>
    <t>Número de Estudios y/o investigaciones  divulgadas por el Observatorio de Mujer y Equidad de Género</t>
  </si>
  <si>
    <t>7</t>
  </si>
  <si>
    <t>Promover el desarrollo y fortalecimiento de las capacidades y habilidades de las mujeres, con el fin de lograr el ejercicio real y efectivo de sus derechos y la igualdad de oportunidades</t>
  </si>
  <si>
    <t>Servicio de promoción de la garantía de derechos</t>
  </si>
  <si>
    <t>Número de orientaciones y acompañamientos psicosociales a mujeres a través de las Casas de Igualdad de Oportunidades para las Mujeres</t>
  </si>
  <si>
    <t xml:space="preserve">
8223</t>
  </si>
  <si>
    <t>Número de mujeres vinculadas a procesos de las Casas de Igualdad de Oportunidades</t>
  </si>
  <si>
    <t>Número de orientaciones y asesorías socio jurídicas con enfoque de derechos de las mujeres y enfoque de género a través de las Casas de Igualdad de Oportunidades para las Mujeres</t>
  </si>
  <si>
    <t>Atenciones socio jurídicas brindadas a través de la Estrategia Casa de Todas, a mujeres que realizan actividades sexuales pagadas</t>
  </si>
  <si>
    <t xml:space="preserve">8221
</t>
  </si>
  <si>
    <t>Número de atenciones psicosociales brindadas a través de la Estrategia Casa de Todas, a mujeres que realizan actividades sexuales pagadas</t>
  </si>
  <si>
    <t>Número de atenciones en trabajo social brindadas a través de la Estrategia Casa de Todas, a mujeres que realizan actividades sexuales pagadas</t>
  </si>
  <si>
    <t>Servicio de educación informal</t>
  </si>
  <si>
    <t>Número de Mujeres formadas en derechos a través de procesos de desarrollo de capacidades en los Centros de Inclusión Digital</t>
  </si>
  <si>
    <t xml:space="preserve">
8190</t>
  </si>
  <si>
    <t>8</t>
  </si>
  <si>
    <t>Desarrollo de capacidades de incidencia, liderazgo, empoderamiento y participación política</t>
  </si>
  <si>
    <t>Servicio de formación para la participación ciudadana y liderazgo político.</t>
  </si>
  <si>
    <t>Número de mujeres vinculadas a procesos formativos para el desarrollo de capacidades de incidencia, liderazgo, empoderamiento y participación política</t>
  </si>
  <si>
    <t>9</t>
  </si>
  <si>
    <t>Contribuir a la igualdad de oportunidades para las mujeres a través de la implementación de un Sistema Distrital de Cuidado</t>
  </si>
  <si>
    <t>Servicio de coordinación del Sistema Distrital de Cuidado  y servicios complementarios.</t>
  </si>
  <si>
    <t>Número de mujeres formadas en cuidados, en el marco de la estrategia cuidado a cuidadoras</t>
  </si>
  <si>
    <t xml:space="preserve">
8219</t>
  </si>
  <si>
    <t>Número de personas vinculadas a los talleres de cambio cultural</t>
  </si>
  <si>
    <t>Fortalecimiento de capacidad institucional a nivel meso que mejore los procesos misionales de la entidad</t>
  </si>
  <si>
    <t>Servicios para la planeación y sistemas de gestión y comunicación estratégica</t>
  </si>
  <si>
    <t xml:space="preserve">Porcentaje de avance de la formulación y/o implementación planeación y sistemas de gestión </t>
  </si>
  <si>
    <t>Stock</t>
  </si>
  <si>
    <t>Numero y/o porcentaje de avance en el desarrollo, mantenimiento o adquisión de hardware o software</t>
  </si>
  <si>
    <t>Sistema de gestión documental actualizado</t>
  </si>
  <si>
    <t>Capacidad</t>
  </si>
  <si>
    <t xml:space="preserve">DIRECCIONAMIENTO ESTRATÉGICO </t>
  </si>
  <si>
    <t>HOJA DE VIDA DEL INDICADOR</t>
  </si>
  <si>
    <t>ASOCIACIÓN</t>
  </si>
  <si>
    <t>CLASIFICACIÓN</t>
  </si>
  <si>
    <t>SUB CLASIFICACIÓN</t>
  </si>
  <si>
    <t>CATEGORÍA</t>
  </si>
  <si>
    <t>PROCESO AL QUE APORTA</t>
  </si>
  <si>
    <t>DEPENDENCIAS</t>
  </si>
  <si>
    <t>IDENTIFICACIÓN</t>
  </si>
  <si>
    <t>NOMBRE DEL INDICADOR</t>
  </si>
  <si>
    <t>OBJETIVO DEL INDICADOR</t>
  </si>
  <si>
    <t xml:space="preserve">Cuantificar la cantidad de casos  de mujeres que cuentan con representación jurídica por parte de las abogadas de la Secretaría de la Mujer, dentro de los procesos litigio: penales, de familia, civil y en comisarias de familia, para medidas de protección. </t>
  </si>
  <si>
    <t>CÓDIGO DEL INDICADOR</t>
  </si>
  <si>
    <t>NA</t>
  </si>
  <si>
    <t>MÉTODO DE RECOLECCIÓN</t>
  </si>
  <si>
    <t>CRITERIO DEL ANÁLISIS</t>
  </si>
  <si>
    <t>TIPO DE CÁLCULO</t>
  </si>
  <si>
    <t>FRECUENCIA DE MEDICIÓN</t>
  </si>
  <si>
    <t>META PROGRAMADA</t>
  </si>
  <si>
    <t>RANGO DE GESTIÓN</t>
  </si>
  <si>
    <t>No.</t>
  </si>
  <si>
    <t>ALIAS</t>
  </si>
  <si>
    <t>VARIABLES</t>
  </si>
  <si>
    <t>DESCRIPCIÓN</t>
  </si>
  <si>
    <t xml:space="preserve">UNIDAD DE MEDIDA </t>
  </si>
  <si>
    <t>FUENTE</t>
  </si>
  <si>
    <t xml:space="preserve">Representaciones jurídicas iniciadas </t>
  </si>
  <si>
    <t xml:space="preserve">Son los casos que han sido evaluados por el Comité Técnico de Representación Jurídica (CTRJ) y se procede a asignar abogada para el inicio de su representación en el proceso jurídico. </t>
  </si>
  <si>
    <t>Simisional - Base de seguimientos CTRJ</t>
  </si>
  <si>
    <t>FÓRMULA DEL INDICADOR</t>
  </si>
  <si>
    <t>UNIDAD DE MEDIDA FÓRMULA</t>
  </si>
  <si>
    <t xml:space="preserve">Sumatoria de casos de representación iniciados </t>
  </si>
  <si>
    <t>DESCRIPCIÓN DEL INDICADOR</t>
  </si>
  <si>
    <t>LÍNEA BASE</t>
  </si>
  <si>
    <t>Año de linea base</t>
  </si>
  <si>
    <t>FUENTE DE VERIFICACIÓN</t>
  </si>
  <si>
    <t>simisional</t>
  </si>
  <si>
    <t>ANÁLISIS DEL INDICADOR</t>
  </si>
  <si>
    <t xml:space="preserve">Número de mujeres que cuentan con representación jurídica por parte de las abogadas de la Secretaría de la Mujer, dentro de los procesos litigio: penales, de familia, civil y en comisarias de familia, para medidas de protección. </t>
  </si>
  <si>
    <t>GLOSARIO DE TÉRMINOS</t>
  </si>
  <si>
    <t>CTRJ: Comité Técnico de Representación Jurídica</t>
  </si>
  <si>
    <t>OBSERVACIONES</t>
  </si>
  <si>
    <t xml:space="preserve">Medir el porcentaje de casos con representación jurídica que acceden a los servicios de acompañamiento psicosocial o psicología forense. </t>
  </si>
  <si>
    <t xml:space="preserve">Representaciones con acompañamiento psicosocial </t>
  </si>
  <si>
    <t>Son las representaciones jurídicas que cuentan con acompañamiento psicosocial (mujeres que reciben orientación de parte de una psicologa que le permita fortalecimiento emocional)</t>
  </si>
  <si>
    <t>Simisional</t>
  </si>
  <si>
    <t xml:space="preserve">Representaciones con acompañamiento de psicología forense </t>
  </si>
  <si>
    <t>Son las representaciones jurídicas que cuentan con acompañamiento de psicología forense (casos de representación que cuentan con evaluaciones, conceptos, asesoría, articulaciones e informes periciales)</t>
  </si>
  <si>
    <t xml:space="preserve">Simisional - Base de actuaciones equipo psicosocial de la SFC&amp;O </t>
  </si>
  <si>
    <t xml:space="preserve">Representaciones que requieren acompañamiento </t>
  </si>
  <si>
    <t xml:space="preserve">Son las representaciones jurídicas que de acuerdo con el concepto de las profesionales requieren acompañamiento pricosocial o de psicología forense.  </t>
  </si>
  <si>
    <t>((Sumatoria de representaciones con acompañamiento psicosocial  + Sumatoria de Representaciones con acompañamiento de psicología forense ) / Sumatoria de representaciones que requieren acompañamiento)*100%</t>
  </si>
  <si>
    <t xml:space="preserve">Porcentaje o relación de mujeres que cuentan con acompañamiento psicológico, que cuentan con la voluntad y que se ha identificado que dentro del proceso de representación requieren este acompañamiento. </t>
  </si>
  <si>
    <t xml:space="preserve">SFC&amp;O: Subsecretaría de Fortalecimiento de Capacidades y Oportunidades. 
Psicología Forense: Es la rama de la psicología que se aplica a las ciencias jurídicas, y busca aportar informes sobre el estado mental de los implicados a través de evaluaciones, conceptos, preparaciones, acompañamiento a citaciones o audiencias, articulación con equipo psicosocial y entrega de informes periciales, entre otros. </t>
  </si>
  <si>
    <t xml:space="preserve">
Cuantificar llas mujeres con atención sociojurídica (se eliminan duplicados) en los espacios de la SDMujer donde tiene presencia la SFC&amp;O, Casas de Justicia, URI, y CAF. </t>
  </si>
  <si>
    <t xml:space="preserve">Número de mujeres atendidas sociojurídicamente en CAF </t>
  </si>
  <si>
    <t xml:space="preserve">Es la cantidad de mujeres atendidas sociojurídicamente (asesoradas u orientadas por una abogada) por primera vez en los CAF (se eliminan duplicados de manera acumulada) </t>
  </si>
  <si>
    <t xml:space="preserve">Número de mujeres atendidas sociojurídicamente en Casas de Justicia </t>
  </si>
  <si>
    <t xml:space="preserve">Es la cantidad de mujeres atendidas sociojurídicamente (asesoradas u orientadas por una abogada) por primera vez en Casas de Justicia (se eliminan duplicados de manera acumulada) </t>
  </si>
  <si>
    <t>Número de mujeres atendidas sociojurídicamente en URI</t>
  </si>
  <si>
    <t xml:space="preserve">Es la cantidad de mujeres atendidas sociojurídicamente (asesoradas u orientadas por una abogada) por primera vez en URI (se eliminan duplicados de manera acumulada) </t>
  </si>
  <si>
    <t>Sumatoria de número de mujeres atendidas sociojurídicamente en CAF + Sumatoria de número de mujeres atendidas sociojurídicamente en Casas de Justicia + Sumatoria de número de mujeres atendidas sociojurídicamente en URI</t>
  </si>
  <si>
    <t xml:space="preserve">Muestra la cantidad de mujeres atendidas, asesoradas u orientadas jurídicamente con perspectiva de género y derechos de las mujeres a través de los espacios donde tiene presencia los equipos de la SFCO, URI, CAF, Casas de Justicia. </t>
  </si>
  <si>
    <t xml:space="preserve">SFCO: Subsecretaría de Fortalecimiento de Capacidades y Oportunidades. 
URI: Unidades de Reacción Inmediata. 
CAF: Centros de atención de la Fiscalia. </t>
  </si>
  <si>
    <t xml:space="preserve">Calcular la cantidad de mujeres con acompañamiento psicosocial (se eliminan duplicados) en los espacios de la SDMujer donde tiene presencia la SFC&amp;O, Casas de Justicia, URI, y CAF.  </t>
  </si>
  <si>
    <t xml:space="preserve">Número de mujeres con acompañamiento psicosocial en CAF </t>
  </si>
  <si>
    <t xml:space="preserve">Es la cantidad de mujeres con acompañamiento psicosocial (orientación para el fortalecimiento de la salud mental) por primera vez en los CAF (se eliminan duplicados de manera acumulada) </t>
  </si>
  <si>
    <t xml:space="preserve">Número de mujeres con acompañamiento psicosocial en Casas de Justicia </t>
  </si>
  <si>
    <t xml:space="preserve">Es la cantidad de mujeres con acompañamiento psicosocial (orientación para el fortalecimiento de la salud mental) por primera vez en Casas de Justicia (se eliminan duplicados de manera acumulada) </t>
  </si>
  <si>
    <t>Número de mujeres con acompañamiento psicosocial en URI</t>
  </si>
  <si>
    <t xml:space="preserve">Es la cantidad de mujeres con acompañamiento psicosocial (orientación para el fortalecimiento de la salud mental) por primera vez en URI (se eliminan duplicados de manera acumulada) </t>
  </si>
  <si>
    <t>Sumatoria de número de mujeres con acompañamiento psicosocial en CAF + Sumatoria de mujeres con acompañamiento psicosocial en Casas de Justicia + Sumatoria de mujeres con acompañamiento psicosocial en URI</t>
  </si>
  <si>
    <t xml:space="preserve">Muestra la cantidad mujeres con acompañamiento psicosocial a través de los espacios donde tiene presencia los equipos de la SFCO, URI, CAF, Casas de Justicia, como parte de la ruta integral de atención a las mujeres víctimas de violencia de género. </t>
  </si>
  <si>
    <t>Calcular la cantidad de atenciones (activaciones de rutas y servicios) de la oferta distrital para la atención de mujeres donde tiene presencia la SFCO.</t>
  </si>
  <si>
    <t xml:space="preserve">Atenciones por primera vez en Casas de Justicia </t>
  </si>
  <si>
    <t xml:space="preserve">Son las atenciones a mujeres por primera vez, por las dinamizadoras (profesionales en áreas sociales) en Casas de Justcia </t>
  </si>
  <si>
    <t>trabajadoras sociales</t>
  </si>
  <si>
    <t xml:space="preserve">Sumatoria de las atenciones realizadas a las mujeres por primera vez en las Casas de Justicia </t>
  </si>
  <si>
    <t xml:space="preserve">Número de atenciones por primera vez, activaciones de ruta o servicios, que realizan las dinamizadoras en las Casas de Justicia, esto representa el inicio de la Ruta integral para mujeres víctimas de violencia.   </t>
  </si>
  <si>
    <t>N/A</t>
  </si>
  <si>
    <t xml:space="preserve">Si - Misional </t>
  </si>
  <si>
    <t xml:space="preserve">Incrementar los espacios interinstitucionales en donde se brindan los servicios jurídicos y psicosociales a las mujeres víctimas de violencia fortaleciendo el componente de acompañamiento psicosocial.  </t>
  </si>
  <si>
    <t>Número de espacios con  servicios jurídicos y psicosociales</t>
  </si>
  <si>
    <t xml:space="preserve">Se reporta el número de espacios institucionales en los que tiene presencia la SDMujer prestando los servicios jurídicos  y psicosociales  en el marco de la estrategia de justicia de genero, para dar un acompañamiento integral.  </t>
  </si>
  <si>
    <t xml:space="preserve">Inventario de espacios </t>
  </si>
  <si>
    <t xml:space="preserve">Sumatoria de espacios interinstitucionales con servicios jurídicos y psicosociales dirigido a mujeres </t>
  </si>
  <si>
    <t>Año de línea base</t>
  </si>
  <si>
    <t xml:space="preserve">Se reporta el número de espacios institucionales en los que tiene presencia la SDMujer prestando los servicios jurídicos y psicosociales en el marco de la estrategia de justicia de género, bajo la Resolución 314 de 2022. Se incluyen espacios como Casas de Justicia, CAF, o URI. </t>
  </si>
  <si>
    <t xml:space="preserve">URI: Unidades de Reacción Inmediata. 
CAF: Centros de atención de la Fiscalía. </t>
  </si>
  <si>
    <t xml:space="preserve">Código: </t>
  </si>
  <si>
    <t>CONTROL DE CAMBIOS</t>
  </si>
  <si>
    <t xml:space="preserve">Página </t>
  </si>
  <si>
    <t>CONTROL DE CAMBIOS EN EL PLAN DE ACCIÓN</t>
  </si>
  <si>
    <t>Fecha de  solicitud del cambio</t>
  </si>
  <si>
    <t>Fecha de aprobación del cambio</t>
  </si>
  <si>
    <t>Cambio</t>
  </si>
  <si>
    <t>Justificación del cambio</t>
  </si>
  <si>
    <t>Actualización programación presupuestal por actividades</t>
  </si>
  <si>
    <t>Se solicita ajuste de metas de acuerdo al presupuesto asignado para la vigencia 2025, dado que la versión inicial cargada en Pandora tuvo ajustes en la programación contractual por actividades</t>
  </si>
  <si>
    <t xml:space="preserve">Número </t>
  </si>
  <si>
    <t>Dirección de Cartografía</t>
  </si>
  <si>
    <t>Dirección de Registros Sociales</t>
  </si>
  <si>
    <t>Dirección de Información y Estadística</t>
  </si>
  <si>
    <t>listas despegables</t>
  </si>
  <si>
    <t>tipo meta</t>
  </si>
  <si>
    <t>TIPO ACTIVIDAD</t>
  </si>
  <si>
    <t>Localidad</t>
  </si>
  <si>
    <t>tipo indicador</t>
  </si>
  <si>
    <t>Frecuencia</t>
  </si>
  <si>
    <t>Tipo de cálculo</t>
  </si>
  <si>
    <t>Responsable</t>
  </si>
  <si>
    <t>Subsecretarias</t>
  </si>
  <si>
    <t>No desagregada</t>
  </si>
  <si>
    <t>Usaquen</t>
  </si>
  <si>
    <t>Semanal</t>
  </si>
  <si>
    <t>Subsecretaría de Planeación y Política</t>
  </si>
  <si>
    <t>Desagregada</t>
  </si>
  <si>
    <t>Chapinero</t>
  </si>
  <si>
    <t>Quincenal</t>
  </si>
  <si>
    <t>Subsecretaría de gestión financiera</t>
  </si>
  <si>
    <t>Santafe</t>
  </si>
  <si>
    <t>Subsecretaría de coordinación operativa</t>
  </si>
  <si>
    <t>San Cristóbal</t>
  </si>
  <si>
    <t>Subsecretaría de inspección, vigilancia y control de vivienda</t>
  </si>
  <si>
    <t>Usme</t>
  </si>
  <si>
    <t>Impacto</t>
  </si>
  <si>
    <t>Subsecretaría jurídica</t>
  </si>
  <si>
    <t>Tunjuelito</t>
  </si>
  <si>
    <t>Otro</t>
  </si>
  <si>
    <t>Dirección de gestión corporativa y control interno</t>
  </si>
  <si>
    <t>Bosa</t>
  </si>
  <si>
    <t>Kennedy</t>
  </si>
  <si>
    <t>Fontibón</t>
  </si>
  <si>
    <t>Engativá</t>
  </si>
  <si>
    <t>Suba</t>
  </si>
  <si>
    <t>Barrios Unidos</t>
  </si>
  <si>
    <t>Teusaquillo</t>
  </si>
  <si>
    <t>Mártires</t>
  </si>
  <si>
    <t>Antonio Nariño</t>
  </si>
  <si>
    <t>Puente Aranda</t>
  </si>
  <si>
    <t>Candelaria</t>
  </si>
  <si>
    <t>Producto PMR</t>
  </si>
  <si>
    <t>Metas</t>
  </si>
  <si>
    <t>Rafael Uribe Uribe</t>
  </si>
  <si>
    <t>Ciudad Bolívar</t>
  </si>
  <si>
    <t>Política y lineamientos del hábitat</t>
  </si>
  <si>
    <t>100% de polígonos identificados de control y prevención, monitoreados en áreas susceptibles de  ocupación ilegal</t>
  </si>
  <si>
    <t>Sumapaz</t>
  </si>
  <si>
    <t>Vivienda para todos</t>
  </si>
  <si>
    <t>Incrementar a un 90% la sostenibilidad del SIG en el Gobierno Distrital.</t>
  </si>
  <si>
    <t>Intervenciones integrales del hábitat</t>
  </si>
  <si>
    <t>Iniciar 150.000 viviendas en Bogotá</t>
  </si>
  <si>
    <t>Recuperación, incorporación, vida urbana y control de la ilegalidad</t>
  </si>
  <si>
    <t>Llevar a un 100% la implementación de las leyes 1712 de 2014 (Ley de Transparencia y del Derecho de Acceso a la Información Pública) y 1474 de 2011 (Por la cual se dictan normas orientadas a fortalecer los mecanismos de prevención, investigación y sanción de actos de corrupción y la efectividad del control de la gestión pública).</t>
  </si>
  <si>
    <t>Transparencia, gestión pública y servicio a la ciudadanía</t>
  </si>
  <si>
    <t>Iniciar 60.000 viviendas VIS en Bogotá</t>
  </si>
  <si>
    <t>80 hectáreas útiles para vivienda de interés social gestionadas</t>
  </si>
  <si>
    <t>Ejecutar el Plan de Innovación, Uso y Apropiación de las tecnologías de la información y las comunicaciones ejecutadas al 100%</t>
  </si>
  <si>
    <t>Objetivos estrategicos</t>
  </si>
  <si>
    <t>Brindar asistencia técnica a 81 prestadores de los servicios públicos de acueducto identificados</t>
  </si>
  <si>
    <t>Garantizar que  el 100% de los hogares comunitarios, FAMIS y sustitutos del ICBF, notificados a las empresas prestadoras, reciban las tarifas diferenciales de servicios públicos, contenidas en el artículo 214 de la Ley 1753 de 2015 y el acuerdo 325 de 2008</t>
  </si>
  <si>
    <t>Contribuir al acceso a una vivienda adecuada y asequible para los hogares de Bogotá</t>
  </si>
  <si>
    <t>Crear programas de asistencia técnica para mejoramiento de vivienda</t>
  </si>
  <si>
    <t xml:space="preserve">Contribuir al mejoramiento del entorno </t>
  </si>
  <si>
    <t>Gestionar 10 intervenciones integrales de mejoramiento en los territorios priorizados</t>
  </si>
  <si>
    <t>Controlar la enajenación y arrendamiento de vivienda, la urbanización y construcción del hábitat en el Distrito Capital</t>
  </si>
  <si>
    <t>Fortalecer la gestión transparente de la acción pública al servicio de la comunidad</t>
  </si>
  <si>
    <t>Edad</t>
  </si>
  <si>
    <t>entias</t>
  </si>
  <si>
    <t>Sexo</t>
  </si>
  <si>
    <t>condicion</t>
  </si>
  <si>
    <t xml:space="preserve"> </t>
  </si>
  <si>
    <t>0 - 5 años</t>
  </si>
  <si>
    <t>Afrodescendiente</t>
  </si>
  <si>
    <t>Hombre</t>
  </si>
  <si>
    <t>Mujeres</t>
  </si>
  <si>
    <t>6 - 12 años</t>
  </si>
  <si>
    <t>Indígenas</t>
  </si>
  <si>
    <t>Mujer</t>
  </si>
  <si>
    <t>Jóvenes</t>
  </si>
  <si>
    <t>13 - 17 años</t>
  </si>
  <si>
    <t>Raizales</t>
  </si>
  <si>
    <t>En condición de discapacidad</t>
  </si>
  <si>
    <t>18 - 26 años</t>
  </si>
  <si>
    <t>Rom</t>
  </si>
  <si>
    <t>LGBTI</t>
  </si>
  <si>
    <t>27 - 59 años</t>
  </si>
  <si>
    <t>Habitante de calle</t>
  </si>
  <si>
    <t>60 en adelante</t>
  </si>
  <si>
    <t>Adulto mayor</t>
  </si>
  <si>
    <t>En febrero 983 mujeres recibieron asesoría u orientación sociojurídica, en los 3 espacios principales establecidos en la estrategia. Hasta la fecha se han realizado 1675 en total.
Se cuenta con el equipo de abogadas de orientación y asesoría para atender a las mujeres que ingresan a alguna de las 5 URI, al CAF (Caivas y Capiv) y a las 7 casas de justicia con ruta integral o a las 8 casas de justicia con el modelo de atención tradicional.</t>
  </si>
  <si>
    <t>6.66%</t>
  </si>
  <si>
    <t xml:space="preserve">En el mes de marzo 2025 se realizaron 4 sesiones ordinarias del comité de representación jurídica y una sesión extraordinaria por cierre de caso. En las evidencias se incluyen: 
1. Reporte de asistencia a las sesiones del comité.   
2. Convocatorias realizadas por la secretaria técnica por teams. 
Nota: No se comparten las actas en garantía de los datos sensibles que contiene de las ciudadanas. 
</t>
  </si>
  <si>
    <t>https://secretariadistritald.sharepoint.com/:f:/s/InstrumentosdePlaneacin-SubsecretaraFCO/EuQ42f1Uu3NBmlt0FF_vnwoBsJ9EvBgTqyT-z412YtQBLg?e=A5kCrN</t>
  </si>
  <si>
    <t>En el mes de marzo se inició la representación de 163 casos, 121 en materia administrativa, 3 en materia de familia, 37 en materia penal y 2 con materia por identificar. 
Se mantiene la articulación con Fiscalía General de la Nación, Personería y Procuraduría con miras a fortalecer y luchar en contra de los obstáculos que a diario se presentan en litigio.</t>
  </si>
  <si>
    <t>En lo transcurrido de enero a marzo de 2025 se dio inicio a  262 representaciones, de las cuales se discriminan de la siguiente forma 194 en procesos administrativos, 60 en procesos penales, 6 en procesos de familia y 2 por identificar. 
Se cuenta con el equipo de abogadas de litigio para atender los casos que son por asignación directa (URI y Ruta Integral), así como con el equipo de litigio en procesos administrativos (Medidas de Protección) y en procesos penales.</t>
  </si>
  <si>
    <t xml:space="preserve">A la fecha se mantienen dificultades frente al registro, asociación de seguimientos y generación de reportes confiables frente a las atenciones realizadas, se continúa presentando intermitencia  en el sistema SI-Misional 2.0. Si bien se pueden obtener reportes de Si - Misional, estos no cuentan con todos los campos o información 100% confiable. </t>
  </si>
  <si>
    <t>https://secretariadistritald.sharepoint.com/:f:/s/InstrumentosdePlaneacin-SubsecretaraFCO/ElJ5Bw3hDUdPizFt_ZvnQyMB0v4PIVNFjYmGP83EQxBOhg?e=U9KQ4c</t>
  </si>
  <si>
    <t xml:space="preserve">Se realizaron asignaciones por el comité y se decidieron asignaciones directas (en observancia de lo establecido en la Resolución 314 de 2022) en los casos que lo amerita por la urgencia o que por las fechas de las acciones requeridas no alcanzan a ser estudiados en las sesiones ordinarias del comité que se realizan cada miércoles. Para el mes de marzo se escalonaron al comité 192 casos, de los cuales 163 fueron asignados por el comité de acuerdo con el reporte de Litigio de Si - Misional 2.0. </t>
  </si>
  <si>
    <t xml:space="preserve">En el mes de marzo se evidencia que de los 163 casos de litigio se inició el acompañamiento psicosocial a 58 mujeres que se encuentran en representación; así mismo, se evidencia la realización de seguimiento psicosocial a 34 de las 58 mujeres. Adicionalmente, se registra el seguimiento a 15 mujeres que ya venían con proceso de acompañamiento psicosocial y que ahora están siendo representadas por el equipo de litigio. Para un total de 73 mujeres con acompañamiento psicosocial. </t>
  </si>
  <si>
    <t xml:space="preserve">Durante el mes de marzo se sugirió la articulación de 12 casos de los asignados por el Comité Técnico: 
1. Recepción de solicitudes para articulación en marzo: 11
2. Asignación de labores periciales: 12
De esas labores asignadas a las profesionales, realizaron:
- 9 Entrevistas con ciudadana
- 6 Aplicaciones de pruebas psicométricas 
- 7 Entrevistas complementarias
- 15 Comunicaciones con abogadas
- 5 Comunicaciones con ciudadanas
- 6 Entregas de informe de evaluación psicológica
- 2 Socializaciones de resultados
- 3 Asistencias a audiencias
-1 Valoración neuropsicológica
Adicionalmente, se realizaron las siguientes acciones: 
6   Preparaciones de audiencia
2    Socializaciones de servicios con equipos (Profesionales de Litigio en Penal y Familia, Casas Refugio)
1   Fortalecimiento conceptual con profesionales psicosociales de las URI, donde se abordaron temas relacionados con la violencia psicológica y los elementos diferenciales de la violencia.
4   Articulaciones con equipo transversal para acompañamiento de las ciudadanas
2  Articulaciones con la profesional del cuidado para los equipos (Identificación de necesidades y preparación de charla de difusión para el 9 de abril)
Y frente al desarrollo de la guía IVIMA, se realizaron 4 presentaciones de la guía, la primera con la subsecretaria, y las otras 3 como grupos focales con profesionales de la procuraduría, con profesionales del equipo sociojurídico de URI de la SDM y con las coordinadoras que conforman la mesa psicosocial de la SDM. </t>
  </si>
  <si>
    <t>https://secretariadistritald.sharepoint.com/:f:/s/InstrumentosdePlaneacin-SubsecretaraFCO/EnvWCxd_VP9KlAz6nn-fHfAB3zC1SiPXoLAMa6muTikOHg?e=SDi5Wl</t>
  </si>
  <si>
    <t xml:space="preserve">En lo transcurrido para los meses de enero a marzo de 2025 se dio acompañamiento a 124 de las 262 mujeres con nuevas representaciones en 2025. Es importante precisar que corresponde a las mujeres que requieren el acompañamiento. </t>
  </si>
  <si>
    <t>https://secretariadistritald.sharepoint.com/:f:/s/InstrumentosdePlaneacin-SubsecretaraFCO/EgswUVBe9shEjd6U3cjFUxcBNC6EmZQ1f1sxese2Z20Tlg?e=BatRfM</t>
  </si>
  <si>
    <t>En el mes de marzo se atendieron por primera vez en CAF a 137 personas. (No se cuentan duplicados)</t>
  </si>
  <si>
    <t>En el mes de marzo se atendieron por primera vez en URI a 197 personas. (No se cuentan duplicados)</t>
  </si>
  <si>
    <t>Durante el periodo no se presentan retrasos significativos. Es importante precisar que en el sistema Si - Misional 2.0, aún se encuentran debilidades en la completitud y calidad de los datos</t>
  </si>
  <si>
    <t>https://secretariadistritald.sharepoint.com/:f:/s/InstrumentosdePlaneacin-SubsecretaraFCO/EvT0uLUl9LpIpz3O0E9c4ysBvCfwPcbLPhinDRri6i4FnQ?e=l3x0k1</t>
  </si>
  <si>
    <t xml:space="preserve">En marzo 1224 mujeres recibieron asesoría u orientación sociojurídica, en los 3 espacios principales establecidos en la estrategia, 890 en Casas de Justicia, 197 en URI y 137 en CAF. </t>
  </si>
  <si>
    <t>En marzo 1224 mujeres recibieron asesoría u orientación sociojurídica, en los 3 espacios principales establecidos en la estrategia. Hasta la fecha se han realizado 2899 atenciones por primera vez.
Se cuenta con el equipo de abogadas de orientación y asesoría para atender a las mujeres que ingresan a alguna de las 5 URI, al CAF (Caivas y Capiv) y a las 7 casas de justicia con ruta integral o a las 8 casas de justicia con el modelo de atención tradicional.</t>
  </si>
  <si>
    <t xml:space="preserve">En marzo acudieron por primera vez 890 personas a las casas de justicia, específicamente en Casas de Justicia con Ruta Integral 638 y en Casas con Modelo Tradicional 252. </t>
  </si>
  <si>
    <t>En marzo 76 mujeres recibieron acompañamiento psicosocial en CAF. (No se cuentan duplicados)</t>
  </si>
  <si>
    <t>En marzo, 279 mujeres recibieron atención en Casa de Justicia con Ruta Integral , y  82 en Casas de Justicia Modelo tradicional, para un total de 361 mujeres que recibieron acompañamiento psicosocial en este espacio. (No se cuentan duplicados)</t>
  </si>
  <si>
    <t>En marzo 192 mujeres recibieron acompañamiento psicosocial en URI. (No se cuentan duplicados)</t>
  </si>
  <si>
    <t xml:space="preserve">En marzo 629 mujeres recibieron acompañamiento psicosocial, en los 3 espacios principales establecidos en la estrategia, 361 en Casas de Justicia, 192 en URI y 76 en CAF. </t>
  </si>
  <si>
    <t>De enero a marzo 1.267 mujeres recibieron acompañamiento psicosocial, en los 3 espacios principales establecidos en la estrategia, 725 en Casa de Justicia, 408 en URI, y 134 en CAF. 
Se cuenta con el equipo psicosocial para atender a las mujeres que ingresan a alguna de las 5 URI, al CAF (Caivas y Capiv) y a las 7 casas de justicia con ruta integral o a las 8 casas de justicia con el modelo de atención tradicional.  Se mantiene articulación con la Estrategia de Enlace Sofía para revisar los criterios de articulación y comunicación entre los dos Equipos, según los casos que se acompañan en las distintas estrategias.</t>
  </si>
  <si>
    <t xml:space="preserve">Durante el periodo no se presentan retrasos significativos. Es importante precisar que en el sistema Si - Misional 2.0, aún se encuentran debilidades en la completitud y calidad de los datos. </t>
  </si>
  <si>
    <t>https://secretariadistritald.sharepoint.com/:f:/s/InstrumentosdePlaneacin-SubsecretaraFCO/Ei7ZMoVPPfJCmSigZcKNUVUBNfBx55WMrSrkae8Sw6wMyA?e=svOcWk</t>
  </si>
  <si>
    <t xml:space="preserve">Desde el proceso de dinamización, en el mes de marzo a 260 mujeres se les activó ruta social, (una mujer puede tener mas de una activación de ruta) evidenciando la labor constante y pertinente de los equipos en la atención integral, real y efectiva a la ciudadanía. </t>
  </si>
  <si>
    <t>De enero a marzo se han activado ruta o servicios a 464 mujeres (una mujer puede tener mas de una activación de ruta), 
Así mismo, se registraron 854 seguimientos efectivos. 
Se cuenta con el equipo de dinamizadoras para cada una de las 7 casas de justicia con ruta integral</t>
  </si>
  <si>
    <t xml:space="preserve">Es importante precisar que en el sistema Si - Misional 2.0, aún se encuentran debilidades en la completitud y calidad de los datos. </t>
  </si>
  <si>
    <t xml:space="preserve">En el mes de marzo desde el proceso de dinamización, a 260 mujeres se les activó ruta social, (una mujer puede tener mas de una activación de ruta), 
Así mismo, se registraron 567 seguimientos efectivos. </t>
  </si>
  <si>
    <t>https://secretariadistritald.sharepoint.com/:f:/s/InstrumentosdePlaneacin-SubsecretaraFCO/EmN08PijBbhDrTPjtkA3bqcBkaGSrWOU2ra_LkqRASXJrw?e=dggICK</t>
  </si>
  <si>
    <t xml:space="preserve">A marzo de 2025 se encuentran en operación 13 espacios establecidos por la Subsecretaría para la prestación de los servicios jurídicos y psicosociales de manera integral </t>
  </si>
  <si>
    <t xml:space="preserve">Adicionalmente, a la fecha se mantienen dificultades frente al registro, asociación de seguimientos y generación de reportes confiables frente a las atenciones realizadas, se continúa presentando intermitencia  en el sistema SI-Misional 2.0. Si bien se pueden obtener reportes de Si - Misional, estos tienen información incompleta, también es importante mencionar que la información relacionada con las actuaciones del equipo de psicología forense se llevan por medio de registro manual. </t>
  </si>
  <si>
    <t>Infraestructura Tecnológica y documental (Sistemas de Información y Tecnología y Gestión documental)</t>
  </si>
  <si>
    <t>Línea Base
(Corte 31 diciembre 2023)</t>
  </si>
  <si>
    <t>Meta Plan
(Total PMR
10 Años)</t>
  </si>
  <si>
    <t>Se solicita ajuste de metas de acuerdo a la ejecución del presupuesto asignado para la vigencia 2025 y la programación actual de las necesidades contractuales del proyecto 8210.</t>
  </si>
  <si>
    <t xml:space="preserve">En el mes de marzo se evidencia que de las 163 mujeres en representación se inició el acompañamiento psicosocial a 58 mujeres que se encuentran en representación; así mismo, se evidencia la realización de seguimiento psicosocial a 34 de las 58 mujeres. Adicionalmente se registra el seguimiento a 15 mujeres que ya venían con proceso de acompañamiento psicosocial y que ahora están siendo representadas por el equipo de litigio. Los 73 casos corresponden a las 73 mujeres que requieren el acompañamiento. </t>
  </si>
  <si>
    <t xml:space="preserve">En el mes de marzo se registraron 567 seguimientos efectivos a mujeres en relación al avance del trámite de la ruta social activada. </t>
  </si>
  <si>
    <t>Para el primer trimestre del año 2025, la SDMujer ha adelantado acciones y actividades para atender al 100% de las mujeres con necesidad de representación jurídica. Así, se ha realizado acompañamiento a 124 (47.3%) de las 262 mujeres que están siendo representadas (194 en procesos administrativos, 60 en procesos penales, 6 en procesos de familia y 2 por identificar).</t>
  </si>
  <si>
    <t>A 31 de marzo de 2025, se ha adelantado por medio del equipo humano de la SdMujer, la orientación y asesoría jurídica, atención psicosocial, atención psico-jurídica en 13 espacios: 7 Casas de Justicia con Ruta Integral, 5 URI´s que cuentan con las duplas y 1 Centro de Atención de la Fiscalía. Se incluye como evidencia presentación en donde se relacionan los espacios en donde contamos con el servicio psicosocial.</t>
  </si>
  <si>
    <t>BPIN</t>
  </si>
  <si>
    <t>BPIN 2024110010300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</si>
</sst>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5" formatCode="_-* #,##0\ &quot;€&quot;_-;\-* #,##0\ &quot;€&quot;_-;_-* &quot;-&quot;\ &quot;€&quot;_-;_-@_-"/>
    <numFmt numFmtId="166" formatCode="_-* #,##0.00\ &quot;€&quot;_-;\-* #,##0.00\ &quot;€&quot;_-;_-* &quot;-&quot;??\ &quot;€&quot;_-;_-@_-"/>
    <numFmt numFmtId="169" formatCode="_-* #,##0.00\ _€_-;\-* #,##0.00\ _€_-;_-* &quot;-&quot;??\ _€_-;_-@_-"/>
    <numFmt numFmtId="170" formatCode="_-* #,##0\ _€_-;\-* #,##0\ _€_-;_-* &quot;-&quot;??\ _€_-;_-@_-"/>
    <numFmt numFmtId="171" formatCode="_-* #,##0\ _€_-;\-* #,##0\ _€_-;_-* &quot;-&quot;\ _€_-;_-@_-"/>
    <numFmt numFmtId="172" formatCode="0.0%"/>
    <numFmt numFmtId="173" formatCode="###,000"/>
    <numFmt numFmtId="174" formatCode="_-* #,##0.0_-;\-* #,##0.0_-;_-* &quot;-&quot;??_-;_-@_-"/>
  </numFmts>
  <fonts count="54"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b/>
      <sz val="11"/>
      <color theme="1"/>
      <name val="Arial"/>
      <family val="2"/>
    </font>
    <font>
      <sz val="14"/>
      <color theme="1"/>
      <name val="Arial"/>
      <family val="2"/>
    </font>
    <font>
      <sz val="11"/>
      <color theme="1"/>
      <name val="Calibri"/>
      <family val="2"/>
      <scheme val="minor"/>
    </font>
    <font>
      <sz val="9"/>
      <color rgb="FF333333"/>
      <name val="Verdana"/>
      <family val="2"/>
    </font>
    <font>
      <sz val="10"/>
      <name val="Arial"/>
      <family val="2"/>
    </font>
    <font>
      <sz val="11"/>
      <name val="Arial"/>
      <family val="2"/>
    </font>
    <font>
      <b/>
      <sz val="11"/>
      <name val="Arial"/>
      <family val="2"/>
    </font>
    <font>
      <sz val="11"/>
      <color theme="1"/>
      <name val="Arial"/>
      <family val="2"/>
    </font>
    <font>
      <b/>
      <sz val="11"/>
      <color indexed="10"/>
      <name val="Arial"/>
      <family val="2"/>
    </font>
    <font>
      <b/>
      <sz val="11"/>
      <color theme="0" tint="-0.34998626667073579"/>
      <name val="Arial"/>
      <family val="2"/>
    </font>
    <font>
      <b/>
      <i/>
      <sz val="11"/>
      <name val="Arial"/>
      <family val="2"/>
    </font>
    <font>
      <sz val="10"/>
      <name val="Arial Narrow"/>
      <family val="2"/>
    </font>
    <font>
      <u/>
      <sz val="11"/>
      <color theme="10"/>
      <name val="Calibri"/>
      <family val="2"/>
      <scheme val="minor"/>
    </font>
    <font>
      <sz val="13"/>
      <color theme="1"/>
      <name val="Arial"/>
      <family val="2"/>
    </font>
    <font>
      <b/>
      <sz val="13"/>
      <color theme="1"/>
      <name val="Arial"/>
      <family val="2"/>
    </font>
    <font>
      <b/>
      <sz val="14"/>
      <color theme="1"/>
      <name val="Arial"/>
      <family val="2"/>
    </font>
    <font>
      <sz val="9"/>
      <name val="Arial"/>
      <family val="2"/>
    </font>
    <font>
      <sz val="9"/>
      <color theme="0"/>
      <name val="Arial"/>
      <family val="2"/>
    </font>
    <font>
      <b/>
      <sz val="9"/>
      <name val="Arial"/>
      <family val="2"/>
    </font>
    <font>
      <sz val="13"/>
      <name val="Arial"/>
      <family val="2"/>
    </font>
    <font>
      <sz val="8"/>
      <color rgb="FF666666"/>
      <name val="Verdana"/>
      <family val="2"/>
    </font>
    <font>
      <sz val="16"/>
      <color theme="1"/>
      <name val="Arial"/>
      <family val="2"/>
    </font>
    <font>
      <sz val="18"/>
      <color theme="1"/>
      <name val="Arial"/>
      <family val="2"/>
    </font>
    <font>
      <b/>
      <sz val="18"/>
      <name val="Arial"/>
      <family val="2"/>
    </font>
    <font>
      <sz val="13"/>
      <color rgb="FF002060"/>
      <name val="Arial"/>
      <family val="2"/>
    </font>
    <font>
      <sz val="13"/>
      <color rgb="FFC00000"/>
      <name val="Arial"/>
      <family val="2"/>
    </font>
    <font>
      <b/>
      <sz val="13"/>
      <name val="Arial"/>
      <family val="2"/>
    </font>
    <font>
      <sz val="13"/>
      <color theme="6" tint="-0.249977111117893"/>
      <name val="Arial"/>
      <family val="2"/>
    </font>
    <font>
      <sz val="13"/>
      <color rgb="FFFF0000"/>
      <name val="Arial"/>
      <family val="2"/>
    </font>
    <font>
      <sz val="8"/>
      <name val="Calibri"/>
      <family val="2"/>
      <scheme val="minor"/>
    </font>
    <font>
      <b/>
      <sz val="12"/>
      <name val="Arial"/>
      <family val="2"/>
    </font>
    <font>
      <sz val="9"/>
      <color indexed="81"/>
      <name val="Tahoma"/>
      <family val="2"/>
    </font>
    <font>
      <sz val="11"/>
      <color theme="1"/>
      <name val="Calibri"/>
      <family val="2"/>
      <scheme val="minor"/>
    </font>
    <font>
      <b/>
      <sz val="11"/>
      <color theme="1"/>
      <name val="Calibri"/>
      <family val="2"/>
      <scheme val="minor"/>
    </font>
    <font>
      <b/>
      <sz val="14"/>
      <name val="Arial"/>
      <family val="2"/>
    </font>
    <font>
      <sz val="14"/>
      <name val="Arial"/>
      <family val="2"/>
    </font>
    <font>
      <b/>
      <sz val="12"/>
      <color theme="1"/>
      <name val="Calibri"/>
      <family val="2"/>
      <scheme val="minor"/>
    </font>
    <font>
      <b/>
      <sz val="10"/>
      <color theme="1"/>
      <name val="Calibri"/>
      <family val="2"/>
      <scheme val="minor"/>
    </font>
    <font>
      <sz val="11"/>
      <color rgb="FFFF0000"/>
      <name val="Arial"/>
      <family val="2"/>
    </font>
    <font>
      <sz val="10"/>
      <color rgb="FF000000"/>
      <name val="Arial Narrow"/>
      <family val="2"/>
    </font>
    <font>
      <b/>
      <sz val="10"/>
      <name val="Arial Narrow"/>
      <family val="2"/>
    </font>
    <font>
      <sz val="10"/>
      <color rgb="FF000000"/>
      <name val="Times New Roman"/>
      <family val="1"/>
    </font>
    <font>
      <sz val="11"/>
      <color rgb="FF242424"/>
      <name val="Aptos Narrow"/>
      <family val="2"/>
    </font>
    <font>
      <sz val="10"/>
      <color rgb="FFFF0000"/>
      <name val="Arial Narrow"/>
      <family val="2"/>
    </font>
    <font>
      <sz val="18"/>
      <name val="Arial"/>
      <family val="2"/>
    </font>
    <font>
      <sz val="12"/>
      <color theme="1"/>
      <name val="Arial"/>
      <family val="2"/>
    </font>
    <font>
      <sz val="8"/>
      <color theme="1"/>
      <name val="Calibri"/>
      <family val="2"/>
      <scheme val="minor"/>
    </font>
    <font>
      <sz val="11"/>
      <color theme="1"/>
      <name val="Calibri"/>
      <family val="2"/>
      <scheme val="minor"/>
    </font>
  </fonts>
  <fills count="15">
    <fill>
      <patternFill patternType="none"/>
    </fill>
    <fill>
      <patternFill patternType="gray125"/>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7" tint="0.79998168889431442"/>
        <bgColor rgb="FFFFFFFF"/>
      </patternFill>
    </fill>
    <fill>
      <patternFill patternType="solid">
        <fgColor theme="2"/>
        <bgColor indexed="64"/>
      </patternFill>
    </fill>
    <fill>
      <patternFill patternType="solid">
        <fgColor theme="7" tint="0.59999389629810485"/>
        <bgColor rgb="FF000000"/>
      </patternFill>
    </fill>
    <fill>
      <patternFill patternType="solid">
        <fgColor theme="4" tint="0.59999389629810485"/>
        <bgColor indexed="64"/>
      </patternFill>
    </fill>
    <fill>
      <patternFill patternType="solid">
        <fgColor theme="9" tint="0.79998168889431442"/>
        <bgColor indexed="64"/>
      </patternFill>
    </fill>
    <fill>
      <patternFill patternType="solid">
        <fgColor rgb="FFE4DFEC"/>
        <bgColor rgb="FF000000"/>
      </patternFill>
    </fill>
  </fills>
  <borders count="7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top style="thin">
        <color rgb="FF000000"/>
      </top>
      <bottom/>
      <diagonal/>
    </border>
    <border>
      <left/>
      <right style="thin">
        <color rgb="FF000000"/>
      </right>
      <top style="thin">
        <color rgb="FF000000"/>
      </top>
      <bottom/>
      <diagonal/>
    </border>
    <border>
      <left/>
      <right/>
      <top/>
      <bottom/>
      <diagonal/>
    </border>
    <border>
      <left/>
      <right/>
      <top style="thin">
        <color rgb="FF000000"/>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s>
  <cellStyleXfs count="53">
    <xf numFmtId="0" fontId="0" fillId="0" borderId="0"/>
    <xf numFmtId="9" fontId="8" fillId="0" borderId="0" applyFont="0" applyFill="0" applyBorder="0" applyAlignment="0" applyProtection="0"/>
    <xf numFmtId="0" fontId="10" fillId="0" borderId="6"/>
    <xf numFmtId="0" fontId="4" fillId="0" borderId="6"/>
    <xf numFmtId="166" fontId="4" fillId="0" borderId="6" applyFont="0" applyFill="0" applyBorder="0" applyAlignment="0" applyProtection="0"/>
    <xf numFmtId="169" fontId="4" fillId="0" borderId="6" applyFont="0" applyFill="0" applyBorder="0" applyAlignment="0" applyProtection="0"/>
    <xf numFmtId="9" fontId="4" fillId="0" borderId="6" applyFont="0" applyFill="0" applyBorder="0" applyAlignment="0" applyProtection="0"/>
    <xf numFmtId="171" fontId="4" fillId="0" borderId="6" applyFont="0" applyFill="0" applyBorder="0" applyAlignment="0" applyProtection="0"/>
    <xf numFmtId="165" fontId="4" fillId="0" borderId="6" applyFont="0" applyFill="0" applyBorder="0" applyAlignment="0" applyProtection="0"/>
    <xf numFmtId="9" fontId="10" fillId="0" borderId="6" applyFont="0" applyFill="0" applyBorder="0" applyAlignment="0" applyProtection="0"/>
    <xf numFmtId="9" fontId="17" fillId="0" borderId="6" applyFont="0" applyFill="0" applyBorder="0" applyAlignment="0" applyProtection="0"/>
    <xf numFmtId="173" fontId="22" fillId="0" borderId="42" applyNumberFormat="0" applyAlignment="0" applyProtection="0">
      <alignment horizontal="right" vertical="center"/>
    </xf>
    <xf numFmtId="173" fontId="22" fillId="0" borderId="43" applyNumberFormat="0" applyAlignment="0" applyProtection="0">
      <alignment horizontal="left" vertical="center" indent="1"/>
    </xf>
    <xf numFmtId="0" fontId="23" fillId="0" borderId="43" applyAlignment="0" applyProtection="0">
      <alignment horizontal="left" vertical="center" indent="1"/>
    </xf>
    <xf numFmtId="0" fontId="24" fillId="8" borderId="6" applyNumberFormat="0" applyAlignment="0" applyProtection="0">
      <alignment horizontal="left" vertical="center" indent="1"/>
    </xf>
    <xf numFmtId="173" fontId="26" fillId="0" borderId="42" applyNumberFormat="0" applyFill="0" applyBorder="0" applyAlignment="0" applyProtection="0">
      <alignment horizontal="right" vertical="center"/>
    </xf>
    <xf numFmtId="0" fontId="18" fillId="0" borderId="6" applyNumberFormat="0" applyFill="0" applyBorder="0" applyAlignment="0" applyProtection="0"/>
    <xf numFmtId="0" fontId="3" fillId="0" borderId="6"/>
    <xf numFmtId="43" fontId="38" fillId="0" borderId="0" applyFont="0" applyFill="0" applyBorder="0" applyAlignment="0" applyProtection="0"/>
    <xf numFmtId="0" fontId="2" fillId="0" borderId="6"/>
    <xf numFmtId="0" fontId="47" fillId="0" borderId="6"/>
    <xf numFmtId="0" fontId="18" fillId="0" borderId="0" applyNumberFormat="0" applyFill="0" applyBorder="0" applyAlignment="0" applyProtection="0"/>
    <xf numFmtId="0" fontId="53" fillId="0" borderId="6"/>
    <xf numFmtId="9" fontId="1" fillId="0" borderId="6" applyFont="0" applyFill="0" applyBorder="0" applyAlignment="0" applyProtection="0"/>
    <xf numFmtId="0" fontId="53" fillId="0" borderId="6"/>
    <xf numFmtId="0" fontId="1" fillId="0" borderId="6"/>
    <xf numFmtId="166" fontId="1" fillId="0" borderId="6" applyFont="0" applyFill="0" applyBorder="0" applyAlignment="0" applyProtection="0"/>
    <xf numFmtId="169" fontId="1" fillId="0" borderId="6" applyFont="0" applyFill="0" applyBorder="0" applyAlignment="0" applyProtection="0"/>
    <xf numFmtId="9" fontId="1" fillId="0" borderId="6" applyFont="0" applyFill="0" applyBorder="0" applyAlignment="0" applyProtection="0"/>
    <xf numFmtId="171" fontId="1" fillId="0" borderId="6" applyFont="0" applyFill="0" applyBorder="0" applyAlignment="0" applyProtection="0"/>
    <xf numFmtId="165" fontId="1" fillId="0" borderId="6" applyFont="0" applyFill="0" applyBorder="0" applyAlignment="0" applyProtection="0"/>
    <xf numFmtId="43" fontId="1" fillId="0" borderId="6" applyFont="0" applyFill="0" applyBorder="0" applyAlignment="0" applyProtection="0"/>
    <xf numFmtId="0" fontId="53" fillId="0" borderId="6"/>
    <xf numFmtId="0" fontId="53" fillId="0" borderId="6"/>
    <xf numFmtId="0" fontId="53" fillId="0" borderId="6"/>
    <xf numFmtId="0" fontId="53" fillId="0" borderId="6"/>
    <xf numFmtId="0" fontId="53" fillId="0" borderId="6"/>
    <xf numFmtId="43" fontId="1" fillId="0" borderId="6" applyFont="0" applyFill="0" applyBorder="0" applyAlignment="0" applyProtection="0"/>
    <xf numFmtId="0" fontId="1" fillId="0" borderId="6"/>
    <xf numFmtId="43" fontId="1" fillId="0" borderId="6" applyFont="0" applyFill="0" applyBorder="0" applyAlignment="0" applyProtection="0"/>
    <xf numFmtId="0" fontId="1" fillId="0" borderId="6"/>
    <xf numFmtId="0" fontId="53" fillId="0" borderId="6"/>
    <xf numFmtId="0" fontId="53" fillId="0" borderId="6"/>
    <xf numFmtId="0" fontId="53" fillId="0" borderId="6"/>
    <xf numFmtId="0" fontId="53" fillId="0" borderId="6"/>
    <xf numFmtId="43" fontId="1" fillId="0" borderId="6" applyFont="0" applyFill="0" applyBorder="0" applyAlignment="0" applyProtection="0"/>
    <xf numFmtId="43" fontId="1" fillId="0" borderId="6" applyFont="0" applyFill="0" applyBorder="0" applyAlignment="0" applyProtection="0"/>
    <xf numFmtId="43" fontId="1" fillId="0" borderId="6" applyFont="0" applyFill="0" applyBorder="0" applyAlignment="0" applyProtection="0"/>
    <xf numFmtId="43" fontId="1" fillId="0" borderId="6" applyFont="0" applyFill="0" applyBorder="0" applyAlignment="0" applyProtection="0"/>
    <xf numFmtId="43" fontId="1" fillId="0" borderId="6" applyFont="0" applyFill="0" applyBorder="0" applyAlignment="0" applyProtection="0"/>
    <xf numFmtId="43" fontId="1" fillId="0" borderId="6" applyFont="0" applyFill="0" applyBorder="0" applyAlignment="0" applyProtection="0"/>
    <xf numFmtId="43" fontId="1" fillId="0" borderId="6" applyFont="0" applyFill="0" applyBorder="0" applyAlignment="0" applyProtection="0"/>
    <xf numFmtId="43" fontId="1" fillId="0" borderId="6" applyFont="0" applyFill="0" applyBorder="0" applyAlignment="0" applyProtection="0"/>
  </cellStyleXfs>
  <cellXfs count="678">
    <xf numFmtId="0" fontId="0" fillId="0" borderId="0" xfId="0"/>
    <xf numFmtId="0" fontId="9" fillId="0" borderId="0" xfId="0" applyFont="1"/>
    <xf numFmtId="0" fontId="13" fillId="0" borderId="6" xfId="3" applyFont="1" applyAlignment="1">
      <alignment vertical="center"/>
    </xf>
    <xf numFmtId="0" fontId="12" fillId="4" borderId="6" xfId="2" applyFont="1" applyFill="1" applyAlignment="1">
      <alignment vertical="center" wrapText="1"/>
    </xf>
    <xf numFmtId="0" fontId="14" fillId="4" borderId="6" xfId="2" applyFont="1" applyFill="1" applyAlignment="1">
      <alignment vertical="center" wrapText="1"/>
    </xf>
    <xf numFmtId="0" fontId="11" fillId="4" borderId="6" xfId="2" applyFont="1" applyFill="1" applyAlignment="1">
      <alignment vertical="center" wrapText="1"/>
    </xf>
    <xf numFmtId="0" fontId="12" fillId="4" borderId="20" xfId="2" applyFont="1" applyFill="1" applyBorder="1" applyAlignment="1">
      <alignment vertical="center" wrapText="1"/>
    </xf>
    <xf numFmtId="0" fontId="12" fillId="0" borderId="20" xfId="2" applyFont="1" applyBorder="1" applyAlignment="1">
      <alignment vertical="center" wrapText="1"/>
    </xf>
    <xf numFmtId="0" fontId="12" fillId="0" borderId="6" xfId="2" applyFont="1" applyAlignment="1">
      <alignment vertical="center" wrapText="1"/>
    </xf>
    <xf numFmtId="0" fontId="12" fillId="0" borderId="6" xfId="2" applyFont="1" applyAlignment="1">
      <alignment horizontal="center" vertical="center" wrapText="1"/>
    </xf>
    <xf numFmtId="0" fontId="15" fillId="0" borderId="6" xfId="3" applyFont="1" applyAlignment="1">
      <alignment horizontal="center" vertical="center"/>
    </xf>
    <xf numFmtId="0" fontId="13" fillId="0" borderId="6" xfId="3" applyFont="1" applyAlignment="1">
      <alignment horizontal="center" vertical="center"/>
    </xf>
    <xf numFmtId="0" fontId="14" fillId="0" borderId="6" xfId="2" applyFont="1" applyAlignment="1">
      <alignment vertical="center" wrapText="1"/>
    </xf>
    <xf numFmtId="0" fontId="11" fillId="0" borderId="6" xfId="2" applyFont="1" applyAlignment="1">
      <alignment vertical="center" wrapText="1"/>
    </xf>
    <xf numFmtId="0" fontId="12" fillId="4" borderId="20" xfId="2" applyFont="1" applyFill="1" applyBorder="1" applyAlignment="1">
      <alignment horizontal="center" vertical="center" wrapText="1"/>
    </xf>
    <xf numFmtId="0" fontId="16" fillId="4" borderId="6" xfId="2" applyFont="1" applyFill="1" applyAlignment="1">
      <alignment horizontal="center" vertical="center" wrapText="1"/>
    </xf>
    <xf numFmtId="0" fontId="12" fillId="4" borderId="6" xfId="2" applyFont="1" applyFill="1" applyAlignment="1">
      <alignment horizontal="center" vertical="center" wrapText="1"/>
    </xf>
    <xf numFmtId="0" fontId="16" fillId="0" borderId="6" xfId="2" applyFont="1" applyAlignment="1">
      <alignment horizontal="center" vertical="center" wrapText="1"/>
    </xf>
    <xf numFmtId="0" fontId="12" fillId="6" borderId="6" xfId="2" applyFont="1" applyFill="1" applyAlignment="1">
      <alignment vertical="center" wrapText="1"/>
    </xf>
    <xf numFmtId="0" fontId="12" fillId="5" borderId="15" xfId="2" applyFont="1" applyFill="1" applyBorder="1" applyAlignment="1">
      <alignment horizontal="center" vertical="center" wrapText="1"/>
    </xf>
    <xf numFmtId="0" fontId="12" fillId="5" borderId="16" xfId="2" applyFont="1" applyFill="1" applyBorder="1" applyAlignment="1">
      <alignment horizontal="center" vertical="center" wrapText="1"/>
    </xf>
    <xf numFmtId="170" fontId="13" fillId="0" borderId="21" xfId="5" applyNumberFormat="1" applyFont="1" applyBorder="1" applyAlignment="1">
      <alignment vertical="center"/>
    </xf>
    <xf numFmtId="170" fontId="13" fillId="0" borderId="22" xfId="5" applyNumberFormat="1" applyFont="1" applyBorder="1" applyAlignment="1">
      <alignment vertical="center"/>
    </xf>
    <xf numFmtId="0" fontId="12" fillId="5" borderId="33" xfId="2" applyFont="1" applyFill="1" applyBorder="1" applyAlignment="1">
      <alignment vertical="center" wrapText="1"/>
    </xf>
    <xf numFmtId="170" fontId="13" fillId="0" borderId="34" xfId="5" applyNumberFormat="1" applyFont="1" applyBorder="1" applyAlignment="1">
      <alignment vertical="center"/>
    </xf>
    <xf numFmtId="170" fontId="13" fillId="0" borderId="36" xfId="5" applyNumberFormat="1" applyFont="1" applyBorder="1" applyAlignment="1">
      <alignment vertical="center"/>
    </xf>
    <xf numFmtId="0" fontId="12" fillId="5" borderId="24" xfId="2" applyFont="1" applyFill="1" applyBorder="1" applyAlignment="1">
      <alignment vertical="center" wrapText="1"/>
    </xf>
    <xf numFmtId="170" fontId="13" fillId="0" borderId="25" xfId="5" applyNumberFormat="1" applyFont="1" applyBorder="1" applyAlignment="1">
      <alignment vertical="center"/>
    </xf>
    <xf numFmtId="0" fontId="13" fillId="0" borderId="6" xfId="3" applyFont="1"/>
    <xf numFmtId="0" fontId="12" fillId="7" borderId="14" xfId="2" applyFont="1" applyFill="1" applyBorder="1" applyAlignment="1">
      <alignment vertical="center" wrapText="1"/>
    </xf>
    <xf numFmtId="170" fontId="13" fillId="0" borderId="26" xfId="5" applyNumberFormat="1" applyFont="1" applyBorder="1" applyAlignment="1">
      <alignment vertical="center"/>
    </xf>
    <xf numFmtId="0" fontId="6" fillId="0" borderId="6" xfId="3" applyFont="1" applyAlignment="1">
      <alignment vertical="center"/>
    </xf>
    <xf numFmtId="0" fontId="13" fillId="0" borderId="6" xfId="3" applyFont="1" applyAlignment="1">
      <alignment horizontal="center" vertical="center" wrapText="1"/>
    </xf>
    <xf numFmtId="0" fontId="21" fillId="0" borderId="6" xfId="3" applyFont="1" applyAlignment="1">
      <alignment vertical="center"/>
    </xf>
    <xf numFmtId="0" fontId="19" fillId="0" borderId="38" xfId="3" applyFont="1" applyBorder="1" applyAlignment="1">
      <alignment horizontal="center" vertical="center"/>
    </xf>
    <xf numFmtId="0" fontId="19" fillId="0" borderId="19" xfId="3" applyFont="1" applyBorder="1" applyAlignment="1">
      <alignment horizontal="center" vertical="center"/>
    </xf>
    <xf numFmtId="0" fontId="19" fillId="0" borderId="20" xfId="3" applyFont="1" applyBorder="1" applyAlignment="1">
      <alignment horizontal="center" vertical="center"/>
    </xf>
    <xf numFmtId="0" fontId="19" fillId="0" borderId="39" xfId="3" applyFont="1" applyBorder="1" applyAlignment="1">
      <alignment horizontal="center" vertical="center"/>
    </xf>
    <xf numFmtId="0" fontId="19" fillId="0" borderId="23" xfId="3" applyFont="1" applyBorder="1" applyAlignment="1">
      <alignment horizontal="center" vertical="center"/>
    </xf>
    <xf numFmtId="0" fontId="19" fillId="0" borderId="40" xfId="3" applyFont="1" applyBorder="1" applyAlignment="1">
      <alignment horizontal="center" vertical="center"/>
    </xf>
    <xf numFmtId="0" fontId="27" fillId="0" borderId="6" xfId="3" applyFont="1" applyAlignment="1">
      <alignment vertical="center"/>
    </xf>
    <xf numFmtId="0" fontId="29" fillId="5" borderId="34" xfId="2" applyFont="1" applyFill="1" applyBorder="1" applyAlignment="1">
      <alignment horizontal="center" vertical="center" wrapText="1"/>
    </xf>
    <xf numFmtId="0" fontId="28" fillId="0" borderId="34" xfId="3" applyFont="1" applyBorder="1" applyAlignment="1">
      <alignment horizontal="center" vertical="center"/>
    </xf>
    <xf numFmtId="0" fontId="32" fillId="5" borderId="40" xfId="3" applyFont="1" applyFill="1" applyBorder="1" applyAlignment="1">
      <alignment horizontal="center" vertical="center" wrapText="1"/>
    </xf>
    <xf numFmtId="0" fontId="32" fillId="5" borderId="23" xfId="3" applyFont="1" applyFill="1" applyBorder="1" applyAlignment="1">
      <alignment horizontal="center" vertical="center" wrapText="1"/>
    </xf>
    <xf numFmtId="0" fontId="32" fillId="5" borderId="38" xfId="3" applyFont="1" applyFill="1" applyBorder="1" applyAlignment="1">
      <alignment horizontal="center" vertical="center" wrapText="1"/>
    </xf>
    <xf numFmtId="0" fontId="32" fillId="5" borderId="17" xfId="3" applyFont="1" applyFill="1" applyBorder="1" applyAlignment="1">
      <alignment horizontal="center" vertical="center" wrapText="1"/>
    </xf>
    <xf numFmtId="0" fontId="32" fillId="5" borderId="19" xfId="3" applyFont="1" applyFill="1" applyBorder="1" applyAlignment="1">
      <alignment horizontal="center" vertical="center" wrapText="1"/>
    </xf>
    <xf numFmtId="0" fontId="32" fillId="5" borderId="34" xfId="2" applyFont="1" applyFill="1" applyBorder="1" applyAlignment="1">
      <alignment horizontal="center" vertical="center" wrapText="1"/>
    </xf>
    <xf numFmtId="0" fontId="32" fillId="5" borderId="34" xfId="0" applyFont="1" applyFill="1" applyBorder="1" applyAlignment="1">
      <alignment horizontal="center" vertical="center"/>
    </xf>
    <xf numFmtId="10" fontId="32" fillId="5" borderId="34" xfId="3" applyNumberFormat="1" applyFont="1" applyFill="1" applyBorder="1" applyAlignment="1">
      <alignment horizontal="center" vertical="center"/>
    </xf>
    <xf numFmtId="9" fontId="32" fillId="5" borderId="34" xfId="3" applyNumberFormat="1" applyFont="1" applyFill="1" applyBorder="1" applyAlignment="1">
      <alignment horizontal="center" vertical="center"/>
    </xf>
    <xf numFmtId="9" fontId="32" fillId="9" borderId="34" xfId="0" applyNumberFormat="1" applyFont="1" applyFill="1" applyBorder="1" applyAlignment="1">
      <alignment horizontal="center" vertical="center"/>
    </xf>
    <xf numFmtId="9" fontId="32" fillId="5" borderId="34" xfId="0" applyNumberFormat="1" applyFont="1" applyFill="1" applyBorder="1" applyAlignment="1">
      <alignment horizontal="center"/>
    </xf>
    <xf numFmtId="9" fontId="20" fillId="4" borderId="34" xfId="0" applyNumberFormat="1" applyFont="1" applyFill="1" applyBorder="1" applyAlignment="1">
      <alignment horizontal="center"/>
    </xf>
    <xf numFmtId="0" fontId="34" fillId="0" borderId="38" xfId="3" applyFont="1" applyBorder="1" applyAlignment="1">
      <alignment horizontal="center" vertical="center"/>
    </xf>
    <xf numFmtId="0" fontId="34" fillId="0" borderId="31" xfId="3" applyFont="1" applyBorder="1" applyAlignment="1">
      <alignment horizontal="center" vertical="center" wrapText="1"/>
    </xf>
    <xf numFmtId="0" fontId="19" fillId="0" borderId="18" xfId="3" applyFont="1" applyBorder="1" applyAlignment="1">
      <alignment horizontal="center" vertical="center"/>
    </xf>
    <xf numFmtId="10" fontId="32" fillId="5" borderId="34" xfId="0" applyNumberFormat="1" applyFont="1" applyFill="1" applyBorder="1" applyAlignment="1">
      <alignment horizontal="center" vertical="center"/>
    </xf>
    <xf numFmtId="0" fontId="7" fillId="0" borderId="6" xfId="3" applyFont="1" applyAlignment="1">
      <alignment vertical="center"/>
    </xf>
    <xf numFmtId="9" fontId="13" fillId="0" borderId="36" xfId="1" applyFont="1" applyBorder="1" applyAlignment="1">
      <alignment vertical="center"/>
    </xf>
    <xf numFmtId="0" fontId="12" fillId="5" borderId="38" xfId="2" applyFont="1" applyFill="1" applyBorder="1" applyAlignment="1">
      <alignment vertical="center" wrapText="1"/>
    </xf>
    <xf numFmtId="0" fontId="12" fillId="0" borderId="38" xfId="2" applyFont="1" applyBorder="1" applyAlignment="1">
      <alignment vertical="center" wrapText="1"/>
    </xf>
    <xf numFmtId="0" fontId="13" fillId="0" borderId="0" xfId="0" applyFont="1"/>
    <xf numFmtId="0" fontId="12" fillId="5" borderId="24" xfId="2" applyFont="1" applyFill="1" applyBorder="1" applyAlignment="1">
      <alignment horizontal="center" vertical="center" wrapText="1"/>
    </xf>
    <xf numFmtId="0" fontId="12" fillId="5" borderId="25" xfId="2" applyFont="1" applyFill="1" applyBorder="1" applyAlignment="1">
      <alignment horizontal="center" vertical="center" wrapText="1"/>
    </xf>
    <xf numFmtId="15" fontId="13" fillId="0" borderId="52" xfId="0" applyNumberFormat="1" applyFont="1" applyBorder="1" applyAlignment="1">
      <alignment horizontal="center" vertical="center" wrapText="1"/>
    </xf>
    <xf numFmtId="0" fontId="13" fillId="0" borderId="35" xfId="0" applyFont="1" applyBorder="1" applyAlignment="1">
      <alignment horizontal="justify" vertical="center" wrapText="1"/>
    </xf>
    <xf numFmtId="15" fontId="13" fillId="0" borderId="33" xfId="0" applyNumberFormat="1" applyFont="1" applyBorder="1" applyAlignment="1">
      <alignment horizontal="center" vertical="center" wrapText="1"/>
    </xf>
    <xf numFmtId="0" fontId="13" fillId="0" borderId="34" xfId="0" applyFont="1" applyBorder="1" applyAlignment="1">
      <alignment horizontal="center" vertical="center" wrapText="1"/>
    </xf>
    <xf numFmtId="14" fontId="13" fillId="0" borderId="33" xfId="0" applyNumberFormat="1" applyFont="1" applyBorder="1" applyAlignment="1">
      <alignment horizontal="center" vertical="center" wrapText="1"/>
    </xf>
    <xf numFmtId="0" fontId="13" fillId="0" borderId="33" xfId="0" applyFont="1" applyBorder="1" applyAlignment="1">
      <alignment horizontal="center" vertical="center" wrapText="1"/>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0" borderId="21" xfId="0" applyFont="1" applyBorder="1" applyAlignment="1">
      <alignment vertical="center" wrapText="1"/>
    </xf>
    <xf numFmtId="0" fontId="13" fillId="0" borderId="34" xfId="0" applyFont="1" applyBorder="1" applyAlignment="1">
      <alignment vertical="center" wrapText="1"/>
    </xf>
    <xf numFmtId="0" fontId="13" fillId="0" borderId="34" xfId="0" applyFont="1" applyBorder="1" applyAlignment="1">
      <alignment vertical="top" wrapText="1"/>
    </xf>
    <xf numFmtId="0" fontId="13" fillId="0" borderId="34" xfId="0" applyFont="1" applyBorder="1" applyAlignment="1">
      <alignment vertical="center"/>
    </xf>
    <xf numFmtId="0" fontId="13" fillId="4" borderId="20" xfId="3" applyFont="1" applyFill="1" applyBorder="1" applyAlignment="1">
      <alignment vertical="center"/>
    </xf>
    <xf numFmtId="0" fontId="13" fillId="4" borderId="6" xfId="3" applyFont="1" applyFill="1" applyAlignment="1">
      <alignment vertical="center"/>
    </xf>
    <xf numFmtId="0" fontId="12" fillId="4" borderId="27" xfId="2" applyFont="1" applyFill="1" applyBorder="1" applyAlignment="1">
      <alignment horizontal="center" vertical="center" wrapText="1"/>
    </xf>
    <xf numFmtId="0" fontId="11" fillId="0" borderId="0" xfId="0" applyFont="1" applyAlignment="1">
      <alignment vertical="center"/>
    </xf>
    <xf numFmtId="0" fontId="11" fillId="0" borderId="20" xfId="2" applyFont="1" applyBorder="1" applyAlignment="1">
      <alignment horizontal="center" vertical="center" wrapText="1"/>
    </xf>
    <xf numFmtId="0" fontId="12" fillId="0" borderId="6" xfId="2" applyFont="1" applyAlignment="1">
      <alignment horizontal="center" vertical="center"/>
    </xf>
    <xf numFmtId="0" fontId="36" fillId="0" borderId="6" xfId="0" applyFont="1" applyBorder="1" applyAlignment="1">
      <alignment horizontal="left" vertical="center" wrapText="1"/>
    </xf>
    <xf numFmtId="0" fontId="12" fillId="0" borderId="38" xfId="0" applyFont="1" applyBorder="1" applyAlignment="1">
      <alignment horizontal="left" vertical="center" wrapText="1"/>
    </xf>
    <xf numFmtId="0" fontId="12" fillId="0" borderId="6" xfId="2" applyFont="1" applyAlignment="1">
      <alignment vertical="center"/>
    </xf>
    <xf numFmtId="0" fontId="36" fillId="0" borderId="38" xfId="0" applyFont="1" applyBorder="1" applyAlignment="1">
      <alignment horizontal="left" vertical="center" wrapText="1"/>
    </xf>
    <xf numFmtId="0" fontId="5" fillId="0" borderId="38" xfId="0" applyFont="1" applyBorder="1" applyAlignment="1">
      <alignment horizontal="left" vertical="center" wrapText="1"/>
    </xf>
    <xf numFmtId="0" fontId="20" fillId="0" borderId="38" xfId="3" applyFont="1" applyBorder="1" applyAlignment="1">
      <alignment horizontal="center" vertical="center"/>
    </xf>
    <xf numFmtId="9" fontId="20" fillId="0" borderId="38" xfId="3" applyNumberFormat="1" applyFont="1" applyBorder="1" applyAlignment="1">
      <alignment horizontal="center" vertical="center"/>
    </xf>
    <xf numFmtId="9" fontId="19" fillId="0" borderId="38" xfId="3" applyNumberFormat="1" applyFont="1" applyBorder="1" applyAlignment="1">
      <alignment horizontal="center" vertical="center"/>
    </xf>
    <xf numFmtId="0" fontId="12" fillId="0" borderId="38" xfId="2" applyFont="1" applyBorder="1" applyAlignment="1">
      <alignment horizontal="center" vertical="center" wrapText="1"/>
    </xf>
    <xf numFmtId="0" fontId="13" fillId="0" borderId="38" xfId="3" applyFont="1" applyBorder="1" applyAlignment="1">
      <alignment horizontal="center" vertical="center"/>
    </xf>
    <xf numFmtId="0" fontId="13" fillId="0" borderId="39" xfId="3" applyFont="1" applyBorder="1" applyAlignment="1">
      <alignment horizontal="center" vertical="center"/>
    </xf>
    <xf numFmtId="0" fontId="13" fillId="0" borderId="40" xfId="3" applyFont="1" applyBorder="1" applyAlignment="1">
      <alignment horizontal="center" vertical="center"/>
    </xf>
    <xf numFmtId="0" fontId="32" fillId="3" borderId="34" xfId="3" applyFont="1" applyFill="1" applyBorder="1" applyAlignment="1">
      <alignment horizontal="center" vertical="center"/>
    </xf>
    <xf numFmtId="0" fontId="12" fillId="0" borderId="6" xfId="0" applyFont="1" applyBorder="1" applyAlignment="1">
      <alignment horizontal="left" vertical="center" wrapText="1"/>
    </xf>
    <xf numFmtId="0" fontId="12" fillId="0" borderId="6" xfId="0" applyFont="1" applyBorder="1" applyAlignment="1">
      <alignment horizontal="center" vertical="center" wrapText="1"/>
    </xf>
    <xf numFmtId="0" fontId="13" fillId="10" borderId="6" xfId="3" applyFont="1" applyFill="1" applyAlignment="1">
      <alignment vertical="center"/>
    </xf>
    <xf numFmtId="0" fontId="12" fillId="10" borderId="6" xfId="2" applyFont="1" applyFill="1" applyAlignment="1">
      <alignment vertical="center" wrapText="1"/>
    </xf>
    <xf numFmtId="0" fontId="13" fillId="10" borderId="6" xfId="3" applyFont="1" applyFill="1"/>
    <xf numFmtId="0" fontId="11" fillId="10" borderId="0" xfId="0" applyFont="1" applyFill="1" applyAlignment="1">
      <alignment vertical="center"/>
    </xf>
    <xf numFmtId="0" fontId="12" fillId="10" borderId="6" xfId="0" applyFont="1" applyFill="1" applyBorder="1" applyAlignment="1">
      <alignment horizontal="left" vertical="center" wrapText="1"/>
    </xf>
    <xf numFmtId="0" fontId="12" fillId="10" borderId="6" xfId="0" applyFont="1" applyFill="1" applyBorder="1" applyAlignment="1">
      <alignment horizontal="center" vertical="center" wrapText="1"/>
    </xf>
    <xf numFmtId="0" fontId="12" fillId="10" borderId="6" xfId="2" applyFont="1" applyFill="1" applyAlignment="1">
      <alignment horizontal="center" vertical="center"/>
    </xf>
    <xf numFmtId="0" fontId="2" fillId="0" borderId="6" xfId="19"/>
    <xf numFmtId="0" fontId="2" fillId="0" borderId="6" xfId="19" applyAlignment="1">
      <alignment horizontal="center"/>
    </xf>
    <xf numFmtId="0" fontId="22" fillId="0" borderId="34" xfId="12" quotePrefix="1" applyNumberFormat="1" applyBorder="1" applyAlignment="1">
      <alignment horizontal="center" vertical="center" wrapText="1"/>
    </xf>
    <xf numFmtId="0" fontId="22" fillId="0" borderId="34" xfId="12" quotePrefix="1" applyNumberFormat="1" applyBorder="1" applyAlignment="1">
      <alignment horizontal="left" vertical="center" wrapText="1"/>
    </xf>
    <xf numFmtId="37" fontId="22" fillId="0" borderId="34" xfId="11" applyNumberFormat="1" applyBorder="1" applyAlignment="1">
      <alignment horizontal="center" vertical="center"/>
    </xf>
    <xf numFmtId="0" fontId="22" fillId="0" borderId="33" xfId="12" quotePrefix="1" applyNumberFormat="1" applyBorder="1" applyAlignment="1">
      <alignment horizontal="center" vertical="center" wrapText="1"/>
    </xf>
    <xf numFmtId="37" fontId="22" fillId="0" borderId="54" xfId="19" applyNumberFormat="1" applyFont="1" applyBorder="1" applyAlignment="1">
      <alignment horizontal="center" vertical="center"/>
    </xf>
    <xf numFmtId="37" fontId="22" fillId="0" borderId="53" xfId="19" applyNumberFormat="1" applyFont="1" applyBorder="1" applyAlignment="1">
      <alignment horizontal="center" vertical="center"/>
    </xf>
    <xf numFmtId="0" fontId="22" fillId="0" borderId="24" xfId="12" quotePrefix="1" applyNumberFormat="1" applyBorder="1" applyAlignment="1">
      <alignment horizontal="center" vertical="center" wrapText="1"/>
    </xf>
    <xf numFmtId="0" fontId="22" fillId="0" borderId="25" xfId="12" quotePrefix="1" applyNumberFormat="1" applyBorder="1" applyAlignment="1">
      <alignment horizontal="left" vertical="center" wrapText="1"/>
    </xf>
    <xf numFmtId="0" fontId="22" fillId="0" borderId="25" xfId="12" quotePrefix="1" applyNumberFormat="1" applyBorder="1" applyAlignment="1">
      <alignment horizontal="center" vertical="center" wrapText="1"/>
    </xf>
    <xf numFmtId="0" fontId="22" fillId="0" borderId="52" xfId="12" quotePrefix="1" applyNumberFormat="1" applyBorder="1" applyAlignment="1">
      <alignment horizontal="center" vertical="center" wrapText="1"/>
    </xf>
    <xf numFmtId="0" fontId="22" fillId="0" borderId="57" xfId="12" quotePrefix="1" applyNumberFormat="1" applyBorder="1" applyAlignment="1">
      <alignment horizontal="left" vertical="center" wrapText="1"/>
    </xf>
    <xf numFmtId="0" fontId="22" fillId="0" borderId="57" xfId="12" quotePrefix="1" applyNumberFormat="1" applyBorder="1" applyAlignment="1">
      <alignment horizontal="center" vertical="center" wrapText="1"/>
    </xf>
    <xf numFmtId="37" fontId="22" fillId="0" borderId="62" xfId="11" applyNumberFormat="1" applyBorder="1" applyAlignment="1">
      <alignment horizontal="right" vertical="center"/>
    </xf>
    <xf numFmtId="0" fontId="2" fillId="0" borderId="36" xfId="19" applyBorder="1" applyAlignment="1">
      <alignment horizontal="right" wrapText="1"/>
    </xf>
    <xf numFmtId="0" fontId="2" fillId="0" borderId="36" xfId="19" applyBorder="1" applyAlignment="1">
      <alignment horizontal="right"/>
    </xf>
    <xf numFmtId="37" fontId="22" fillId="0" borderId="69" xfId="11" applyNumberFormat="1" applyBorder="1" applyAlignment="1">
      <alignment horizontal="right" vertical="center"/>
    </xf>
    <xf numFmtId="0" fontId="2" fillId="0" borderId="26" xfId="19" applyBorder="1" applyAlignment="1">
      <alignment horizontal="right"/>
    </xf>
    <xf numFmtId="0" fontId="2" fillId="10" borderId="6" xfId="19" applyFill="1"/>
    <xf numFmtId="0" fontId="11" fillId="10" borderId="20" xfId="2" applyFont="1" applyFill="1" applyBorder="1" applyAlignment="1">
      <alignment horizontal="center" vertical="center" wrapText="1"/>
    </xf>
    <xf numFmtId="0" fontId="36" fillId="10" borderId="6" xfId="0" applyFont="1" applyFill="1" applyBorder="1" applyAlignment="1">
      <alignment horizontal="left" vertical="center" wrapText="1"/>
    </xf>
    <xf numFmtId="0" fontId="13" fillId="0" borderId="57" xfId="3" applyFont="1" applyBorder="1" applyAlignment="1">
      <alignment vertical="center" wrapText="1"/>
    </xf>
    <xf numFmtId="170" fontId="13" fillId="0" borderId="57" xfId="5" applyNumberFormat="1" applyFont="1" applyBorder="1" applyAlignment="1">
      <alignment vertical="center"/>
    </xf>
    <xf numFmtId="170" fontId="13" fillId="0" borderId="58" xfId="5" applyNumberFormat="1" applyFont="1" applyBorder="1" applyAlignment="1">
      <alignment vertical="center"/>
    </xf>
    <xf numFmtId="43" fontId="42" fillId="5" borderId="68" xfId="18" applyFont="1" applyFill="1" applyBorder="1" applyAlignment="1">
      <alignment horizontal="center" vertical="center" wrapText="1"/>
    </xf>
    <xf numFmtId="43" fontId="42" fillId="5" borderId="71" xfId="18" applyFont="1" applyFill="1" applyBorder="1" applyAlignment="1">
      <alignment horizontal="center" vertical="center" wrapText="1"/>
    </xf>
    <xf numFmtId="43" fontId="42" fillId="5" borderId="72" xfId="18" applyFont="1" applyFill="1" applyBorder="1" applyAlignment="1">
      <alignment horizontal="center" vertical="center" wrapText="1"/>
    </xf>
    <xf numFmtId="170" fontId="13" fillId="0" borderId="52" xfId="5" applyNumberFormat="1" applyFont="1" applyBorder="1" applyAlignment="1">
      <alignment vertical="center"/>
    </xf>
    <xf numFmtId="170" fontId="13" fillId="0" borderId="33" xfId="5" applyNumberFormat="1" applyFont="1" applyBorder="1" applyAlignment="1">
      <alignment vertical="center"/>
    </xf>
    <xf numFmtId="170" fontId="13" fillId="0" borderId="24" xfId="5" applyNumberFormat="1" applyFont="1" applyBorder="1" applyAlignment="1">
      <alignment vertical="center"/>
    </xf>
    <xf numFmtId="0" fontId="13" fillId="4" borderId="6" xfId="3" applyFont="1" applyFill="1"/>
    <xf numFmtId="0" fontId="11" fillId="4" borderId="0" xfId="0" applyFont="1" applyFill="1" applyAlignment="1">
      <alignment vertical="center"/>
    </xf>
    <xf numFmtId="0" fontId="12" fillId="5" borderId="17" xfId="3" applyFont="1" applyFill="1" applyBorder="1" applyAlignment="1">
      <alignment horizontal="center" vertical="center" wrapText="1"/>
    </xf>
    <xf numFmtId="0" fontId="12" fillId="5" borderId="19" xfId="3" applyFont="1" applyFill="1" applyBorder="1" applyAlignment="1">
      <alignment horizontal="center" vertical="center" wrapText="1"/>
    </xf>
    <xf numFmtId="0" fontId="12" fillId="5" borderId="23" xfId="3" applyFont="1" applyFill="1" applyBorder="1" applyAlignment="1">
      <alignment horizontal="center" vertical="center" wrapText="1"/>
    </xf>
    <xf numFmtId="0" fontId="12" fillId="5" borderId="38" xfId="3" applyFont="1" applyFill="1" applyBorder="1" applyAlignment="1">
      <alignment horizontal="center" vertical="center" wrapText="1"/>
    </xf>
    <xf numFmtId="0" fontId="40" fillId="0" borderId="6" xfId="2" applyFont="1" applyAlignment="1">
      <alignment vertical="center" wrapText="1"/>
    </xf>
    <xf numFmtId="0" fontId="40" fillId="0" borderId="38" xfId="0" applyFont="1" applyBorder="1" applyAlignment="1">
      <alignment horizontal="center" vertical="center"/>
    </xf>
    <xf numFmtId="0" fontId="40" fillId="0" borderId="38" xfId="0" applyFont="1" applyBorder="1" applyAlignment="1">
      <alignment vertical="center"/>
    </xf>
    <xf numFmtId="0" fontId="40" fillId="0" borderId="38" xfId="2" applyFont="1" applyBorder="1" applyAlignment="1">
      <alignment horizontal="center" wrapText="1"/>
    </xf>
    <xf numFmtId="0" fontId="40" fillId="0" borderId="38" xfId="2" applyFont="1" applyBorder="1" applyAlignment="1">
      <alignment horizontal="center" vertical="center" wrapText="1"/>
    </xf>
    <xf numFmtId="0" fontId="40" fillId="0" borderId="38" xfId="2" applyFont="1" applyBorder="1" applyAlignment="1">
      <alignment vertical="center" wrapText="1"/>
    </xf>
    <xf numFmtId="0" fontId="12" fillId="0" borderId="38" xfId="0" applyFont="1" applyBorder="1" applyAlignment="1">
      <alignment vertical="center" wrapText="1"/>
    </xf>
    <xf numFmtId="0" fontId="11" fillId="10" borderId="6" xfId="0" applyFont="1" applyFill="1" applyBorder="1" applyAlignment="1">
      <alignment vertical="center"/>
    </xf>
    <xf numFmtId="0" fontId="11" fillId="0" borderId="38" xfId="0" applyFont="1" applyBorder="1" applyAlignment="1">
      <alignment vertical="center"/>
    </xf>
    <xf numFmtId="0" fontId="43" fillId="5" borderId="25" xfId="19" applyFont="1" applyFill="1" applyBorder="1" applyAlignment="1">
      <alignment horizontal="center" vertical="center" wrapText="1"/>
    </xf>
    <xf numFmtId="0" fontId="2" fillId="0" borderId="65" xfId="19" applyBorder="1" applyAlignment="1">
      <alignment vertical="center"/>
    </xf>
    <xf numFmtId="0" fontId="0" fillId="0" borderId="57" xfId="0" applyBorder="1" applyAlignment="1">
      <alignment vertical="center"/>
    </xf>
    <xf numFmtId="0" fontId="2" fillId="0" borderId="57" xfId="19" applyBorder="1" applyAlignment="1">
      <alignment vertical="center"/>
    </xf>
    <xf numFmtId="0" fontId="2" fillId="0" borderId="57" xfId="19" applyBorder="1" applyAlignment="1">
      <alignment horizontal="right" vertical="center"/>
    </xf>
    <xf numFmtId="0" fontId="2" fillId="0" borderId="37" xfId="19" applyBorder="1" applyAlignment="1">
      <alignment vertical="center"/>
    </xf>
    <xf numFmtId="0" fontId="0" fillId="0" borderId="34" xfId="0" applyBorder="1" applyAlignment="1">
      <alignment vertical="center"/>
    </xf>
    <xf numFmtId="0" fontId="2" fillId="0" borderId="34" xfId="19" applyBorder="1" applyAlignment="1">
      <alignment vertical="center"/>
    </xf>
    <xf numFmtId="0" fontId="2" fillId="0" borderId="66" xfId="19" applyBorder="1" applyAlignment="1">
      <alignment vertical="center"/>
    </xf>
    <xf numFmtId="0" fontId="0" fillId="0" borderId="25" xfId="0" applyBorder="1" applyAlignment="1">
      <alignment vertical="center"/>
    </xf>
    <xf numFmtId="0" fontId="2" fillId="0" borderId="25" xfId="19" applyBorder="1" applyAlignment="1">
      <alignment vertical="center"/>
    </xf>
    <xf numFmtId="0" fontId="2" fillId="0" borderId="68" xfId="19" applyBorder="1" applyAlignment="1">
      <alignment horizontal="right" vertical="center"/>
    </xf>
    <xf numFmtId="0" fontId="11" fillId="5" borderId="38" xfId="2" applyFont="1" applyFill="1" applyBorder="1" applyAlignment="1">
      <alignment vertical="center" wrapText="1"/>
    </xf>
    <xf numFmtId="0" fontId="11" fillId="0" borderId="38" xfId="2" applyFont="1" applyBorder="1" applyAlignment="1">
      <alignment horizontal="center" wrapText="1"/>
    </xf>
    <xf numFmtId="0" fontId="11" fillId="5" borderId="38" xfId="0" applyFont="1" applyFill="1" applyBorder="1" applyAlignment="1">
      <alignment vertical="center"/>
    </xf>
    <xf numFmtId="0" fontId="11" fillId="0" borderId="38" xfId="2" applyFont="1" applyBorder="1" applyAlignment="1">
      <alignment vertical="center" wrapText="1"/>
    </xf>
    <xf numFmtId="0" fontId="11" fillId="0" borderId="28" xfId="0" applyFont="1" applyBorder="1" applyAlignment="1">
      <alignment vertical="center"/>
    </xf>
    <xf numFmtId="0" fontId="43" fillId="3" borderId="24" xfId="19" applyFont="1" applyFill="1" applyBorder="1" applyAlignment="1">
      <alignment horizontal="center" vertical="center" wrapText="1"/>
    </xf>
    <xf numFmtId="0" fontId="12" fillId="5" borderId="40" xfId="3" applyFont="1" applyFill="1" applyBorder="1" applyAlignment="1">
      <alignment horizontal="center" vertical="center" wrapText="1"/>
    </xf>
    <xf numFmtId="0" fontId="6" fillId="5" borderId="40" xfId="3" applyFont="1" applyFill="1" applyBorder="1" applyAlignment="1">
      <alignment vertical="center" wrapText="1"/>
    </xf>
    <xf numFmtId="0" fontId="13" fillId="0" borderId="19" xfId="3" applyFont="1" applyBorder="1" applyAlignment="1">
      <alignment vertical="center" wrapText="1"/>
    </xf>
    <xf numFmtId="0" fontId="6" fillId="0" borderId="46" xfId="3" applyFont="1" applyBorder="1" applyAlignment="1">
      <alignment horizontal="center" vertical="center" wrapText="1"/>
    </xf>
    <xf numFmtId="0" fontId="6" fillId="0" borderId="47" xfId="3" applyFont="1" applyBorder="1" applyAlignment="1">
      <alignment horizontal="center" vertical="center" wrapText="1"/>
    </xf>
    <xf numFmtId="0" fontId="6" fillId="0" borderId="48" xfId="3" applyFont="1" applyBorder="1" applyAlignment="1">
      <alignment horizontal="center" vertical="center" wrapText="1"/>
    </xf>
    <xf numFmtId="0" fontId="6" fillId="5" borderId="40" xfId="3" applyFont="1" applyFill="1" applyBorder="1" applyAlignment="1">
      <alignment horizontal="center" vertical="center" wrapText="1"/>
    </xf>
    <xf numFmtId="9" fontId="13" fillId="0" borderId="60" xfId="3" applyNumberFormat="1" applyFont="1" applyBorder="1" applyAlignment="1">
      <alignment horizontal="center" vertical="center" wrapText="1"/>
    </xf>
    <xf numFmtId="9" fontId="13" fillId="0" borderId="59" xfId="3" applyNumberFormat="1" applyFont="1" applyBorder="1" applyAlignment="1">
      <alignment horizontal="center" vertical="center" wrapText="1"/>
    </xf>
    <xf numFmtId="9" fontId="6" fillId="0" borderId="61" xfId="3" applyNumberFormat="1" applyFont="1" applyBorder="1" applyAlignment="1">
      <alignment horizontal="center" vertical="center" wrapText="1"/>
    </xf>
    <xf numFmtId="0" fontId="13" fillId="0" borderId="41" xfId="3" applyFont="1" applyBorder="1" applyAlignment="1">
      <alignment horizontal="center" vertical="center" wrapText="1"/>
    </xf>
    <xf numFmtId="0" fontId="13" fillId="0" borderId="20" xfId="3" applyFont="1" applyBorder="1" applyAlignment="1">
      <alignment horizontal="center" vertical="center"/>
    </xf>
    <xf numFmtId="0" fontId="44" fillId="0" borderId="38" xfId="3" applyFont="1" applyBorder="1" applyAlignment="1">
      <alignment horizontal="center" vertical="center"/>
    </xf>
    <xf numFmtId="0" fontId="44" fillId="0" borderId="31" xfId="3" applyFont="1" applyBorder="1" applyAlignment="1">
      <alignment horizontal="center" vertical="center" wrapText="1"/>
    </xf>
    <xf numFmtId="0" fontId="13" fillId="0" borderId="19" xfId="3" applyFont="1" applyBorder="1" applyAlignment="1">
      <alignment horizontal="center" vertical="center"/>
    </xf>
    <xf numFmtId="0" fontId="13" fillId="0" borderId="23" xfId="3" applyFont="1" applyBorder="1" applyAlignment="1">
      <alignment horizontal="center" vertical="center"/>
    </xf>
    <xf numFmtId="0" fontId="13" fillId="0" borderId="18" xfId="3" applyFont="1" applyBorder="1" applyAlignment="1">
      <alignment horizontal="center" vertical="center"/>
    </xf>
    <xf numFmtId="0" fontId="11" fillId="0" borderId="38" xfId="0" applyFont="1" applyBorder="1" applyAlignment="1">
      <alignment horizontal="left" vertical="center" wrapText="1"/>
    </xf>
    <xf numFmtId="0" fontId="41" fillId="5" borderId="38" xfId="2" applyFont="1" applyFill="1" applyBorder="1" applyAlignment="1">
      <alignment vertical="center" wrapText="1"/>
    </xf>
    <xf numFmtId="0" fontId="41" fillId="5" borderId="38" xfId="0" applyFont="1" applyFill="1" applyBorder="1" applyAlignment="1">
      <alignment vertical="center"/>
    </xf>
    <xf numFmtId="0" fontId="12" fillId="0" borderId="38" xfId="0" applyFont="1" applyBorder="1" applyAlignment="1">
      <alignment horizontal="center" vertical="center"/>
    </xf>
    <xf numFmtId="0" fontId="12" fillId="0" borderId="38" xfId="0" applyFont="1" applyBorder="1" applyAlignment="1">
      <alignment vertical="center"/>
    </xf>
    <xf numFmtId="0" fontId="12" fillId="0" borderId="38" xfId="2" applyFont="1" applyBorder="1" applyAlignment="1">
      <alignment horizontal="center" wrapText="1"/>
    </xf>
    <xf numFmtId="0" fontId="6" fillId="0" borderId="38" xfId="3" applyFont="1" applyBorder="1" applyAlignment="1">
      <alignment vertical="center"/>
    </xf>
    <xf numFmtId="0" fontId="13" fillId="0" borderId="38" xfId="3" applyFont="1" applyBorder="1" applyAlignment="1">
      <alignment vertical="center"/>
    </xf>
    <xf numFmtId="0" fontId="11" fillId="5" borderId="38" xfId="2" applyFont="1" applyFill="1" applyBorder="1" applyAlignment="1">
      <alignment horizontal="center" vertical="center" wrapText="1"/>
    </xf>
    <xf numFmtId="0" fontId="11" fillId="0" borderId="20" xfId="0" applyFont="1" applyBorder="1" applyAlignment="1">
      <alignment horizontal="center" vertical="center"/>
    </xf>
    <xf numFmtId="0" fontId="11" fillId="0" borderId="6" xfId="0" applyFont="1" applyBorder="1" applyAlignment="1">
      <alignment horizontal="center" vertical="center"/>
    </xf>
    <xf numFmtId="0" fontId="11" fillId="10" borderId="0" xfId="0" applyFont="1" applyFill="1" applyAlignment="1">
      <alignment horizontal="center" vertical="center"/>
    </xf>
    <xf numFmtId="37" fontId="22" fillId="0" borderId="57" xfId="11" applyNumberFormat="1" applyBorder="1" applyAlignment="1">
      <alignment horizontal="center" vertical="center"/>
    </xf>
    <xf numFmtId="37" fontId="22" fillId="0" borderId="58" xfId="11" applyNumberFormat="1" applyBorder="1" applyAlignment="1">
      <alignment horizontal="center" vertical="center"/>
    </xf>
    <xf numFmtId="0" fontId="0" fillId="0" borderId="52" xfId="0" applyBorder="1" applyAlignment="1">
      <alignment horizontal="center" vertical="center"/>
    </xf>
    <xf numFmtId="37" fontId="22" fillId="0" borderId="36" xfId="11" applyNumberFormat="1" applyBorder="1" applyAlignment="1">
      <alignment horizontal="center" vertical="center"/>
    </xf>
    <xf numFmtId="0" fontId="0" fillId="0" borderId="33" xfId="0" applyBorder="1" applyAlignment="1">
      <alignment horizontal="center" vertical="center"/>
    </xf>
    <xf numFmtId="37" fontId="22" fillId="0" borderId="25" xfId="11" applyNumberFormat="1" applyBorder="1" applyAlignment="1">
      <alignment horizontal="center" vertical="center"/>
    </xf>
    <xf numFmtId="37" fontId="22" fillId="0" borderId="26" xfId="11" applyNumberFormat="1" applyBorder="1" applyAlignment="1">
      <alignment horizontal="center" vertical="center"/>
    </xf>
    <xf numFmtId="0" fontId="0" fillId="0" borderId="24" xfId="0" applyBorder="1" applyAlignment="1">
      <alignment horizontal="center" vertical="center"/>
    </xf>
    <xf numFmtId="0" fontId="17" fillId="0" borderId="34" xfId="20" applyFont="1" applyBorder="1" applyAlignment="1">
      <alignment horizontal="left" vertical="center" wrapText="1"/>
    </xf>
    <xf numFmtId="0" fontId="45" fillId="0" borderId="6" xfId="20" applyFont="1" applyAlignment="1">
      <alignment horizontal="left" vertical="top"/>
    </xf>
    <xf numFmtId="1" fontId="45" fillId="0" borderId="1" xfId="20" applyNumberFormat="1" applyFont="1" applyBorder="1" applyAlignment="1">
      <alignment horizontal="center" vertical="center" shrinkToFit="1"/>
    </xf>
    <xf numFmtId="0" fontId="17" fillId="0" borderId="1" xfId="20" applyFont="1" applyBorder="1" applyAlignment="1">
      <alignment horizontal="center" vertical="center" wrapText="1"/>
    </xf>
    <xf numFmtId="0" fontId="45" fillId="12" borderId="6" xfId="20" applyFont="1" applyFill="1" applyAlignment="1">
      <alignment horizontal="left" vertical="top" wrapText="1"/>
    </xf>
    <xf numFmtId="0" fontId="45" fillId="12" borderId="6" xfId="20" applyFont="1" applyFill="1" applyAlignment="1">
      <alignment horizontal="left" vertical="top"/>
    </xf>
    <xf numFmtId="0" fontId="45" fillId="0" borderId="6" xfId="20" applyFont="1" applyAlignment="1">
      <alignment horizontal="left" vertical="top" wrapText="1"/>
    </xf>
    <xf numFmtId="0" fontId="46" fillId="3" borderId="1" xfId="20" applyFont="1" applyFill="1" applyBorder="1" applyAlignment="1">
      <alignment horizontal="center" vertical="center" wrapText="1"/>
    </xf>
    <xf numFmtId="0" fontId="12" fillId="0" borderId="6" xfId="0" applyFont="1" applyBorder="1" applyAlignment="1">
      <alignment vertical="center" wrapText="1"/>
    </xf>
    <xf numFmtId="43" fontId="32" fillId="5" borderId="34" xfId="18" applyFont="1" applyFill="1" applyBorder="1" applyAlignment="1">
      <alignment horizontal="center"/>
    </xf>
    <xf numFmtId="43" fontId="32" fillId="9" borderId="34" xfId="18" applyFont="1" applyFill="1" applyBorder="1" applyAlignment="1">
      <alignment horizontal="center" vertical="center"/>
    </xf>
    <xf numFmtId="0" fontId="17" fillId="0" borderId="34" xfId="20" applyFont="1" applyBorder="1" applyAlignment="1">
      <alignment vertical="center" wrapText="1"/>
    </xf>
    <xf numFmtId="0" fontId="17" fillId="0" borderId="7" xfId="20" applyFont="1" applyBorder="1" applyAlignment="1">
      <alignment vertical="center" wrapText="1"/>
    </xf>
    <xf numFmtId="0" fontId="12" fillId="0" borderId="38" xfId="0" applyFont="1" applyBorder="1" applyAlignment="1">
      <alignment horizontal="center" vertical="center" wrapText="1"/>
    </xf>
    <xf numFmtId="1" fontId="20" fillId="0" borderId="38" xfId="3" applyNumberFormat="1" applyFont="1" applyBorder="1" applyAlignment="1">
      <alignment horizontal="center" vertical="center"/>
    </xf>
    <xf numFmtId="174" fontId="32" fillId="5" borderId="34" xfId="18" applyNumberFormat="1" applyFont="1" applyFill="1" applyBorder="1" applyAlignment="1">
      <alignment horizontal="center"/>
    </xf>
    <xf numFmtId="9" fontId="19" fillId="0" borderId="20" xfId="1" applyFont="1" applyBorder="1" applyAlignment="1">
      <alignment horizontal="center" vertical="center"/>
    </xf>
    <xf numFmtId="9" fontId="19" fillId="0" borderId="23" xfId="1" applyFont="1" applyBorder="1" applyAlignment="1">
      <alignment horizontal="center" vertical="center"/>
    </xf>
    <xf numFmtId="10" fontId="32" fillId="5" borderId="34" xfId="1" applyNumberFormat="1" applyFont="1" applyFill="1" applyBorder="1" applyAlignment="1">
      <alignment horizontal="center"/>
    </xf>
    <xf numFmtId="1" fontId="19" fillId="0" borderId="20" xfId="1" applyNumberFormat="1" applyFont="1" applyBorder="1" applyAlignment="1">
      <alignment horizontal="center" vertical="center"/>
    </xf>
    <xf numFmtId="1" fontId="19" fillId="0" borderId="23" xfId="1" applyNumberFormat="1" applyFont="1" applyBorder="1" applyAlignment="1">
      <alignment horizontal="center" vertical="center"/>
    </xf>
    <xf numFmtId="10" fontId="32" fillId="14" borderId="34" xfId="0" applyNumberFormat="1" applyFont="1" applyFill="1" applyBorder="1" applyAlignment="1">
      <alignment horizontal="center" vertical="center"/>
    </xf>
    <xf numFmtId="0" fontId="27" fillId="0" borderId="6" xfId="3" applyFont="1" applyAlignment="1">
      <alignment vertical="center" wrapText="1"/>
    </xf>
    <xf numFmtId="0" fontId="48" fillId="0" borderId="0" xfId="0" applyFont="1" applyAlignment="1">
      <alignment wrapText="1"/>
    </xf>
    <xf numFmtId="0" fontId="45" fillId="0" borderId="0" xfId="20" applyFont="1" applyBorder="1" applyAlignment="1">
      <alignment horizontal="left" vertical="top"/>
    </xf>
    <xf numFmtId="0" fontId="22" fillId="0" borderId="57" xfId="12" applyNumberFormat="1" applyBorder="1" applyAlignment="1">
      <alignment horizontal="left" vertical="center" wrapText="1"/>
    </xf>
    <xf numFmtId="0" fontId="22" fillId="0" borderId="34" xfId="12" applyNumberFormat="1" applyBorder="1" applyAlignment="1">
      <alignment horizontal="left" vertical="center" wrapText="1"/>
    </xf>
    <xf numFmtId="0" fontId="6" fillId="0" borderId="6" xfId="3" applyFont="1" applyAlignment="1">
      <alignment horizontal="center" vertical="center" wrapText="1"/>
    </xf>
    <xf numFmtId="0" fontId="13" fillId="0" borderId="34" xfId="3" applyFont="1" applyBorder="1" applyAlignment="1">
      <alignment vertical="center" wrapText="1"/>
    </xf>
    <xf numFmtId="0" fontId="13" fillId="0" borderId="25" xfId="3" applyFont="1" applyBorder="1" applyAlignment="1">
      <alignment vertical="center" wrapText="1"/>
    </xf>
    <xf numFmtId="1" fontId="25" fillId="0" borderId="20" xfId="1" applyNumberFormat="1" applyFont="1" applyBorder="1" applyAlignment="1">
      <alignment horizontal="center" vertical="center"/>
    </xf>
    <xf numFmtId="1" fontId="25" fillId="0" borderId="23" xfId="1" applyNumberFormat="1" applyFont="1" applyBorder="1" applyAlignment="1">
      <alignment horizontal="center" vertical="center"/>
    </xf>
    <xf numFmtId="0" fontId="12" fillId="0" borderId="6" xfId="3" applyFont="1" applyAlignment="1">
      <alignment horizontal="center" vertical="center"/>
    </xf>
    <xf numFmtId="0" fontId="11" fillId="4" borderId="6" xfId="3" applyFont="1" applyFill="1" applyAlignment="1">
      <alignment vertical="center"/>
    </xf>
    <xf numFmtId="170" fontId="11" fillId="0" borderId="34" xfId="5" applyNumberFormat="1" applyFont="1" applyBorder="1" applyAlignment="1">
      <alignment vertical="center"/>
    </xf>
    <xf numFmtId="170" fontId="11" fillId="0" borderId="25" xfId="5" applyNumberFormat="1" applyFont="1" applyBorder="1" applyAlignment="1">
      <alignment vertical="center"/>
    </xf>
    <xf numFmtId="0" fontId="11" fillId="0" borderId="6" xfId="3" applyFont="1"/>
    <xf numFmtId="0" fontId="11" fillId="0" borderId="6" xfId="3" applyFont="1" applyAlignment="1">
      <alignment vertical="center"/>
    </xf>
    <xf numFmtId="0" fontId="32" fillId="0" borderId="38" xfId="3" applyFont="1" applyBorder="1" applyAlignment="1">
      <alignment horizontal="center" vertical="center"/>
    </xf>
    <xf numFmtId="9" fontId="32" fillId="4" borderId="34" xfId="0" applyNumberFormat="1" applyFont="1" applyFill="1" applyBorder="1" applyAlignment="1">
      <alignment horizontal="center"/>
    </xf>
    <xf numFmtId="1" fontId="17" fillId="0" borderId="1" xfId="20" applyNumberFormat="1" applyFont="1" applyBorder="1" applyAlignment="1">
      <alignment horizontal="center" vertical="center" shrinkToFit="1"/>
    </xf>
    <xf numFmtId="0" fontId="17" fillId="0" borderId="6" xfId="20" applyFont="1" applyAlignment="1">
      <alignment horizontal="left" vertical="top"/>
    </xf>
    <xf numFmtId="1" fontId="11" fillId="0" borderId="59" xfId="3" applyNumberFormat="1" applyFont="1" applyBorder="1" applyAlignment="1">
      <alignment horizontal="center" vertical="center" wrapText="1"/>
    </xf>
    <xf numFmtId="1" fontId="12" fillId="0" borderId="61" xfId="3" applyNumberFormat="1" applyFont="1" applyBorder="1" applyAlignment="1">
      <alignment horizontal="center" vertical="center" wrapText="1"/>
    </xf>
    <xf numFmtId="0" fontId="12" fillId="0" borderId="46" xfId="3" applyFont="1" applyBorder="1" applyAlignment="1">
      <alignment horizontal="center" vertical="center" wrapText="1"/>
    </xf>
    <xf numFmtId="1" fontId="11" fillId="0" borderId="60" xfId="3" applyNumberFormat="1" applyFont="1" applyBorder="1" applyAlignment="1">
      <alignment horizontal="center" vertical="center" wrapText="1"/>
    </xf>
    <xf numFmtId="1" fontId="11" fillId="0" borderId="20" xfId="3" applyNumberFormat="1" applyFont="1" applyBorder="1" applyAlignment="1">
      <alignment horizontal="center" vertical="center"/>
    </xf>
    <xf numFmtId="0" fontId="11" fillId="0" borderId="20" xfId="3" applyFont="1" applyBorder="1" applyAlignment="1">
      <alignment horizontal="center" vertical="center"/>
    </xf>
    <xf numFmtId="0" fontId="11" fillId="0" borderId="23" xfId="3" applyFont="1" applyBorder="1" applyAlignment="1">
      <alignment horizontal="center" vertical="center"/>
    </xf>
    <xf numFmtId="0" fontId="50" fillId="0" borderId="34" xfId="3" applyFont="1" applyBorder="1" applyAlignment="1">
      <alignment horizontal="center" vertical="center"/>
    </xf>
    <xf numFmtId="0" fontId="11" fillId="0" borderId="6" xfId="3" applyFont="1" applyAlignment="1">
      <alignment horizontal="center" vertical="center"/>
    </xf>
    <xf numFmtId="0" fontId="12" fillId="0" borderId="38" xfId="3" applyFont="1" applyBorder="1" applyAlignment="1">
      <alignment vertical="center"/>
    </xf>
    <xf numFmtId="0" fontId="13" fillId="0" borderId="38" xfId="3" applyFont="1" applyBorder="1" applyAlignment="1">
      <alignment vertical="center" wrapText="1"/>
    </xf>
    <xf numFmtId="1" fontId="19" fillId="4" borderId="38" xfId="3" applyNumberFormat="1" applyFont="1" applyFill="1" applyBorder="1" applyAlignment="1">
      <alignment horizontal="center" vertical="center"/>
    </xf>
    <xf numFmtId="1" fontId="20" fillId="4" borderId="38" xfId="3" applyNumberFormat="1" applyFont="1" applyFill="1" applyBorder="1" applyAlignment="1">
      <alignment horizontal="center" vertical="center"/>
    </xf>
    <xf numFmtId="1" fontId="25" fillId="4" borderId="38" xfId="3" applyNumberFormat="1" applyFont="1" applyFill="1" applyBorder="1" applyAlignment="1">
      <alignment horizontal="center" vertical="center"/>
    </xf>
    <xf numFmtId="0" fontId="25" fillId="0" borderId="35" xfId="3" applyFont="1" applyBorder="1" applyAlignment="1">
      <alignment horizontal="left" vertical="center" wrapText="1"/>
    </xf>
    <xf numFmtId="0" fontId="32" fillId="0" borderId="35" xfId="3" applyFont="1" applyBorder="1" applyAlignment="1">
      <alignment horizontal="center" vertical="center" wrapText="1"/>
    </xf>
    <xf numFmtId="0" fontId="12" fillId="13" borderId="59" xfId="3" applyFont="1" applyFill="1" applyBorder="1" applyAlignment="1">
      <alignment horizontal="center" vertical="center" wrapText="1"/>
    </xf>
    <xf numFmtId="0" fontId="25" fillId="0" borderId="34" xfId="0" applyFont="1" applyBorder="1" applyAlignment="1">
      <alignment horizontal="center" vertical="center" wrapText="1"/>
    </xf>
    <xf numFmtId="0" fontId="25" fillId="0" borderId="34" xfId="3" applyFont="1" applyBorder="1" applyAlignment="1">
      <alignment horizontal="center" vertical="center" wrapText="1"/>
    </xf>
    <xf numFmtId="0" fontId="6" fillId="0" borderId="34" xfId="3" applyFont="1" applyBorder="1" applyAlignment="1">
      <alignment horizontal="center" vertical="center"/>
    </xf>
    <xf numFmtId="0" fontId="11" fillId="4" borderId="23" xfId="3" applyFont="1" applyFill="1" applyBorder="1" applyAlignment="1">
      <alignment horizontal="center" vertical="center"/>
    </xf>
    <xf numFmtId="172" fontId="32" fillId="5" borderId="34" xfId="3" applyNumberFormat="1" applyFont="1" applyFill="1" applyBorder="1" applyAlignment="1">
      <alignment horizontal="center" vertical="center"/>
    </xf>
    <xf numFmtId="0" fontId="19" fillId="0" borderId="38" xfId="3" applyFont="1" applyBorder="1" applyAlignment="1">
      <alignment horizontal="left" vertical="center" wrapText="1"/>
    </xf>
    <xf numFmtId="0" fontId="19" fillId="0" borderId="31" xfId="3" applyFont="1" applyBorder="1" applyAlignment="1">
      <alignment horizontal="left" vertical="center" wrapText="1"/>
    </xf>
    <xf numFmtId="9" fontId="19" fillId="0" borderId="39" xfId="3" applyNumberFormat="1" applyFont="1" applyBorder="1" applyAlignment="1">
      <alignment horizontal="center" vertical="center"/>
    </xf>
    <xf numFmtId="0" fontId="51" fillId="0" borderId="20" xfId="3" applyFont="1" applyBorder="1" applyAlignment="1">
      <alignment horizontal="center" vertical="center"/>
    </xf>
    <xf numFmtId="0" fontId="51" fillId="0" borderId="39" xfId="3" applyFont="1" applyBorder="1" applyAlignment="1">
      <alignment horizontal="center" vertical="center"/>
    </xf>
    <xf numFmtId="0" fontId="51" fillId="0" borderId="38" xfId="3" applyFont="1" applyBorder="1" applyAlignment="1">
      <alignment horizontal="left" vertical="center" wrapText="1"/>
    </xf>
    <xf numFmtId="0" fontId="51" fillId="0" borderId="31" xfId="3" applyFont="1" applyBorder="1" applyAlignment="1">
      <alignment horizontal="left" vertical="center" wrapText="1"/>
    </xf>
    <xf numFmtId="0" fontId="51" fillId="0" borderId="6" xfId="3" applyFont="1" applyAlignment="1">
      <alignment vertical="center"/>
    </xf>
    <xf numFmtId="9" fontId="13" fillId="0" borderId="41" xfId="1" applyFont="1" applyBorder="1" applyAlignment="1">
      <alignment horizontal="center" vertical="center" wrapText="1"/>
    </xf>
    <xf numFmtId="10" fontId="32" fillId="9" borderId="34" xfId="0" applyNumberFormat="1" applyFont="1" applyFill="1" applyBorder="1" applyAlignment="1">
      <alignment horizontal="center" vertical="center"/>
    </xf>
    <xf numFmtId="0" fontId="19" fillId="0" borderId="19" xfId="3" applyFont="1" applyBorder="1" applyAlignment="1">
      <alignment vertical="center" wrapText="1"/>
    </xf>
    <xf numFmtId="0" fontId="19" fillId="0" borderId="38" xfId="3" applyFont="1" applyBorder="1" applyAlignment="1">
      <alignment vertical="center" wrapText="1"/>
    </xf>
    <xf numFmtId="1" fontId="28" fillId="0" borderId="20" xfId="1" applyNumberFormat="1" applyFont="1" applyBorder="1" applyAlignment="1">
      <alignment horizontal="center" vertical="center"/>
    </xf>
    <xf numFmtId="0" fontId="28" fillId="0" borderId="39" xfId="3" applyFont="1" applyBorder="1" applyAlignment="1">
      <alignment horizontal="center" vertical="center"/>
    </xf>
    <xf numFmtId="0" fontId="52" fillId="0" borderId="65" xfId="19" applyFont="1" applyBorder="1" applyAlignment="1">
      <alignment vertical="center" wrapText="1"/>
    </xf>
    <xf numFmtId="0" fontId="2" fillId="0" borderId="58" xfId="19" applyBorder="1" applyAlignment="1">
      <alignment horizontal="center" vertical="center" wrapText="1"/>
    </xf>
    <xf numFmtId="0" fontId="2" fillId="0" borderId="36" xfId="19" applyBorder="1" applyAlignment="1">
      <alignment horizontal="center" vertical="center" wrapText="1"/>
    </xf>
    <xf numFmtId="0" fontId="18" fillId="0" borderId="31" xfId="21" applyBorder="1" applyAlignment="1">
      <alignment horizontal="left" vertical="center" wrapText="1"/>
    </xf>
    <xf numFmtId="0" fontId="13" fillId="0" borderId="38" xfId="3" applyFont="1" applyBorder="1" applyAlignment="1">
      <alignment horizontal="center" vertical="center" wrapText="1"/>
    </xf>
    <xf numFmtId="0" fontId="13" fillId="0" borderId="31" xfId="3" applyFont="1" applyBorder="1" applyAlignment="1">
      <alignment horizontal="left" vertical="center" wrapText="1"/>
    </xf>
    <xf numFmtId="0" fontId="12" fillId="5" borderId="70" xfId="2" applyFont="1" applyFill="1" applyBorder="1" applyAlignment="1">
      <alignment horizontal="center" vertical="center" wrapText="1"/>
    </xf>
    <xf numFmtId="170" fontId="13" fillId="0" borderId="34" xfId="27" applyNumberFormat="1" applyFont="1" applyBorder="1" applyAlignment="1">
      <alignment vertical="center"/>
    </xf>
    <xf numFmtId="170" fontId="13" fillId="0" borderId="25" xfId="27" applyNumberFormat="1" applyFont="1" applyBorder="1" applyAlignment="1">
      <alignment vertical="center"/>
    </xf>
    <xf numFmtId="0" fontId="11" fillId="0" borderId="38" xfId="0" applyFont="1" applyBorder="1" applyAlignment="1">
      <alignment horizontal="center" vertical="center"/>
    </xf>
    <xf numFmtId="14" fontId="13" fillId="0" borderId="35" xfId="0" applyNumberFormat="1" applyFont="1" applyBorder="1" applyAlignment="1">
      <alignment horizontal="justify" vertical="center" wrapText="1"/>
    </xf>
    <xf numFmtId="9" fontId="1" fillId="10" borderId="6" xfId="1" applyFont="1" applyFill="1" applyBorder="1" applyAlignment="1">
      <alignment horizontal="center" vertical="center"/>
    </xf>
    <xf numFmtId="0" fontId="1" fillId="0" borderId="0" xfId="0" applyFont="1"/>
    <xf numFmtId="43" fontId="42" fillId="5" borderId="46" xfId="18" applyFont="1" applyFill="1" applyBorder="1" applyAlignment="1">
      <alignment horizontal="center" vertical="center" wrapText="1"/>
    </xf>
    <xf numFmtId="43" fontId="42" fillId="5" borderId="47" xfId="18" applyFont="1" applyFill="1" applyBorder="1" applyAlignment="1">
      <alignment horizontal="center" vertical="center" wrapText="1"/>
    </xf>
    <xf numFmtId="43" fontId="42" fillId="5" borderId="48" xfId="18" applyFont="1" applyFill="1" applyBorder="1" applyAlignment="1">
      <alignment horizontal="center" vertical="center" wrapText="1"/>
    </xf>
    <xf numFmtId="170" fontId="13" fillId="0" borderId="34" xfId="5" applyNumberFormat="1" applyFont="1" applyFill="1" applyBorder="1" applyAlignment="1">
      <alignment horizontal="center" vertical="center"/>
    </xf>
    <xf numFmtId="170" fontId="13" fillId="0" borderId="65" xfId="5" applyNumberFormat="1" applyFont="1" applyFill="1" applyBorder="1" applyAlignment="1">
      <alignment vertical="center"/>
    </xf>
    <xf numFmtId="170" fontId="13" fillId="0" borderId="57" xfId="5" applyNumberFormat="1" applyFont="1" applyFill="1" applyBorder="1" applyAlignment="1">
      <alignment vertical="center"/>
    </xf>
    <xf numFmtId="170" fontId="13" fillId="0" borderId="65" xfId="5" applyNumberFormat="1" applyFont="1" applyFill="1" applyBorder="1" applyAlignment="1">
      <alignment horizontal="center" vertical="center"/>
    </xf>
    <xf numFmtId="170" fontId="13" fillId="0" borderId="57" xfId="5" applyNumberFormat="1" applyFont="1" applyFill="1" applyBorder="1" applyAlignment="1">
      <alignment horizontal="center" vertical="center"/>
    </xf>
    <xf numFmtId="170" fontId="13" fillId="0" borderId="52" xfId="5" applyNumberFormat="1" applyFont="1" applyFill="1" applyBorder="1" applyAlignment="1">
      <alignment vertical="center"/>
    </xf>
    <xf numFmtId="0" fontId="18" fillId="0" borderId="31" xfId="21" applyBorder="1" applyAlignment="1">
      <alignment horizontal="center" vertical="center" wrapText="1"/>
    </xf>
    <xf numFmtId="0" fontId="12" fillId="5" borderId="38" xfId="2" applyFont="1" applyFill="1" applyBorder="1" applyAlignment="1">
      <alignment horizontal="center" vertical="center" wrapText="1"/>
    </xf>
    <xf numFmtId="0" fontId="12" fillId="5" borderId="38" xfId="2" applyFont="1" applyFill="1" applyBorder="1" applyAlignment="1">
      <alignment horizontal="left" vertical="center" wrapText="1"/>
    </xf>
    <xf numFmtId="170" fontId="13" fillId="0" borderId="45" xfId="5" applyNumberFormat="1" applyFont="1" applyFill="1" applyBorder="1" applyAlignment="1">
      <alignment vertical="center"/>
    </xf>
    <xf numFmtId="170" fontId="13" fillId="0" borderId="34" xfId="5" applyNumberFormat="1" applyFont="1" applyFill="1" applyBorder="1" applyAlignment="1">
      <alignment vertical="center"/>
    </xf>
    <xf numFmtId="170" fontId="13" fillId="0" borderId="25" xfId="5" applyNumberFormat="1" applyFont="1" applyFill="1" applyBorder="1" applyAlignment="1">
      <alignment vertical="center"/>
    </xf>
    <xf numFmtId="0" fontId="0" fillId="0" borderId="34" xfId="0" applyBorder="1"/>
    <xf numFmtId="170" fontId="13" fillId="0" borderId="21" xfId="5" applyNumberFormat="1" applyFont="1" applyFill="1" applyBorder="1" applyAlignment="1">
      <alignment vertical="center"/>
    </xf>
    <xf numFmtId="0" fontId="19" fillId="0" borderId="34" xfId="0" applyFont="1" applyBorder="1" applyAlignment="1">
      <alignment horizontal="center"/>
    </xf>
    <xf numFmtId="0" fontId="19" fillId="0" borderId="35" xfId="3" applyFont="1" applyBorder="1" applyAlignment="1">
      <alignment horizontal="center" vertical="center"/>
    </xf>
    <xf numFmtId="0" fontId="19" fillId="0" borderId="37" xfId="3" applyFont="1" applyBorder="1" applyAlignment="1">
      <alignment horizontal="center" vertical="center"/>
    </xf>
    <xf numFmtId="0" fontId="19" fillId="0" borderId="35" xfId="0" applyFont="1" applyBorder="1" applyAlignment="1">
      <alignment horizontal="center"/>
    </xf>
    <xf numFmtId="0" fontId="19" fillId="0" borderId="37" xfId="0" applyFont="1" applyBorder="1" applyAlignment="1">
      <alignment horizontal="center"/>
    </xf>
    <xf numFmtId="43" fontId="19" fillId="0" borderId="34" xfId="18" applyFont="1" applyBorder="1" applyAlignment="1">
      <alignment horizontal="center"/>
    </xf>
    <xf numFmtId="43" fontId="19" fillId="0" borderId="35" xfId="18" applyFont="1" applyBorder="1" applyAlignment="1">
      <alignment horizontal="center"/>
    </xf>
    <xf numFmtId="43" fontId="19" fillId="0" borderId="37" xfId="18" applyFont="1" applyBorder="1" applyAlignment="1">
      <alignment horizontal="center"/>
    </xf>
    <xf numFmtId="0" fontId="33" fillId="0" borderId="35" xfId="3" applyFont="1" applyBorder="1" applyAlignment="1">
      <alignment horizontal="center" vertical="center" wrapText="1"/>
    </xf>
    <xf numFmtId="0" fontId="33" fillId="0" borderId="37" xfId="3" applyFont="1" applyBorder="1" applyAlignment="1">
      <alignment horizontal="center" vertical="center" wrapText="1"/>
    </xf>
    <xf numFmtId="0" fontId="30" fillId="0" borderId="35" xfId="3" applyFont="1" applyBorder="1" applyAlignment="1">
      <alignment horizontal="left" vertical="center" wrapText="1"/>
    </xf>
    <xf numFmtId="0" fontId="30" fillId="0" borderId="37" xfId="3" applyFont="1" applyBorder="1" applyAlignment="1">
      <alignment horizontal="left" vertical="center" wrapText="1"/>
    </xf>
    <xf numFmtId="0" fontId="33" fillId="0" borderId="35" xfId="3" applyFont="1" applyBorder="1" applyAlignment="1">
      <alignment horizontal="left" vertical="center" wrapText="1"/>
    </xf>
    <xf numFmtId="0" fontId="31" fillId="0" borderId="37" xfId="3" applyFont="1" applyBorder="1" applyAlignment="1">
      <alignment horizontal="left" vertical="center" wrapText="1"/>
    </xf>
    <xf numFmtId="0" fontId="32" fillId="5" borderId="17" xfId="3" applyFont="1" applyFill="1" applyBorder="1" applyAlignment="1">
      <alignment horizontal="center" vertical="center" wrapText="1"/>
    </xf>
    <xf numFmtId="0" fontId="32" fillId="5" borderId="19" xfId="3" applyFont="1" applyFill="1" applyBorder="1" applyAlignment="1">
      <alignment horizontal="center" vertical="center" wrapText="1"/>
    </xf>
    <xf numFmtId="0" fontId="19" fillId="0" borderId="17" xfId="3" applyFont="1" applyBorder="1" applyAlignment="1">
      <alignment horizontal="center" vertical="center"/>
    </xf>
    <xf numFmtId="0" fontId="19" fillId="0" borderId="18" xfId="3" applyFont="1" applyBorder="1" applyAlignment="1">
      <alignment horizontal="center" vertical="center"/>
    </xf>
    <xf numFmtId="0" fontId="19" fillId="0" borderId="19" xfId="3" applyFont="1" applyBorder="1" applyAlignment="1">
      <alignment horizontal="center" vertical="center"/>
    </xf>
    <xf numFmtId="0" fontId="18" fillId="0" borderId="35" xfId="21" applyBorder="1" applyAlignment="1">
      <alignment horizontal="left" vertical="center" wrapText="1"/>
    </xf>
    <xf numFmtId="0" fontId="51" fillId="0" borderId="37" xfId="3" applyFont="1" applyBorder="1" applyAlignment="1">
      <alignment horizontal="left" vertical="center" wrapText="1"/>
    </xf>
    <xf numFmtId="0" fontId="19" fillId="0" borderId="37" xfId="3" applyFont="1" applyBorder="1" applyAlignment="1">
      <alignment horizontal="left" vertical="center" wrapText="1"/>
    </xf>
    <xf numFmtId="0" fontId="51" fillId="0" borderId="35" xfId="3" applyFont="1" applyBorder="1" applyAlignment="1">
      <alignment horizontal="left" vertical="center" wrapText="1"/>
    </xf>
    <xf numFmtId="0" fontId="32" fillId="5" borderId="35" xfId="3" applyFont="1" applyFill="1" applyBorder="1" applyAlignment="1">
      <alignment horizontal="center" vertical="center" wrapText="1"/>
    </xf>
    <xf numFmtId="0" fontId="32" fillId="5" borderId="37" xfId="3" applyFont="1" applyFill="1" applyBorder="1" applyAlignment="1">
      <alignment horizontal="center" vertical="center" wrapText="1"/>
    </xf>
    <xf numFmtId="0" fontId="32" fillId="5" borderId="35" xfId="0" applyFont="1" applyFill="1" applyBorder="1" applyAlignment="1">
      <alignment horizontal="center" vertical="center" wrapText="1"/>
    </xf>
    <xf numFmtId="0" fontId="32" fillId="5" borderId="37" xfId="0" applyFont="1" applyFill="1" applyBorder="1" applyAlignment="1">
      <alignment horizontal="center" vertical="center" wrapText="1"/>
    </xf>
    <xf numFmtId="0" fontId="19" fillId="0" borderId="34" xfId="3" applyFont="1" applyBorder="1" applyAlignment="1">
      <alignment horizontal="center" vertical="center"/>
    </xf>
    <xf numFmtId="0" fontId="32" fillId="5" borderId="41" xfId="3" applyFont="1" applyFill="1" applyBorder="1" applyAlignment="1">
      <alignment horizontal="center" vertical="center" wrapText="1"/>
    </xf>
    <xf numFmtId="0" fontId="32" fillId="5" borderId="40" xfId="3" applyFont="1" applyFill="1" applyBorder="1" applyAlignment="1">
      <alignment horizontal="center" vertical="center" wrapText="1"/>
    </xf>
    <xf numFmtId="0" fontId="51" fillId="0" borderId="17" xfId="3" applyFont="1" applyBorder="1" applyAlignment="1">
      <alignment horizontal="left" vertical="center" wrapText="1"/>
    </xf>
    <xf numFmtId="0" fontId="51" fillId="0" borderId="19" xfId="3" applyFont="1" applyBorder="1" applyAlignment="1">
      <alignment horizontal="left" vertical="center" wrapText="1"/>
    </xf>
    <xf numFmtId="0" fontId="34" fillId="0" borderId="17" xfId="3" applyFont="1" applyBorder="1" applyAlignment="1">
      <alignment horizontal="center" vertical="center" wrapText="1"/>
    </xf>
    <xf numFmtId="0" fontId="34" fillId="0" borderId="19" xfId="3" applyFont="1" applyBorder="1" applyAlignment="1">
      <alignment horizontal="center" vertical="center" wrapText="1"/>
    </xf>
    <xf numFmtId="0" fontId="20" fillId="5" borderId="17" xfId="3" applyFont="1" applyFill="1" applyBorder="1" applyAlignment="1">
      <alignment horizontal="center" vertical="center"/>
    </xf>
    <xf numFmtId="0" fontId="20" fillId="5" borderId="18" xfId="3" applyFont="1" applyFill="1" applyBorder="1" applyAlignment="1">
      <alignment horizontal="center" vertical="center"/>
    </xf>
    <xf numFmtId="0" fontId="20" fillId="5" borderId="19" xfId="3" applyFont="1" applyFill="1" applyBorder="1" applyAlignment="1">
      <alignment horizontal="center" vertical="center"/>
    </xf>
    <xf numFmtId="0" fontId="20" fillId="0" borderId="17" xfId="3" applyFont="1" applyBorder="1" applyAlignment="1">
      <alignment horizontal="center" vertical="center" wrapText="1"/>
    </xf>
    <xf numFmtId="0" fontId="20" fillId="0" borderId="18" xfId="3" applyFont="1" applyBorder="1" applyAlignment="1">
      <alignment horizontal="center" vertical="center" wrapText="1"/>
    </xf>
    <xf numFmtId="0" fontId="20" fillId="0" borderId="19" xfId="3" applyFont="1" applyBorder="1" applyAlignment="1">
      <alignment horizontal="center" vertical="center" wrapText="1"/>
    </xf>
    <xf numFmtId="9" fontId="20" fillId="0" borderId="23" xfId="3" applyNumberFormat="1" applyFont="1" applyBorder="1" applyAlignment="1">
      <alignment horizontal="center" vertical="center"/>
    </xf>
    <xf numFmtId="9" fontId="20" fillId="0" borderId="31" xfId="3" applyNumberFormat="1" applyFont="1" applyBorder="1" applyAlignment="1">
      <alignment horizontal="center" vertical="center"/>
    </xf>
    <xf numFmtId="0" fontId="20" fillId="0" borderId="17" xfId="3" applyFont="1" applyBorder="1" applyAlignment="1">
      <alignment horizontal="left" vertical="center"/>
    </xf>
    <xf numFmtId="0" fontId="20" fillId="0" borderId="18" xfId="3" applyFont="1" applyBorder="1" applyAlignment="1">
      <alignment horizontal="left" vertical="center"/>
    </xf>
    <xf numFmtId="0" fontId="20" fillId="0" borderId="19" xfId="3" applyFont="1" applyBorder="1" applyAlignment="1">
      <alignment horizontal="left" vertical="center"/>
    </xf>
    <xf numFmtId="0" fontId="20" fillId="0" borderId="38" xfId="3" applyFont="1" applyBorder="1" applyAlignment="1">
      <alignment horizontal="center" vertical="center" wrapText="1"/>
    </xf>
    <xf numFmtId="0" fontId="20" fillId="0" borderId="38" xfId="3" applyFont="1" applyBorder="1" applyAlignment="1">
      <alignment horizontal="center" vertical="center"/>
    </xf>
    <xf numFmtId="0" fontId="18" fillId="0" borderId="35" xfId="21" applyBorder="1" applyAlignment="1">
      <alignment horizontal="center" vertical="center" wrapText="1"/>
    </xf>
    <xf numFmtId="0" fontId="19" fillId="0" borderId="37" xfId="3" applyFont="1" applyBorder="1" applyAlignment="1">
      <alignment horizontal="center" vertical="center" wrapText="1"/>
    </xf>
    <xf numFmtId="0" fontId="33" fillId="2" borderId="35" xfId="0" applyFont="1" applyFill="1" applyBorder="1" applyAlignment="1">
      <alignment horizontal="center" vertical="center" wrapText="1"/>
    </xf>
    <xf numFmtId="0" fontId="33" fillId="2" borderId="37" xfId="0" applyFont="1" applyFill="1" applyBorder="1" applyAlignment="1">
      <alignment horizontal="center" vertical="center" wrapText="1"/>
    </xf>
    <xf numFmtId="0" fontId="36" fillId="0" borderId="17" xfId="0" applyFont="1" applyBorder="1" applyAlignment="1">
      <alignment horizontal="left" vertical="center" wrapText="1"/>
    </xf>
    <xf numFmtId="0" fontId="36" fillId="0" borderId="18" xfId="0" applyFont="1" applyBorder="1" applyAlignment="1">
      <alignment horizontal="left" vertical="center" wrapText="1"/>
    </xf>
    <xf numFmtId="0" fontId="36" fillId="0" borderId="19" xfId="0" applyFont="1" applyBorder="1" applyAlignment="1">
      <alignment horizontal="left" vertical="center" wrapText="1"/>
    </xf>
    <xf numFmtId="0" fontId="12" fillId="0" borderId="14" xfId="2" applyFont="1" applyBorder="1" applyAlignment="1">
      <alignment horizontal="center" vertical="center"/>
    </xf>
    <xf numFmtId="0" fontId="12" fillId="0" borderId="30" xfId="2" applyFont="1" applyBorder="1" applyAlignment="1">
      <alignment horizontal="center" vertical="center"/>
    </xf>
    <xf numFmtId="0" fontId="12" fillId="0" borderId="29" xfId="2" applyFont="1" applyBorder="1" applyAlignment="1">
      <alignment horizontal="center" vertical="center"/>
    </xf>
    <xf numFmtId="0" fontId="12" fillId="0" borderId="20" xfId="2" applyFont="1" applyBorder="1" applyAlignment="1">
      <alignment horizontal="center" vertical="center"/>
    </xf>
    <xf numFmtId="0" fontId="12" fillId="0" borderId="6" xfId="2" applyFont="1" applyAlignment="1">
      <alignment horizontal="center" vertical="center"/>
    </xf>
    <xf numFmtId="0" fontId="12" fillId="0" borderId="28" xfId="2" applyFont="1" applyBorder="1" applyAlignment="1">
      <alignment horizontal="center" vertical="center"/>
    </xf>
    <xf numFmtId="0" fontId="12" fillId="0" borderId="23" xfId="2" applyFont="1" applyBorder="1" applyAlignment="1">
      <alignment horizontal="center" vertical="center"/>
    </xf>
    <xf numFmtId="0" fontId="12" fillId="0" borderId="32" xfId="2" applyFont="1" applyBorder="1" applyAlignment="1">
      <alignment horizontal="center" vertical="center"/>
    </xf>
    <xf numFmtId="0" fontId="12" fillId="0" borderId="31" xfId="2" applyFont="1" applyBorder="1" applyAlignment="1">
      <alignment horizontal="center" vertical="center"/>
    </xf>
    <xf numFmtId="0" fontId="12" fillId="5" borderId="17" xfId="2" applyFont="1" applyFill="1" applyBorder="1" applyAlignment="1">
      <alignment horizontal="center" vertical="center" wrapText="1"/>
    </xf>
    <xf numFmtId="0" fontId="12" fillId="5" borderId="18" xfId="2" applyFont="1" applyFill="1" applyBorder="1" applyAlignment="1">
      <alignment horizontal="center" vertical="center" wrapText="1"/>
    </xf>
    <xf numFmtId="0" fontId="12" fillId="5" borderId="19" xfId="2" applyFont="1" applyFill="1" applyBorder="1" applyAlignment="1">
      <alignment horizontal="center" vertical="center" wrapText="1"/>
    </xf>
    <xf numFmtId="0" fontId="12" fillId="0" borderId="14" xfId="2" applyFont="1" applyBorder="1" applyAlignment="1">
      <alignment horizontal="left" vertical="center" wrapText="1"/>
    </xf>
    <xf numFmtId="0" fontId="12" fillId="0" borderId="30" xfId="2" applyFont="1" applyBorder="1" applyAlignment="1">
      <alignment horizontal="left" vertical="center" wrapText="1"/>
    </xf>
    <xf numFmtId="0" fontId="12" fillId="0" borderId="29" xfId="2" applyFont="1" applyBorder="1" applyAlignment="1">
      <alignment horizontal="left" vertical="center" wrapText="1"/>
    </xf>
    <xf numFmtId="0" fontId="12" fillId="0" borderId="20" xfId="2" applyFont="1" applyBorder="1" applyAlignment="1">
      <alignment horizontal="left" vertical="center" wrapText="1"/>
    </xf>
    <xf numFmtId="0" fontId="12" fillId="0" borderId="6" xfId="2" applyFont="1" applyAlignment="1">
      <alignment horizontal="left" vertical="center" wrapText="1"/>
    </xf>
    <xf numFmtId="0" fontId="12" fillId="0" borderId="28" xfId="2" applyFont="1" applyBorder="1" applyAlignment="1">
      <alignment horizontal="left" vertical="center" wrapText="1"/>
    </xf>
    <xf numFmtId="0" fontId="12" fillId="0" borderId="23" xfId="2" applyFont="1" applyBorder="1" applyAlignment="1">
      <alignment horizontal="left" vertical="center" wrapText="1"/>
    </xf>
    <xf numFmtId="0" fontId="12" fillId="0" borderId="32" xfId="2" applyFont="1" applyBorder="1" applyAlignment="1">
      <alignment horizontal="left" vertical="center" wrapText="1"/>
    </xf>
    <xf numFmtId="0" fontId="12" fillId="0" borderId="31" xfId="2" applyFont="1" applyBorder="1" applyAlignment="1">
      <alignment horizontal="left" vertical="center" wrapText="1"/>
    </xf>
    <xf numFmtId="0" fontId="12" fillId="0" borderId="38" xfId="2" applyFont="1" applyBorder="1" applyAlignment="1">
      <alignment horizontal="center" vertical="center" wrapText="1"/>
    </xf>
    <xf numFmtId="0" fontId="12" fillId="0" borderId="38" xfId="2" applyFont="1" applyBorder="1" applyAlignment="1">
      <alignment horizontal="left" vertical="center" wrapText="1"/>
    </xf>
    <xf numFmtId="0" fontId="11" fillId="0" borderId="14" xfId="2" applyFont="1" applyBorder="1" applyAlignment="1">
      <alignment horizontal="center" vertical="center" wrapText="1"/>
    </xf>
    <xf numFmtId="0" fontId="11" fillId="0" borderId="20" xfId="2" applyFont="1" applyBorder="1" applyAlignment="1">
      <alignment horizontal="center" vertical="center" wrapText="1"/>
    </xf>
    <xf numFmtId="0" fontId="11" fillId="0" borderId="23" xfId="2" applyFont="1" applyBorder="1" applyAlignment="1">
      <alignment horizontal="center" vertical="center" wrapText="1"/>
    </xf>
    <xf numFmtId="0" fontId="12" fillId="5" borderId="38" xfId="2" applyFont="1" applyFill="1" applyBorder="1" applyAlignment="1">
      <alignment horizontal="center" vertical="center" wrapText="1"/>
    </xf>
    <xf numFmtId="0" fontId="12" fillId="5" borderId="38" xfId="2" applyFont="1" applyFill="1" applyBorder="1" applyAlignment="1">
      <alignment horizontal="left" vertical="center" wrapText="1"/>
    </xf>
    <xf numFmtId="0" fontId="13" fillId="0" borderId="38" xfId="3" applyFont="1" applyBorder="1" applyAlignment="1">
      <alignment horizontal="center" vertical="center"/>
    </xf>
    <xf numFmtId="0" fontId="12" fillId="4" borderId="6" xfId="2" applyFont="1" applyFill="1" applyAlignment="1">
      <alignment horizontal="left" vertical="center" wrapText="1"/>
    </xf>
    <xf numFmtId="0" fontId="12" fillId="5" borderId="14" xfId="2" applyFont="1" applyFill="1" applyBorder="1" applyAlignment="1">
      <alignment horizontal="left" vertical="center" wrapText="1"/>
    </xf>
    <xf numFmtId="0" fontId="12" fillId="5" borderId="20" xfId="2" applyFont="1" applyFill="1" applyBorder="1" applyAlignment="1">
      <alignment horizontal="left" vertical="center" wrapText="1"/>
    </xf>
    <xf numFmtId="0" fontId="12" fillId="5" borderId="23" xfId="2" applyFont="1" applyFill="1" applyBorder="1" applyAlignment="1">
      <alignment horizontal="left" vertical="center" wrapText="1"/>
    </xf>
    <xf numFmtId="0" fontId="29" fillId="3" borderId="59" xfId="2" applyFont="1" applyFill="1" applyBorder="1" applyAlignment="1">
      <alignment horizontal="center" vertical="center" wrapText="1"/>
    </xf>
    <xf numFmtId="0" fontId="29" fillId="3" borderId="57" xfId="2" applyFont="1" applyFill="1" applyBorder="1" applyAlignment="1">
      <alignment horizontal="center" vertical="center" wrapText="1"/>
    </xf>
    <xf numFmtId="0" fontId="12" fillId="0" borderId="38" xfId="0" applyFont="1" applyBorder="1" applyAlignment="1">
      <alignment horizontal="center" vertical="center" wrapText="1"/>
    </xf>
    <xf numFmtId="0" fontId="32" fillId="5" borderId="34" xfId="2" applyFont="1" applyFill="1" applyBorder="1" applyAlignment="1">
      <alignment horizontal="center" vertical="center" wrapText="1"/>
    </xf>
    <xf numFmtId="0" fontId="25" fillId="5" borderId="35" xfId="0" applyFont="1" applyFill="1" applyBorder="1" applyAlignment="1">
      <alignment horizontal="center" vertical="center" wrapText="1"/>
    </xf>
    <xf numFmtId="0" fontId="25" fillId="5" borderId="37" xfId="0" applyFont="1" applyFill="1" applyBorder="1" applyAlignment="1">
      <alignment horizontal="center" vertical="center" wrapText="1"/>
    </xf>
    <xf numFmtId="0" fontId="33" fillId="0" borderId="37" xfId="3" applyFont="1" applyBorder="1" applyAlignment="1">
      <alignment horizontal="left" vertical="center" wrapText="1"/>
    </xf>
    <xf numFmtId="172" fontId="32" fillId="5" borderId="35" xfId="3" applyNumberFormat="1" applyFont="1" applyFill="1" applyBorder="1" applyAlignment="1">
      <alignment horizontal="center" vertical="center"/>
    </xf>
    <xf numFmtId="172" fontId="32" fillId="5" borderId="37" xfId="3" applyNumberFormat="1" applyFont="1" applyFill="1" applyBorder="1" applyAlignment="1">
      <alignment horizontal="center" vertical="center"/>
    </xf>
    <xf numFmtId="172" fontId="32" fillId="5" borderId="35" xfId="0" applyNumberFormat="1" applyFont="1" applyFill="1" applyBorder="1" applyAlignment="1">
      <alignment horizontal="center" vertical="center"/>
    </xf>
    <xf numFmtId="172" fontId="32" fillId="5" borderId="37" xfId="0" applyNumberFormat="1" applyFont="1" applyFill="1" applyBorder="1" applyAlignment="1">
      <alignment horizontal="center" vertical="center"/>
    </xf>
    <xf numFmtId="0" fontId="30" fillId="0" borderId="35" xfId="3" applyFont="1" applyBorder="1" applyAlignment="1">
      <alignment horizontal="center" vertical="center" wrapText="1"/>
    </xf>
    <xf numFmtId="0" fontId="30" fillId="0" borderId="37" xfId="3" applyFont="1" applyBorder="1" applyAlignment="1">
      <alignment horizontal="center" vertical="center" wrapText="1"/>
    </xf>
    <xf numFmtId="0" fontId="19" fillId="0" borderId="35" xfId="3" applyFont="1" applyBorder="1" applyAlignment="1">
      <alignment horizontal="center" vertical="center" wrapText="1"/>
    </xf>
    <xf numFmtId="0" fontId="19" fillId="0" borderId="17" xfId="3" applyFont="1" applyBorder="1" applyAlignment="1">
      <alignment horizontal="left" vertical="center" wrapText="1"/>
    </xf>
    <xf numFmtId="0" fontId="19" fillId="0" borderId="19" xfId="3" applyFont="1" applyBorder="1" applyAlignment="1">
      <alignment horizontal="left" vertical="center" wrapText="1"/>
    </xf>
    <xf numFmtId="172" fontId="32" fillId="5" borderId="35" xfId="3" applyNumberFormat="1" applyFont="1" applyFill="1" applyBorder="1" applyAlignment="1">
      <alignment horizontal="center" vertical="center" wrapText="1"/>
    </xf>
    <xf numFmtId="172" fontId="32" fillId="5" borderId="37" xfId="3" applyNumberFormat="1" applyFont="1" applyFill="1" applyBorder="1" applyAlignment="1">
      <alignment horizontal="center" vertical="center" wrapText="1"/>
    </xf>
    <xf numFmtId="9" fontId="13" fillId="0" borderId="35" xfId="1" applyFont="1" applyBorder="1" applyAlignment="1">
      <alignment horizontal="center" vertical="center"/>
    </xf>
    <xf numFmtId="9" fontId="13" fillId="0" borderId="37" xfId="1" applyFont="1" applyBorder="1" applyAlignment="1">
      <alignment horizontal="center" vertical="center"/>
    </xf>
    <xf numFmtId="0" fontId="13" fillId="0" borderId="35" xfId="3" applyFont="1" applyBorder="1" applyAlignment="1">
      <alignment horizontal="center" vertical="center"/>
    </xf>
    <xf numFmtId="0" fontId="13" fillId="0" borderId="37" xfId="3" applyFont="1" applyBorder="1" applyAlignment="1">
      <alignment horizontal="center" vertical="center"/>
    </xf>
    <xf numFmtId="0" fontId="19" fillId="0" borderId="35" xfId="3" applyFont="1" applyBorder="1" applyAlignment="1">
      <alignment horizontal="left" vertical="center" wrapText="1"/>
    </xf>
    <xf numFmtId="0" fontId="25" fillId="0" borderId="35" xfId="3" applyFont="1" applyBorder="1" applyAlignment="1">
      <alignment horizontal="left" vertical="center" wrapText="1"/>
    </xf>
    <xf numFmtId="0" fontId="25" fillId="0" borderId="37" xfId="3" applyFont="1" applyBorder="1" applyAlignment="1">
      <alignment horizontal="left" vertical="center" wrapText="1"/>
    </xf>
    <xf numFmtId="0" fontId="25" fillId="0" borderId="37" xfId="3" applyFont="1" applyBorder="1" applyAlignment="1">
      <alignment horizontal="center" vertical="center" wrapText="1"/>
    </xf>
    <xf numFmtId="0" fontId="25" fillId="0" borderId="35" xfId="3" applyFont="1" applyBorder="1" applyAlignment="1">
      <alignment horizontal="center" vertical="center" wrapText="1"/>
    </xf>
    <xf numFmtId="0" fontId="25" fillId="0" borderId="34" xfId="3" applyFont="1" applyBorder="1" applyAlignment="1">
      <alignment horizontal="center" vertical="center"/>
    </xf>
    <xf numFmtId="0" fontId="25" fillId="0" borderId="35" xfId="3" applyFont="1" applyBorder="1" applyAlignment="1">
      <alignment horizontal="center" vertical="center"/>
    </xf>
    <xf numFmtId="0" fontId="25" fillId="0" borderId="37" xfId="3" applyFont="1" applyBorder="1" applyAlignment="1">
      <alignment horizontal="center" vertical="center"/>
    </xf>
    <xf numFmtId="0" fontId="25" fillId="0" borderId="34" xfId="0" applyFont="1" applyBorder="1" applyAlignment="1">
      <alignment horizontal="center"/>
    </xf>
    <xf numFmtId="43" fontId="25" fillId="0" borderId="34" xfId="18" applyFont="1" applyBorder="1" applyAlignment="1">
      <alignment horizontal="center"/>
    </xf>
    <xf numFmtId="9" fontId="11" fillId="0" borderId="35" xfId="1" applyFont="1" applyBorder="1" applyAlignment="1">
      <alignment horizontal="center" vertical="center"/>
    </xf>
    <xf numFmtId="9" fontId="11" fillId="0" borderId="37" xfId="1" applyFont="1" applyBorder="1" applyAlignment="1">
      <alignment horizontal="center" vertical="center"/>
    </xf>
    <xf numFmtId="0" fontId="28" fillId="0" borderId="44" xfId="3" applyFont="1" applyBorder="1" applyAlignment="1">
      <alignment horizontal="center" vertical="center"/>
    </xf>
    <xf numFmtId="0" fontId="12" fillId="5" borderId="41" xfId="3" applyFont="1" applyFill="1" applyBorder="1" applyAlignment="1">
      <alignment horizontal="center" vertical="center" wrapText="1"/>
    </xf>
    <xf numFmtId="0" fontId="12" fillId="5" borderId="40" xfId="3" applyFont="1" applyFill="1" applyBorder="1" applyAlignment="1">
      <alignment horizontal="center" vertical="center" wrapText="1"/>
    </xf>
    <xf numFmtId="0" fontId="12" fillId="5" borderId="17" xfId="3" applyFont="1" applyFill="1" applyBorder="1" applyAlignment="1">
      <alignment horizontal="center" vertical="center" wrapText="1"/>
    </xf>
    <xf numFmtId="0" fontId="12" fillId="5" borderId="19" xfId="3" applyFont="1" applyFill="1" applyBorder="1" applyAlignment="1">
      <alignment horizontal="center" vertical="center" wrapText="1"/>
    </xf>
    <xf numFmtId="0" fontId="13" fillId="0" borderId="17" xfId="3" applyFont="1" applyBorder="1" applyAlignment="1">
      <alignment horizontal="center" vertical="center"/>
    </xf>
    <xf numFmtId="0" fontId="13" fillId="0" borderId="19" xfId="3" applyFont="1" applyBorder="1" applyAlignment="1">
      <alignment horizontal="center" vertical="center"/>
    </xf>
    <xf numFmtId="0" fontId="13" fillId="0" borderId="18" xfId="3" applyFont="1" applyBorder="1" applyAlignment="1">
      <alignment horizontal="center" vertical="center"/>
    </xf>
    <xf numFmtId="0" fontId="44" fillId="0" borderId="17" xfId="3" applyFont="1" applyBorder="1" applyAlignment="1">
      <alignment horizontal="center" vertical="center" wrapText="1"/>
    </xf>
    <xf numFmtId="0" fontId="44" fillId="0" borderId="19" xfId="3" applyFont="1" applyBorder="1" applyAlignment="1">
      <alignment horizontal="center" vertical="center" wrapText="1"/>
    </xf>
    <xf numFmtId="0" fontId="13" fillId="0" borderId="41" xfId="3" applyFont="1" applyBorder="1" applyAlignment="1">
      <alignment horizontal="center" vertical="center"/>
    </xf>
    <xf numFmtId="0" fontId="13" fillId="0" borderId="39" xfId="3" applyFont="1" applyBorder="1" applyAlignment="1">
      <alignment horizontal="center" vertical="center"/>
    </xf>
    <xf numFmtId="0" fontId="13" fillId="0" borderId="40" xfId="3" applyFont="1" applyBorder="1" applyAlignment="1">
      <alignment horizontal="center" vertical="center"/>
    </xf>
    <xf numFmtId="0" fontId="13" fillId="0" borderId="17" xfId="3" applyFont="1" applyBorder="1" applyAlignment="1">
      <alignment horizontal="center" vertical="center" wrapText="1"/>
    </xf>
    <xf numFmtId="0" fontId="13" fillId="0" borderId="18" xfId="3" applyFont="1" applyBorder="1" applyAlignment="1">
      <alignment horizontal="center" vertical="center" wrapText="1"/>
    </xf>
    <xf numFmtId="0" fontId="13" fillId="0" borderId="19" xfId="3" applyFont="1" applyBorder="1" applyAlignment="1">
      <alignment horizontal="center" vertical="center" wrapText="1"/>
    </xf>
    <xf numFmtId="0" fontId="12" fillId="5" borderId="14" xfId="2" applyFont="1" applyFill="1" applyBorder="1" applyAlignment="1">
      <alignment horizontal="center" vertical="center" wrapText="1"/>
    </xf>
    <xf numFmtId="0" fontId="12" fillId="5" borderId="20" xfId="2" applyFont="1" applyFill="1" applyBorder="1" applyAlignment="1">
      <alignment horizontal="center" vertical="center" wrapText="1"/>
    </xf>
    <xf numFmtId="0" fontId="12" fillId="5" borderId="23" xfId="2" applyFont="1" applyFill="1" applyBorder="1" applyAlignment="1">
      <alignment horizontal="center" vertical="center" wrapText="1"/>
    </xf>
    <xf numFmtId="0" fontId="6" fillId="5" borderId="38" xfId="3" applyFont="1" applyFill="1" applyBorder="1" applyAlignment="1">
      <alignment horizontal="center" vertical="center"/>
    </xf>
    <xf numFmtId="0" fontId="12" fillId="0" borderId="20" xfId="2" applyFont="1" applyBorder="1" applyAlignment="1">
      <alignment horizontal="center" vertical="center" wrapText="1"/>
    </xf>
    <xf numFmtId="0" fontId="12" fillId="0" borderId="6" xfId="2" applyFont="1" applyAlignment="1">
      <alignment horizontal="center" vertical="center" wrapText="1"/>
    </xf>
    <xf numFmtId="0" fontId="6" fillId="5" borderId="17" xfId="3" applyFont="1" applyFill="1" applyBorder="1" applyAlignment="1">
      <alignment horizontal="center" vertical="center" wrapText="1"/>
    </xf>
    <xf numFmtId="0" fontId="6" fillId="5" borderId="18" xfId="3" applyFont="1" applyFill="1" applyBorder="1" applyAlignment="1">
      <alignment horizontal="center" vertical="center" wrapText="1"/>
    </xf>
    <xf numFmtId="0" fontId="6" fillId="5" borderId="19" xfId="3" applyFont="1" applyFill="1" applyBorder="1" applyAlignment="1">
      <alignment horizontal="center" vertical="center" wrapText="1"/>
    </xf>
    <xf numFmtId="0" fontId="6" fillId="0" borderId="17" xfId="3" applyFont="1" applyBorder="1" applyAlignment="1">
      <alignment horizontal="center" vertical="center"/>
    </xf>
    <xf numFmtId="0" fontId="6" fillId="0" borderId="18" xfId="3" applyFont="1" applyBorder="1" applyAlignment="1">
      <alignment horizontal="center" vertical="center"/>
    </xf>
    <xf numFmtId="0" fontId="6" fillId="0" borderId="19" xfId="3" applyFont="1" applyBorder="1" applyAlignment="1">
      <alignment horizontal="center" vertical="center"/>
    </xf>
    <xf numFmtId="0" fontId="6" fillId="0" borderId="38" xfId="3" applyFont="1" applyBorder="1" applyAlignment="1">
      <alignment horizontal="left" vertical="center" wrapText="1"/>
    </xf>
    <xf numFmtId="0" fontId="6" fillId="0" borderId="38" xfId="3" applyFont="1" applyBorder="1" applyAlignment="1">
      <alignment horizontal="left" vertical="center"/>
    </xf>
    <xf numFmtId="0" fontId="13" fillId="0" borderId="17" xfId="3" applyFont="1" applyBorder="1" applyAlignment="1">
      <alignment horizontal="left" vertical="center" wrapText="1"/>
    </xf>
    <xf numFmtId="0" fontId="13" fillId="0" borderId="19" xfId="3" applyFont="1" applyBorder="1" applyAlignment="1">
      <alignment horizontal="left" vertical="center" wrapText="1"/>
    </xf>
    <xf numFmtId="0" fontId="12" fillId="0" borderId="74" xfId="2" applyFont="1" applyBorder="1" applyAlignment="1">
      <alignment horizontal="center" vertical="center" wrapText="1"/>
    </xf>
    <xf numFmtId="0" fontId="12" fillId="0" borderId="52" xfId="2" applyFont="1" applyBorder="1" applyAlignment="1">
      <alignment horizontal="center" vertical="center" wrapText="1"/>
    </xf>
    <xf numFmtId="0" fontId="12" fillId="0" borderId="70" xfId="2" applyFont="1" applyBorder="1" applyAlignment="1">
      <alignment horizontal="center" vertical="center" wrapText="1"/>
    </xf>
    <xf numFmtId="0" fontId="12" fillId="0" borderId="58" xfId="2" applyFont="1" applyBorder="1" applyAlignment="1">
      <alignment horizontal="center" vertical="center" wrapText="1"/>
    </xf>
    <xf numFmtId="0" fontId="6" fillId="0" borderId="60" xfId="3" applyFont="1" applyBorder="1" applyAlignment="1">
      <alignment horizontal="center" vertical="center" wrapText="1"/>
    </xf>
    <xf numFmtId="0" fontId="6" fillId="0" borderId="46" xfId="3" applyFont="1" applyBorder="1" applyAlignment="1">
      <alignment horizontal="center" vertical="center" wrapText="1"/>
    </xf>
    <xf numFmtId="0" fontId="6" fillId="0" borderId="72" xfId="3" applyFont="1" applyBorder="1" applyAlignment="1">
      <alignment horizontal="center" vertical="center" wrapText="1"/>
    </xf>
    <xf numFmtId="0" fontId="12" fillId="0" borderId="61" xfId="2" applyFont="1" applyBorder="1" applyAlignment="1">
      <alignment horizontal="center" vertical="center" wrapText="1"/>
    </xf>
    <xf numFmtId="0" fontId="12" fillId="0" borderId="48" xfId="2" applyFont="1" applyBorder="1" applyAlignment="1">
      <alignment horizontal="center" vertical="center" wrapText="1"/>
    </xf>
    <xf numFmtId="0" fontId="12" fillId="0" borderId="71" xfId="2" applyFont="1" applyBorder="1" applyAlignment="1">
      <alignment horizontal="center" vertical="center" wrapText="1"/>
    </xf>
    <xf numFmtId="0" fontId="12" fillId="5" borderId="49" xfId="2" applyFont="1" applyFill="1" applyBorder="1" applyAlignment="1">
      <alignment horizontal="center" vertical="center" wrapText="1"/>
    </xf>
    <xf numFmtId="0" fontId="12" fillId="5" borderId="50" xfId="2" applyFont="1" applyFill="1" applyBorder="1" applyAlignment="1">
      <alignment horizontal="center" vertical="center" wrapText="1"/>
    </xf>
    <xf numFmtId="0" fontId="12" fillId="5" borderId="51" xfId="2" applyFont="1" applyFill="1" applyBorder="1" applyAlignment="1">
      <alignment horizontal="center" vertical="center" wrapText="1"/>
    </xf>
    <xf numFmtId="0" fontId="12" fillId="5" borderId="21" xfId="2" applyFont="1" applyFill="1" applyBorder="1" applyAlignment="1">
      <alignment horizontal="center" vertical="center" wrapText="1"/>
    </xf>
    <xf numFmtId="0" fontId="12" fillId="5" borderId="25" xfId="2" applyFont="1" applyFill="1" applyBorder="1" applyAlignment="1">
      <alignment horizontal="center" vertical="center" wrapText="1"/>
    </xf>
    <xf numFmtId="0" fontId="12" fillId="3" borderId="17" xfId="2" applyFont="1" applyFill="1" applyBorder="1" applyAlignment="1">
      <alignment horizontal="center" vertical="center"/>
    </xf>
    <xf numFmtId="0" fontId="12" fillId="3" borderId="18" xfId="2" applyFont="1" applyFill="1" applyBorder="1" applyAlignment="1">
      <alignment horizontal="center" vertical="center"/>
    </xf>
    <xf numFmtId="0" fontId="12" fillId="3" borderId="19" xfId="2" applyFont="1" applyFill="1" applyBorder="1" applyAlignment="1">
      <alignment horizontal="center" vertical="center"/>
    </xf>
    <xf numFmtId="0" fontId="12" fillId="5" borderId="70" xfId="2" applyFont="1" applyFill="1" applyBorder="1" applyAlignment="1">
      <alignment horizontal="center" vertical="center" wrapText="1"/>
    </xf>
    <xf numFmtId="0" fontId="12" fillId="5" borderId="71" xfId="2" applyFont="1" applyFill="1" applyBorder="1" applyAlignment="1">
      <alignment horizontal="center" vertical="center" wrapText="1"/>
    </xf>
    <xf numFmtId="0" fontId="12" fillId="5" borderId="63" xfId="2" applyFont="1" applyFill="1" applyBorder="1" applyAlignment="1">
      <alignment horizontal="center" vertical="center" wrapText="1"/>
    </xf>
    <xf numFmtId="0" fontId="12" fillId="5" borderId="60" xfId="2" applyFont="1" applyFill="1" applyBorder="1" applyAlignment="1">
      <alignment horizontal="center" vertical="center" wrapText="1"/>
    </xf>
    <xf numFmtId="0" fontId="12" fillId="5" borderId="59" xfId="2" applyFont="1" applyFill="1" applyBorder="1" applyAlignment="1">
      <alignment horizontal="center" vertical="center" wrapText="1"/>
    </xf>
    <xf numFmtId="0" fontId="12" fillId="5" borderId="48" xfId="2" applyFont="1" applyFill="1" applyBorder="1" applyAlignment="1">
      <alignment horizontal="center" vertical="center" wrapText="1"/>
    </xf>
    <xf numFmtId="0" fontId="12" fillId="0" borderId="34" xfId="2" applyFont="1" applyBorder="1" applyAlignment="1">
      <alignment horizontal="center" vertical="center" wrapText="1"/>
    </xf>
    <xf numFmtId="9" fontId="13" fillId="0" borderId="61" xfId="1" applyFont="1" applyFill="1" applyBorder="1" applyAlignment="1">
      <alignment horizontal="center" vertical="center"/>
    </xf>
    <xf numFmtId="9" fontId="13" fillId="0" borderId="48" xfId="1" applyFont="1" applyFill="1" applyBorder="1" applyAlignment="1">
      <alignment horizontal="center" vertical="center"/>
    </xf>
    <xf numFmtId="9" fontId="13" fillId="0" borderId="58" xfId="1" applyFont="1" applyFill="1" applyBorder="1" applyAlignment="1">
      <alignment horizontal="center" vertical="center"/>
    </xf>
    <xf numFmtId="1" fontId="13" fillId="0" borderId="70" xfId="1" applyNumberFormat="1" applyFont="1" applyFill="1" applyBorder="1" applyAlignment="1">
      <alignment horizontal="center" vertical="center"/>
    </xf>
    <xf numFmtId="1" fontId="13" fillId="0" borderId="58" xfId="1" applyNumberFormat="1" applyFont="1" applyFill="1" applyBorder="1" applyAlignment="1">
      <alignment horizontal="center" vertical="center"/>
    </xf>
    <xf numFmtId="10" fontId="13" fillId="0" borderId="61" xfId="1" applyNumberFormat="1" applyFont="1" applyBorder="1" applyAlignment="1">
      <alignment vertical="center"/>
    </xf>
    <xf numFmtId="10" fontId="13" fillId="0" borderId="48" xfId="1" applyNumberFormat="1" applyFont="1" applyBorder="1" applyAlignment="1">
      <alignment vertical="center"/>
    </xf>
    <xf numFmtId="10" fontId="13" fillId="0" borderId="58" xfId="1" applyNumberFormat="1" applyFont="1" applyBorder="1" applyAlignment="1">
      <alignment vertical="center"/>
    </xf>
    <xf numFmtId="0" fontId="12" fillId="5" borderId="24" xfId="2" applyFont="1" applyFill="1" applyBorder="1" applyAlignment="1">
      <alignment horizontal="center" vertical="center" wrapText="1"/>
    </xf>
    <xf numFmtId="1" fontId="13" fillId="0" borderId="59" xfId="1" applyNumberFormat="1" applyFont="1" applyFill="1" applyBorder="1" applyAlignment="1">
      <alignment horizontal="center" vertical="center"/>
    </xf>
    <xf numFmtId="1" fontId="13" fillId="0" borderId="57" xfId="1" applyNumberFormat="1" applyFont="1" applyFill="1" applyBorder="1" applyAlignment="1">
      <alignment horizontal="center" vertical="center"/>
    </xf>
    <xf numFmtId="0" fontId="12" fillId="3" borderId="17" xfId="2" applyFont="1" applyFill="1" applyBorder="1" applyAlignment="1">
      <alignment horizontal="center" vertical="center" wrapText="1"/>
    </xf>
    <xf numFmtId="0" fontId="12" fillId="3" borderId="18" xfId="2" applyFont="1" applyFill="1" applyBorder="1" applyAlignment="1">
      <alignment horizontal="center" vertical="center" wrapText="1"/>
    </xf>
    <xf numFmtId="0" fontId="12" fillId="3" borderId="19" xfId="2" applyFont="1" applyFill="1" applyBorder="1" applyAlignment="1">
      <alignment horizontal="center" vertical="center" wrapText="1"/>
    </xf>
    <xf numFmtId="0" fontId="12" fillId="0" borderId="6" xfId="0" applyFont="1" applyBorder="1" applyAlignment="1">
      <alignment horizontal="center" vertical="center" wrapText="1"/>
    </xf>
    <xf numFmtId="0" fontId="12" fillId="3" borderId="38" xfId="2" applyFont="1" applyFill="1" applyBorder="1" applyAlignment="1">
      <alignment horizontal="left" vertical="center" wrapText="1"/>
    </xf>
    <xf numFmtId="0" fontId="12" fillId="3" borderId="38" xfId="2" applyFont="1" applyFill="1" applyBorder="1" applyAlignment="1">
      <alignment horizontal="center" vertical="center" wrapText="1"/>
    </xf>
    <xf numFmtId="0" fontId="36" fillId="10" borderId="14" xfId="2" applyFont="1" applyFill="1" applyBorder="1" applyAlignment="1">
      <alignment horizontal="center" vertical="center" wrapText="1"/>
    </xf>
    <xf numFmtId="0" fontId="36" fillId="10" borderId="30" xfId="2" applyFont="1" applyFill="1" applyBorder="1" applyAlignment="1">
      <alignment horizontal="center" vertical="center" wrapText="1"/>
    </xf>
    <xf numFmtId="0" fontId="36" fillId="10" borderId="29" xfId="2" applyFont="1" applyFill="1" applyBorder="1" applyAlignment="1">
      <alignment horizontal="center" vertical="center" wrapText="1"/>
    </xf>
    <xf numFmtId="0" fontId="36" fillId="10" borderId="20" xfId="2" applyFont="1" applyFill="1" applyBorder="1" applyAlignment="1">
      <alignment horizontal="center" vertical="center" wrapText="1"/>
    </xf>
    <xf numFmtId="0" fontId="36" fillId="10" borderId="6" xfId="2" applyFont="1" applyFill="1" applyAlignment="1">
      <alignment horizontal="center" vertical="center" wrapText="1"/>
    </xf>
    <xf numFmtId="0" fontId="36" fillId="10" borderId="28" xfId="2" applyFont="1" applyFill="1" applyBorder="1" applyAlignment="1">
      <alignment horizontal="center" vertical="center" wrapText="1"/>
    </xf>
    <xf numFmtId="0" fontId="36" fillId="10" borderId="23" xfId="2" applyFont="1" applyFill="1" applyBorder="1" applyAlignment="1">
      <alignment horizontal="center" vertical="center" wrapText="1"/>
    </xf>
    <xf numFmtId="0" fontId="36" fillId="10" borderId="32" xfId="2" applyFont="1" applyFill="1" applyBorder="1" applyAlignment="1">
      <alignment horizontal="center" vertical="center" wrapText="1"/>
    </xf>
    <xf numFmtId="0" fontId="36" fillId="10" borderId="31" xfId="2" applyFont="1" applyFill="1" applyBorder="1" applyAlignment="1">
      <alignment horizontal="center" vertical="center" wrapText="1"/>
    </xf>
    <xf numFmtId="0" fontId="11" fillId="0" borderId="38" xfId="0" applyFont="1" applyBorder="1" applyAlignment="1">
      <alignment horizontal="left" vertical="center" wrapText="1"/>
    </xf>
    <xf numFmtId="0" fontId="12" fillId="13" borderId="67" xfId="3" applyFont="1" applyFill="1" applyBorder="1" applyAlignment="1">
      <alignment horizontal="center" vertical="center" wrapText="1"/>
    </xf>
    <xf numFmtId="0" fontId="12" fillId="13" borderId="64" xfId="3" applyFont="1" applyFill="1" applyBorder="1" applyAlignment="1">
      <alignment horizontal="center" vertical="center" wrapText="1"/>
    </xf>
    <xf numFmtId="0" fontId="20" fillId="13" borderId="17" xfId="3" applyFont="1" applyFill="1" applyBorder="1" applyAlignment="1">
      <alignment horizontal="center" vertical="center" wrapText="1"/>
    </xf>
    <xf numFmtId="0" fontId="20" fillId="13" borderId="18" xfId="3" applyFont="1" applyFill="1" applyBorder="1" applyAlignment="1">
      <alignment horizontal="center" vertical="center" wrapText="1"/>
    </xf>
    <xf numFmtId="0" fontId="20" fillId="13" borderId="19" xfId="3" applyFont="1" applyFill="1" applyBorder="1" applyAlignment="1">
      <alignment horizontal="center" vertical="center" wrapText="1"/>
    </xf>
    <xf numFmtId="0" fontId="32" fillId="13" borderId="45" xfId="3" applyFont="1" applyFill="1" applyBorder="1" applyAlignment="1">
      <alignment horizontal="center" vertical="center" wrapText="1"/>
    </xf>
    <xf numFmtId="0" fontId="32" fillId="13" borderId="57" xfId="3" applyFont="1" applyFill="1" applyBorder="1" applyAlignment="1">
      <alignment horizontal="center" vertical="center" wrapText="1"/>
    </xf>
    <xf numFmtId="0" fontId="32" fillId="13" borderId="47" xfId="3" applyFont="1" applyFill="1" applyBorder="1" applyAlignment="1">
      <alignment horizontal="center" vertical="center" wrapText="1"/>
    </xf>
    <xf numFmtId="0" fontId="12" fillId="13" borderId="34" xfId="3" applyFont="1" applyFill="1" applyBorder="1" applyAlignment="1">
      <alignment horizontal="center" vertical="center" wrapText="1"/>
    </xf>
    <xf numFmtId="0" fontId="32" fillId="13" borderId="17" xfId="3" applyFont="1" applyFill="1" applyBorder="1" applyAlignment="1">
      <alignment horizontal="center" vertical="center" wrapText="1"/>
    </xf>
    <xf numFmtId="0" fontId="32" fillId="13" borderId="19" xfId="3" applyFont="1" applyFill="1" applyBorder="1" applyAlignment="1">
      <alignment horizontal="center" vertical="center" wrapText="1"/>
    </xf>
    <xf numFmtId="0" fontId="11" fillId="0" borderId="6" xfId="2" applyFont="1" applyAlignment="1">
      <alignment horizontal="center" vertical="center" wrapText="1"/>
    </xf>
    <xf numFmtId="0" fontId="11" fillId="0" borderId="32" xfId="2" applyFont="1" applyBorder="1" applyAlignment="1">
      <alignment horizontal="center" vertical="center" wrapText="1"/>
    </xf>
    <xf numFmtId="0" fontId="12" fillId="10" borderId="23" xfId="2" applyFont="1" applyFill="1" applyBorder="1" applyAlignment="1">
      <alignment horizontal="center" vertical="center"/>
    </xf>
    <xf numFmtId="0" fontId="12" fillId="10" borderId="32" xfId="2" applyFont="1" applyFill="1" applyBorder="1" applyAlignment="1">
      <alignment horizontal="center" vertical="center"/>
    </xf>
    <xf numFmtId="0" fontId="12" fillId="10" borderId="31" xfId="2" applyFont="1" applyFill="1" applyBorder="1" applyAlignment="1">
      <alignment horizontal="center" vertical="center"/>
    </xf>
    <xf numFmtId="0" fontId="36" fillId="0" borderId="38" xfId="0" applyFont="1" applyBorder="1" applyAlignment="1">
      <alignment horizontal="left" vertical="center" wrapText="1"/>
    </xf>
    <xf numFmtId="0" fontId="12" fillId="10" borderId="41" xfId="2" applyFont="1" applyFill="1" applyBorder="1" applyAlignment="1">
      <alignment horizontal="center" vertical="center"/>
    </xf>
    <xf numFmtId="0" fontId="12" fillId="10" borderId="39" xfId="2" applyFont="1" applyFill="1" applyBorder="1" applyAlignment="1">
      <alignment horizontal="center" vertical="center"/>
    </xf>
    <xf numFmtId="0" fontId="11" fillId="0" borderId="17" xfId="0" applyFont="1" applyBorder="1" applyAlignment="1">
      <alignment horizontal="center" vertical="center"/>
    </xf>
    <xf numFmtId="0" fontId="11" fillId="0" borderId="19" xfId="0" applyFont="1" applyBorder="1" applyAlignment="1">
      <alignment horizontal="center" vertical="center"/>
    </xf>
    <xf numFmtId="0" fontId="12" fillId="3" borderId="14" xfId="0" applyFont="1" applyFill="1" applyBorder="1" applyAlignment="1">
      <alignment horizontal="center" vertical="center"/>
    </xf>
    <xf numFmtId="0" fontId="12" fillId="3" borderId="30" xfId="0" applyFont="1" applyFill="1" applyBorder="1" applyAlignment="1">
      <alignment horizontal="center" vertical="center"/>
    </xf>
    <xf numFmtId="0" fontId="12" fillId="3" borderId="29"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28" xfId="0" applyFont="1" applyFill="1" applyBorder="1" applyAlignment="1">
      <alignment horizontal="center" vertical="center"/>
    </xf>
    <xf numFmtId="0" fontId="12" fillId="3" borderId="23" xfId="0" applyFont="1" applyFill="1" applyBorder="1" applyAlignment="1">
      <alignment horizontal="center" vertical="center"/>
    </xf>
    <xf numFmtId="0" fontId="12" fillId="3" borderId="32" xfId="0" applyFont="1" applyFill="1" applyBorder="1" applyAlignment="1">
      <alignment horizontal="center" vertical="center"/>
    </xf>
    <xf numFmtId="0" fontId="12" fillId="3" borderId="31" xfId="0" applyFont="1" applyFill="1" applyBorder="1" applyAlignment="1">
      <alignment horizontal="center" vertical="center"/>
    </xf>
    <xf numFmtId="0" fontId="24" fillId="11" borderId="21" xfId="14" applyNumberFormat="1" applyFill="1" applyBorder="1" applyAlignment="1">
      <alignment horizontal="center" vertical="center" wrapText="1"/>
    </xf>
    <xf numFmtId="0" fontId="24" fillId="11" borderId="25" xfId="14" applyNumberFormat="1" applyFill="1" applyBorder="1" applyAlignment="1">
      <alignment horizontal="center" vertical="center" wrapText="1"/>
    </xf>
    <xf numFmtId="0" fontId="24" fillId="11" borderId="21" xfId="14" quotePrefix="1" applyNumberFormat="1" applyFill="1" applyBorder="1" applyAlignment="1">
      <alignment horizontal="center" vertical="center" wrapText="1"/>
    </xf>
    <xf numFmtId="0" fontId="24" fillId="11" borderId="25" xfId="14" quotePrefix="1" applyNumberFormat="1" applyFill="1" applyBorder="1" applyAlignment="1">
      <alignment horizontal="center" vertical="center" wrapText="1"/>
    </xf>
    <xf numFmtId="0" fontId="24" fillId="3" borderId="21" xfId="12" quotePrefix="1" applyNumberFormat="1" applyFont="1" applyFill="1" applyBorder="1" applyAlignment="1">
      <alignment horizontal="center" vertical="center" wrapText="1"/>
    </xf>
    <xf numFmtId="0" fontId="24" fillId="3" borderId="25" xfId="12" quotePrefix="1" applyNumberFormat="1" applyFont="1" applyFill="1" applyBorder="1" applyAlignment="1">
      <alignment horizontal="center" vertical="center" wrapText="1"/>
    </xf>
    <xf numFmtId="0" fontId="43" fillId="5" borderId="45" xfId="19" applyFont="1" applyFill="1" applyBorder="1" applyAlignment="1">
      <alignment horizontal="center" vertical="center" wrapText="1"/>
    </xf>
    <xf numFmtId="0" fontId="43" fillId="5" borderId="68" xfId="19" applyFont="1" applyFill="1" applyBorder="1" applyAlignment="1">
      <alignment horizontal="center" vertical="center" wrapText="1"/>
    </xf>
    <xf numFmtId="0" fontId="43" fillId="5" borderId="49" xfId="19" applyFont="1" applyFill="1" applyBorder="1" applyAlignment="1">
      <alignment horizontal="center" vertical="center"/>
    </xf>
    <xf numFmtId="0" fontId="43" fillId="5" borderId="50" xfId="19" applyFont="1" applyFill="1" applyBorder="1" applyAlignment="1">
      <alignment horizontal="center" vertical="center"/>
    </xf>
    <xf numFmtId="0" fontId="43" fillId="5" borderId="64" xfId="19" applyFont="1" applyFill="1" applyBorder="1" applyAlignment="1">
      <alignment horizontal="center" vertical="center"/>
    </xf>
    <xf numFmtId="0" fontId="43" fillId="5" borderId="67" xfId="19" applyFont="1" applyFill="1" applyBorder="1" applyAlignment="1">
      <alignment horizontal="center" vertical="center"/>
    </xf>
    <xf numFmtId="0" fontId="39" fillId="3" borderId="22" xfId="19" applyFont="1" applyFill="1" applyBorder="1" applyAlignment="1">
      <alignment horizontal="center" vertical="center" wrapText="1"/>
    </xf>
    <xf numFmtId="0" fontId="39" fillId="3" borderId="26" xfId="19" applyFont="1" applyFill="1" applyBorder="1" applyAlignment="1">
      <alignment horizontal="center" vertical="center" wrapText="1"/>
    </xf>
    <xf numFmtId="0" fontId="24" fillId="11" borderId="63" xfId="14" quotePrefix="1" applyNumberFormat="1" applyFill="1" applyBorder="1" applyAlignment="1">
      <alignment horizontal="center" vertical="center" wrapText="1"/>
    </xf>
    <xf numFmtId="0" fontId="24" fillId="11" borderId="24" xfId="14" quotePrefix="1" applyNumberFormat="1" applyFill="1" applyBorder="1" applyAlignment="1">
      <alignment horizontal="center" vertical="center" wrapText="1"/>
    </xf>
    <xf numFmtId="0" fontId="2" fillId="10" borderId="6" xfId="19" applyFill="1" applyAlignment="1">
      <alignment horizontal="center"/>
    </xf>
    <xf numFmtId="0" fontId="43" fillId="5" borderId="21" xfId="19" applyFont="1" applyFill="1" applyBorder="1" applyAlignment="1">
      <alignment horizontal="center" vertical="center" wrapText="1"/>
    </xf>
    <xf numFmtId="0" fontId="43" fillId="5" borderId="25" xfId="19" applyFont="1" applyFill="1" applyBorder="1" applyAlignment="1">
      <alignment horizontal="center" vertical="center" wrapText="1"/>
    </xf>
    <xf numFmtId="0" fontId="43" fillId="5" borderId="22" xfId="19" applyFont="1" applyFill="1" applyBorder="1" applyAlignment="1">
      <alignment horizontal="center" vertical="center" wrapText="1"/>
    </xf>
    <xf numFmtId="0" fontId="43" fillId="5" borderId="26" xfId="19" applyFont="1" applyFill="1" applyBorder="1" applyAlignment="1">
      <alignment horizontal="center" vertical="center" wrapText="1"/>
    </xf>
    <xf numFmtId="0" fontId="45" fillId="0" borderId="2" xfId="20" applyFont="1" applyBorder="1" applyAlignment="1">
      <alignment horizontal="center" vertical="center" wrapText="1"/>
    </xf>
    <xf numFmtId="0" fontId="45" fillId="0" borderId="4" xfId="20" applyFont="1" applyBorder="1" applyAlignment="1">
      <alignment horizontal="center" vertical="center" wrapText="1"/>
    </xf>
    <xf numFmtId="0" fontId="45" fillId="0" borderId="5" xfId="20" applyFont="1" applyBorder="1" applyAlignment="1">
      <alignment horizontal="center" vertical="center" wrapText="1"/>
    </xf>
    <xf numFmtId="0" fontId="45" fillId="0" borderId="3" xfId="20" applyFont="1" applyBorder="1" applyAlignment="1">
      <alignment horizontal="center" vertical="center" wrapText="1"/>
    </xf>
    <xf numFmtId="0" fontId="45" fillId="0" borderId="6" xfId="20" applyFont="1" applyAlignment="1">
      <alignment horizontal="center" vertical="center" wrapText="1"/>
    </xf>
    <xf numFmtId="0" fontId="45" fillId="0" borderId="8" xfId="20" applyFont="1" applyBorder="1" applyAlignment="1">
      <alignment horizontal="center" vertical="center" wrapText="1"/>
    </xf>
    <xf numFmtId="0" fontId="45" fillId="0" borderId="13" xfId="20" applyFont="1" applyBorder="1" applyAlignment="1">
      <alignment horizontal="center" vertical="center" wrapText="1"/>
    </xf>
    <xf numFmtId="0" fontId="45" fillId="0" borderId="11" xfId="20" applyFont="1" applyBorder="1" applyAlignment="1">
      <alignment horizontal="center" vertical="center" wrapText="1"/>
    </xf>
    <xf numFmtId="0" fontId="45" fillId="0" borderId="12" xfId="20" applyFont="1" applyBorder="1" applyAlignment="1">
      <alignment horizontal="center" vertical="center" wrapText="1"/>
    </xf>
    <xf numFmtId="0" fontId="46" fillId="0" borderId="2" xfId="20" applyFont="1" applyBorder="1" applyAlignment="1">
      <alignment horizontal="center" vertical="center" wrapText="1"/>
    </xf>
    <xf numFmtId="0" fontId="46" fillId="0" borderId="4" xfId="20" applyFont="1" applyBorder="1" applyAlignment="1">
      <alignment horizontal="center" vertical="center" wrapText="1"/>
    </xf>
    <xf numFmtId="0" fontId="46" fillId="0" borderId="13" xfId="20" applyFont="1" applyBorder="1" applyAlignment="1">
      <alignment horizontal="center" vertical="center" wrapText="1"/>
    </xf>
    <xf numFmtId="0" fontId="46" fillId="0" borderId="11" xfId="20" applyFont="1" applyBorder="1" applyAlignment="1">
      <alignment horizontal="center" vertical="center" wrapText="1"/>
    </xf>
    <xf numFmtId="0" fontId="46" fillId="3" borderId="9" xfId="20" applyFont="1" applyFill="1" applyBorder="1" applyAlignment="1">
      <alignment horizontal="center" vertical="center" wrapText="1"/>
    </xf>
    <xf numFmtId="0" fontId="46" fillId="3" borderId="7" xfId="20" applyFont="1" applyFill="1" applyBorder="1" applyAlignment="1">
      <alignment horizontal="center" vertical="center" wrapText="1"/>
    </xf>
    <xf numFmtId="0" fontId="46" fillId="3" borderId="12" xfId="20" applyFont="1" applyFill="1" applyBorder="1" applyAlignment="1">
      <alignment horizontal="center" vertical="center" wrapText="1"/>
    </xf>
    <xf numFmtId="0" fontId="46" fillId="3" borderId="10" xfId="20" applyFont="1" applyFill="1" applyBorder="1" applyAlignment="1">
      <alignment horizontal="center" vertical="center" wrapText="1"/>
    </xf>
    <xf numFmtId="0" fontId="17" fillId="0" borderId="9" xfId="20" applyFont="1" applyBorder="1" applyAlignment="1">
      <alignment horizontal="center" vertical="center" wrapText="1"/>
    </xf>
    <xf numFmtId="0" fontId="17" fillId="0" borderId="7" xfId="20" applyFont="1" applyBorder="1" applyAlignment="1">
      <alignment horizontal="center" vertical="center" wrapText="1"/>
    </xf>
    <xf numFmtId="0" fontId="17" fillId="0" borderId="10" xfId="20" applyFont="1" applyBorder="1" applyAlignment="1">
      <alignment horizontal="center" vertical="center" wrapText="1"/>
    </xf>
    <xf numFmtId="0" fontId="46" fillId="3" borderId="2" xfId="20" applyFont="1" applyFill="1" applyBorder="1" applyAlignment="1">
      <alignment horizontal="center" vertical="center" wrapText="1"/>
    </xf>
    <xf numFmtId="0" fontId="46" fillId="3" borderId="4" xfId="20" applyFont="1" applyFill="1" applyBorder="1" applyAlignment="1">
      <alignment horizontal="center" vertical="center" wrapText="1"/>
    </xf>
    <xf numFmtId="0" fontId="46" fillId="3" borderId="13" xfId="20" applyFont="1" applyFill="1" applyBorder="1" applyAlignment="1">
      <alignment horizontal="center" vertical="center" wrapText="1"/>
    </xf>
    <xf numFmtId="0" fontId="46" fillId="3" borderId="11" xfId="20" applyFont="1" applyFill="1" applyBorder="1" applyAlignment="1">
      <alignment horizontal="center" vertical="center" wrapText="1"/>
    </xf>
    <xf numFmtId="0" fontId="17" fillId="0" borderId="9" xfId="20" applyFont="1" applyBorder="1" applyAlignment="1">
      <alignment horizontal="left" vertical="center" wrapText="1"/>
    </xf>
    <xf numFmtId="0" fontId="17" fillId="0" borderId="7" xfId="20" applyFont="1" applyBorder="1" applyAlignment="1">
      <alignment horizontal="left" vertical="center" wrapText="1"/>
    </xf>
    <xf numFmtId="0" fontId="17" fillId="0" borderId="10" xfId="20" applyFont="1" applyBorder="1" applyAlignment="1">
      <alignment horizontal="left" vertical="center" wrapText="1"/>
    </xf>
    <xf numFmtId="0" fontId="45" fillId="0" borderId="9" xfId="20" applyFont="1" applyBorder="1" applyAlignment="1">
      <alignment horizontal="center" vertical="center" wrapText="1"/>
    </xf>
    <xf numFmtId="0" fontId="45" fillId="0" borderId="10" xfId="20" applyFont="1" applyBorder="1" applyAlignment="1">
      <alignment horizontal="center" vertical="center" wrapText="1"/>
    </xf>
    <xf numFmtId="0" fontId="45" fillId="0" borderId="7" xfId="20" applyFont="1" applyBorder="1" applyAlignment="1">
      <alignment horizontal="center" vertical="center" wrapText="1"/>
    </xf>
    <xf numFmtId="1" fontId="45" fillId="0" borderId="9" xfId="1" applyNumberFormat="1" applyFont="1" applyBorder="1" applyAlignment="1">
      <alignment horizontal="center" vertical="center" shrinkToFit="1"/>
    </xf>
    <xf numFmtId="1" fontId="45" fillId="0" borderId="7" xfId="1" applyNumberFormat="1" applyFont="1" applyBorder="1" applyAlignment="1">
      <alignment horizontal="center" vertical="center" shrinkToFit="1"/>
    </xf>
    <xf numFmtId="1" fontId="45" fillId="0" borderId="10" xfId="1" applyNumberFormat="1" applyFont="1" applyBorder="1" applyAlignment="1">
      <alignment horizontal="center" vertical="center" shrinkToFit="1"/>
    </xf>
    <xf numFmtId="0" fontId="46" fillId="3" borderId="5" xfId="20" applyFont="1" applyFill="1" applyBorder="1" applyAlignment="1">
      <alignment horizontal="center" vertical="center" wrapText="1"/>
    </xf>
    <xf numFmtId="0" fontId="46" fillId="3" borderId="34" xfId="20" applyFont="1" applyFill="1" applyBorder="1" applyAlignment="1">
      <alignment horizontal="center" vertical="center" wrapText="1"/>
    </xf>
    <xf numFmtId="0" fontId="17" fillId="0" borderId="11" xfId="20" applyFont="1" applyBorder="1" applyAlignment="1">
      <alignment horizontal="center" vertical="center" wrapText="1"/>
    </xf>
    <xf numFmtId="0" fontId="17" fillId="0" borderId="12" xfId="20" applyFont="1" applyBorder="1" applyAlignment="1">
      <alignment horizontal="center" vertical="center" wrapText="1"/>
    </xf>
    <xf numFmtId="9" fontId="17" fillId="0" borderId="9" xfId="20" applyNumberFormat="1" applyFont="1" applyBorder="1" applyAlignment="1">
      <alignment horizontal="center" vertical="center" wrapText="1"/>
    </xf>
    <xf numFmtId="9" fontId="45" fillId="0" borderId="9" xfId="1" applyFont="1" applyBorder="1" applyAlignment="1">
      <alignment horizontal="center" vertical="center" shrinkToFit="1"/>
    </xf>
    <xf numFmtId="9" fontId="45" fillId="0" borderId="7" xfId="1" applyFont="1" applyBorder="1" applyAlignment="1">
      <alignment horizontal="center" vertical="center" shrinkToFit="1"/>
    </xf>
    <xf numFmtId="9" fontId="45" fillId="0" borderId="10" xfId="1" applyFont="1" applyBorder="1" applyAlignment="1">
      <alignment horizontal="center" vertical="center" shrinkToFit="1"/>
    </xf>
    <xf numFmtId="0" fontId="49" fillId="0" borderId="9" xfId="20" applyFont="1" applyBorder="1" applyAlignment="1">
      <alignment horizontal="center" vertical="center" wrapText="1"/>
    </xf>
    <xf numFmtId="0" fontId="49" fillId="0" borderId="10" xfId="20" applyFont="1" applyBorder="1" applyAlignment="1">
      <alignment horizontal="center" vertical="center" wrapText="1"/>
    </xf>
    <xf numFmtId="1" fontId="17" fillId="4" borderId="9" xfId="1" applyNumberFormat="1" applyFont="1" applyFill="1" applyBorder="1" applyAlignment="1">
      <alignment horizontal="center" vertical="center" shrinkToFit="1"/>
    </xf>
    <xf numFmtId="1" fontId="17" fillId="4" borderId="7" xfId="1" applyNumberFormat="1" applyFont="1" applyFill="1" applyBorder="1" applyAlignment="1">
      <alignment horizontal="center" vertical="center" shrinkToFit="1"/>
    </xf>
    <xf numFmtId="1" fontId="17" fillId="4" borderId="10" xfId="1" applyNumberFormat="1" applyFont="1" applyFill="1" applyBorder="1" applyAlignment="1">
      <alignment horizontal="center" vertical="center" shrinkToFit="1"/>
    </xf>
    <xf numFmtId="1" fontId="45" fillId="4" borderId="9" xfId="1" applyNumberFormat="1" applyFont="1" applyFill="1" applyBorder="1" applyAlignment="1">
      <alignment horizontal="center" vertical="center" shrinkToFit="1"/>
    </xf>
    <xf numFmtId="1" fontId="45" fillId="4" borderId="7" xfId="1" applyNumberFormat="1" applyFont="1" applyFill="1" applyBorder="1" applyAlignment="1">
      <alignment horizontal="center" vertical="center" shrinkToFit="1"/>
    </xf>
    <xf numFmtId="1" fontId="45" fillId="4" borderId="10" xfId="1" applyNumberFormat="1" applyFont="1" applyFill="1" applyBorder="1" applyAlignment="1">
      <alignment horizontal="center" vertical="center" shrinkToFit="1"/>
    </xf>
    <xf numFmtId="0" fontId="17" fillId="4" borderId="9" xfId="20" applyFont="1" applyFill="1" applyBorder="1" applyAlignment="1">
      <alignment horizontal="center" vertical="center" wrapText="1"/>
    </xf>
    <xf numFmtId="0" fontId="17" fillId="4" borderId="10" xfId="20" applyFont="1" applyFill="1" applyBorder="1" applyAlignment="1">
      <alignment horizontal="center" vertical="center" wrapText="1"/>
    </xf>
    <xf numFmtId="0" fontId="46" fillId="3" borderId="8" xfId="20" applyFont="1" applyFill="1" applyBorder="1" applyAlignment="1">
      <alignment horizontal="center" vertical="center" wrapText="1"/>
    </xf>
    <xf numFmtId="0" fontId="17" fillId="0" borderId="34" xfId="20" applyFont="1" applyBorder="1" applyAlignment="1">
      <alignment horizontal="left" vertical="center" wrapText="1"/>
    </xf>
    <xf numFmtId="0" fontId="17" fillId="0" borderId="13" xfId="20" applyFont="1" applyBorder="1" applyAlignment="1">
      <alignment horizontal="left" vertical="center" wrapText="1"/>
    </xf>
    <xf numFmtId="0" fontId="17" fillId="0" borderId="11" xfId="20" applyFont="1" applyBorder="1" applyAlignment="1">
      <alignment horizontal="left" vertical="center" wrapText="1"/>
    </xf>
    <xf numFmtId="0" fontId="17" fillId="0" borderId="12" xfId="20" applyFont="1" applyBorder="1" applyAlignment="1">
      <alignment horizontal="left" vertical="center" wrapText="1"/>
    </xf>
    <xf numFmtId="9" fontId="45" fillId="4" borderId="9" xfId="1" applyFont="1" applyFill="1" applyBorder="1" applyAlignment="1">
      <alignment horizontal="center" vertical="center" shrinkToFit="1"/>
    </xf>
    <xf numFmtId="9" fontId="45" fillId="4" borderId="7" xfId="1" applyFont="1" applyFill="1" applyBorder="1" applyAlignment="1">
      <alignment horizontal="center" vertical="center" shrinkToFit="1"/>
    </xf>
    <xf numFmtId="9" fontId="45" fillId="4" borderId="10" xfId="1" applyFont="1" applyFill="1" applyBorder="1" applyAlignment="1">
      <alignment horizontal="center" vertical="center" shrinkToFit="1"/>
    </xf>
    <xf numFmtId="2" fontId="17" fillId="0" borderId="9" xfId="20" applyNumberFormat="1" applyFont="1" applyBorder="1" applyAlignment="1">
      <alignment horizontal="center" vertical="center" wrapText="1"/>
    </xf>
    <xf numFmtId="2" fontId="17" fillId="0" borderId="7" xfId="20" applyNumberFormat="1" applyFont="1" applyBorder="1" applyAlignment="1">
      <alignment horizontal="center" vertical="center" wrapText="1"/>
    </xf>
    <xf numFmtId="0" fontId="12" fillId="5" borderId="55" xfId="2" applyFont="1" applyFill="1" applyBorder="1" applyAlignment="1">
      <alignment horizontal="center" vertical="center" wrapText="1"/>
    </xf>
    <xf numFmtId="0" fontId="12" fillId="5" borderId="56" xfId="2" applyFont="1" applyFill="1" applyBorder="1" applyAlignment="1">
      <alignment horizontal="center" vertical="center" wrapText="1"/>
    </xf>
    <xf numFmtId="0" fontId="11" fillId="0" borderId="38" xfId="2" applyFont="1" applyBorder="1" applyAlignment="1">
      <alignment horizontal="center" vertical="center" wrapText="1"/>
    </xf>
    <xf numFmtId="0" fontId="12" fillId="0" borderId="41" xfId="2" applyFont="1" applyBorder="1" applyAlignment="1">
      <alignment horizontal="center" vertical="center"/>
    </xf>
    <xf numFmtId="0" fontId="12" fillId="0" borderId="39" xfId="2" applyFont="1" applyBorder="1" applyAlignment="1">
      <alignment horizontal="center" vertical="center"/>
    </xf>
    <xf numFmtId="0" fontId="12" fillId="0" borderId="28" xfId="2" applyFont="1" applyBorder="1" applyAlignment="1">
      <alignment horizontal="center" vertical="center" wrapText="1"/>
    </xf>
    <xf numFmtId="0" fontId="12" fillId="0" borderId="23" xfId="2" applyFont="1" applyBorder="1" applyAlignment="1">
      <alignment horizontal="center" vertical="center" wrapText="1"/>
    </xf>
    <xf numFmtId="0" fontId="12" fillId="0" borderId="32" xfId="2" applyFont="1" applyBorder="1" applyAlignment="1">
      <alignment horizontal="center" vertical="center" wrapText="1"/>
    </xf>
    <xf numFmtId="0" fontId="12" fillId="0" borderId="31" xfId="2" applyFont="1" applyBorder="1" applyAlignment="1">
      <alignment horizontal="center" vertical="center" wrapText="1"/>
    </xf>
    <xf numFmtId="0" fontId="13" fillId="0" borderId="73"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34" xfId="0" applyFont="1" applyBorder="1" applyAlignment="1">
      <alignment horizontal="left" vertical="center" wrapText="1"/>
    </xf>
    <xf numFmtId="0" fontId="13" fillId="0" borderId="36" xfId="0" applyFont="1" applyBorder="1" applyAlignment="1">
      <alignment horizontal="left" vertical="center" wrapText="1"/>
    </xf>
    <xf numFmtId="0" fontId="13" fillId="0" borderId="34"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0" fontId="12" fillId="0" borderId="6" xfId="2" applyFont="1" applyBorder="1" applyAlignment="1">
      <alignment horizontal="center" vertical="center"/>
    </xf>
    <xf numFmtId="0" fontId="12" fillId="0" borderId="38" xfId="2" applyFont="1" applyBorder="1" applyAlignment="1">
      <alignment horizontal="center" vertical="center"/>
    </xf>
    <xf numFmtId="1" fontId="36" fillId="0" borderId="38" xfId="18" applyNumberFormat="1" applyFont="1" applyBorder="1" applyAlignment="1">
      <alignment horizontal="center" vertical="center" wrapText="1"/>
    </xf>
    <xf numFmtId="0" fontId="12" fillId="5" borderId="38" xfId="2" applyFont="1" applyFill="1" applyBorder="1" applyAlignment="1">
      <alignment horizontal="left" vertical="center"/>
    </xf>
    <xf numFmtId="0" fontId="12" fillId="0" borderId="6" xfId="2" applyFont="1" applyBorder="1" applyAlignment="1">
      <alignment horizontal="center" vertical="center" wrapText="1"/>
    </xf>
    <xf numFmtId="0" fontId="12" fillId="5" borderId="41" xfId="2" applyFont="1" applyFill="1" applyBorder="1" applyAlignment="1">
      <alignment horizontal="center" vertical="center" wrapText="1"/>
    </xf>
    <xf numFmtId="0" fontId="12" fillId="0" borderId="41" xfId="2" applyFont="1" applyBorder="1" applyAlignment="1">
      <alignment horizontal="center" vertical="center" wrapText="1"/>
    </xf>
    <xf numFmtId="1" fontId="12" fillId="0" borderId="41" xfId="2" applyNumberFormat="1" applyFont="1" applyBorder="1" applyAlignment="1">
      <alignment horizontal="center" vertical="center" wrapText="1"/>
    </xf>
    <xf numFmtId="0" fontId="12" fillId="5" borderId="39" xfId="2" applyFont="1" applyFill="1" applyBorder="1" applyAlignment="1">
      <alignment horizontal="center" vertical="center" wrapText="1"/>
    </xf>
    <xf numFmtId="0" fontId="12" fillId="0" borderId="39" xfId="2" applyFont="1" applyBorder="1" applyAlignment="1">
      <alignment horizontal="center" vertical="center" wrapText="1"/>
    </xf>
    <xf numFmtId="1" fontId="12" fillId="0" borderId="39" xfId="2" applyNumberFormat="1" applyFont="1" applyBorder="1" applyAlignment="1">
      <alignment horizontal="center" vertical="center" wrapText="1"/>
    </xf>
    <xf numFmtId="0" fontId="12" fillId="5" borderId="40" xfId="2" applyFont="1" applyFill="1" applyBorder="1" applyAlignment="1">
      <alignment horizontal="center" vertical="center" wrapText="1"/>
    </xf>
    <xf numFmtId="0" fontId="12" fillId="0" borderId="40" xfId="2" applyFont="1" applyBorder="1" applyAlignment="1">
      <alignment horizontal="center" vertical="center" wrapText="1"/>
    </xf>
    <xf numFmtId="1" fontId="12" fillId="0" borderId="40" xfId="2" applyNumberFormat="1" applyFont="1" applyBorder="1" applyAlignment="1">
      <alignment horizontal="center" vertical="center" wrapText="1"/>
    </xf>
    <xf numFmtId="0" fontId="12" fillId="0" borderId="14" xfId="2" applyFont="1" applyBorder="1" applyAlignment="1">
      <alignment horizontal="center" vertical="center" wrapText="1"/>
    </xf>
    <xf numFmtId="0" fontId="12" fillId="0" borderId="30" xfId="2" applyFont="1" applyBorder="1" applyAlignment="1">
      <alignment horizontal="center" vertical="center" wrapText="1"/>
    </xf>
    <xf numFmtId="0" fontId="12" fillId="0" borderId="29" xfId="2" applyFont="1" applyBorder="1" applyAlignment="1">
      <alignment horizontal="center" vertical="center" wrapText="1"/>
    </xf>
    <xf numFmtId="0" fontId="12" fillId="5" borderId="38" xfId="2" applyFont="1" applyFill="1" applyBorder="1" applyAlignment="1">
      <alignment horizontal="left" vertical="center"/>
    </xf>
    <xf numFmtId="0" fontId="12" fillId="0" borderId="17" xfId="2" applyFont="1" applyBorder="1" applyAlignment="1">
      <alignment horizontal="center" vertical="center"/>
    </xf>
    <xf numFmtId="0" fontId="12" fillId="0" borderId="18" xfId="2" applyFont="1" applyBorder="1" applyAlignment="1">
      <alignment horizontal="center" vertical="center"/>
    </xf>
    <xf numFmtId="0" fontId="12" fillId="0" borderId="19" xfId="2" applyFont="1" applyBorder="1" applyAlignment="1">
      <alignment horizontal="center" vertical="center"/>
    </xf>
    <xf numFmtId="0" fontId="12" fillId="5" borderId="38" xfId="2" applyFont="1" applyFill="1" applyBorder="1" applyAlignment="1">
      <alignment horizontal="center" vertical="center"/>
    </xf>
    <xf numFmtId="0" fontId="11" fillId="4" borderId="6" xfId="2" applyFont="1" applyFill="1" applyBorder="1" applyAlignment="1">
      <alignment vertical="center" wrapText="1"/>
    </xf>
    <xf numFmtId="0" fontId="40" fillId="0" borderId="38" xfId="2" applyFont="1" applyBorder="1" applyAlignment="1">
      <alignment horizontal="center" vertical="center" wrapText="1"/>
    </xf>
    <xf numFmtId="0" fontId="11" fillId="0" borderId="6" xfId="2" applyFont="1" applyBorder="1" applyAlignment="1">
      <alignment horizontal="center" vertical="center" wrapText="1"/>
    </xf>
    <xf numFmtId="0" fontId="12" fillId="10" borderId="6" xfId="2" applyFont="1" applyFill="1" applyBorder="1" applyAlignment="1">
      <alignment horizontal="center" vertical="center"/>
    </xf>
    <xf numFmtId="0" fontId="12" fillId="0" borderId="6" xfId="2" applyFont="1" applyBorder="1" applyAlignment="1">
      <alignment horizontal="center" vertical="center" wrapText="1"/>
    </xf>
    <xf numFmtId="0" fontId="5" fillId="0" borderId="6" xfId="0" applyFont="1" applyBorder="1" applyAlignment="1">
      <alignment horizontal="left" vertical="center" wrapText="1"/>
    </xf>
    <xf numFmtId="0" fontId="6" fillId="0" borderId="38" xfId="0" applyFont="1" applyBorder="1" applyAlignment="1">
      <alignment horizontal="center" vertical="center" wrapText="1"/>
    </xf>
  </cellXfs>
  <cellStyles count="53">
    <cellStyle name="Hipervínculo" xfId="21" builtinId="8"/>
    <cellStyle name="Hyperlink" xfId="16" xr:uid="{FF327CB4-B363-4859-B3D4-FEC05C720CF9}"/>
    <cellStyle name="Millares" xfId="18" builtinId="3"/>
    <cellStyle name="Millares [0] 2" xfId="7" xr:uid="{00000000-0005-0000-0000-000001000000}"/>
    <cellStyle name="Millares [0] 2 2" xfId="29" xr:uid="{BF3BD923-D9CA-4E58-830E-AB7FF13C8B00}"/>
    <cellStyle name="Millares 10" xfId="49" xr:uid="{1C109726-8985-4DDC-AF86-7C4FEDCD8CF1}"/>
    <cellStyle name="Millares 11" xfId="50" xr:uid="{8EF59F89-47EA-4EB4-8029-7B734E1D9882}"/>
    <cellStyle name="Millares 12" xfId="51" xr:uid="{B5740971-3CFE-4C45-BB43-7E10C1D885C7}"/>
    <cellStyle name="Millares 13" xfId="52" xr:uid="{A81C69AA-215F-4393-BBD9-2A8437A2BF22}"/>
    <cellStyle name="Millares 2" xfId="5" xr:uid="{00000000-0005-0000-0000-000002000000}"/>
    <cellStyle name="Millares 2 2" xfId="27" xr:uid="{8A677857-7E6C-4C4D-8900-D1D9B03940B3}"/>
    <cellStyle name="Millares 3" xfId="39" xr:uid="{5F242A53-9EAF-4512-84F6-0B55B345D6F7}"/>
    <cellStyle name="Millares 4" xfId="46" xr:uid="{30DB73DA-50D5-4646-BE7E-9480FA0C723E}"/>
    <cellStyle name="Millares 5" xfId="45" xr:uid="{457FEF5D-C685-4ACE-9B83-32A7A9D074CD}"/>
    <cellStyle name="Millares 6" xfId="31" xr:uid="{CB31E0C5-48DE-4E3B-A4E9-68B07D3FCEA3}"/>
    <cellStyle name="Millares 7" xfId="37" xr:uid="{89C50EA0-69D4-4795-94F3-85DECF15A766}"/>
    <cellStyle name="Millares 8" xfId="47" xr:uid="{FEF6E0EF-C316-4D54-AF3D-B8C33AC4BD4C}"/>
    <cellStyle name="Millares 9" xfId="48" xr:uid="{BF5DCE9A-900B-4466-8964-5737FCE25CD4}"/>
    <cellStyle name="Moneda [0] 2" xfId="8" xr:uid="{00000000-0005-0000-0000-000003000000}"/>
    <cellStyle name="Moneda [0] 2 2" xfId="30" xr:uid="{DD3C1164-A2B0-431C-8498-651333A2DDA1}"/>
    <cellStyle name="Moneda 2" xfId="4" xr:uid="{00000000-0005-0000-0000-000004000000}"/>
    <cellStyle name="Moneda 2 2" xfId="26" xr:uid="{9B04921A-E5A3-413B-A7C9-F17D3851F432}"/>
    <cellStyle name="Normal" xfId="0" builtinId="0"/>
    <cellStyle name="Normal 10" xfId="36" xr:uid="{3ACBDC2C-F003-4579-BF04-877708E4D2EE}"/>
    <cellStyle name="Normal 11" xfId="44" xr:uid="{10B88A63-7D7E-45F9-997C-7D0D7382FD83}"/>
    <cellStyle name="Normal 12" xfId="24" xr:uid="{4FB1FC2E-132B-4225-8779-34594D1116D9}"/>
    <cellStyle name="Normal 13" xfId="33" xr:uid="{2EAAA1B0-4116-4BC9-BAF0-977E2A47F9B8}"/>
    <cellStyle name="Normal 14" xfId="41" xr:uid="{113767D3-802C-498D-8D17-12A494610DF0}"/>
    <cellStyle name="Normal 15" xfId="35" xr:uid="{5BE9485C-8916-4A78-9109-20E09133CA99}"/>
    <cellStyle name="Normal 16" xfId="43" xr:uid="{8FF29C55-A0D6-4CAE-8FD5-F47AD03E95F9}"/>
    <cellStyle name="Normal 17" xfId="32" xr:uid="{B9EBA82C-8EC2-4E06-B146-ECE56F3E23A9}"/>
    <cellStyle name="Normal 2" xfId="2" xr:uid="{00000000-0005-0000-0000-000006000000}"/>
    <cellStyle name="Normal 3" xfId="3" xr:uid="{00000000-0005-0000-0000-000007000000}"/>
    <cellStyle name="Normal 3 2" xfId="25" xr:uid="{74D5E28F-C68F-46B9-A075-3471D657B739}"/>
    <cellStyle name="Normal 4" xfId="17" xr:uid="{49FC8E33-C0C3-4E0D-B8A8-D530E73D4CC5}"/>
    <cellStyle name="Normal 4 2" xfId="38" xr:uid="{3C1709F0-41D6-4E83-9F60-C81D1C9BF044}"/>
    <cellStyle name="Normal 5" xfId="19" xr:uid="{C52B7D4A-D246-4DB4-9679-A0B39302B7C5}"/>
    <cellStyle name="Normal 5 2" xfId="40" xr:uid="{80D77B70-773A-4B4B-96A5-D1CF8FF31EC6}"/>
    <cellStyle name="Normal 6" xfId="20" xr:uid="{11AB634A-331F-444F-86F9-70FBF7AA1F92}"/>
    <cellStyle name="Normal 7" xfId="22" xr:uid="{1BFAC5D7-BC4A-40DB-9403-A3064BF1688D}"/>
    <cellStyle name="Normal 8" xfId="34" xr:uid="{B54C193F-EE3B-4BC3-8F4E-63FC2B9D8138}"/>
    <cellStyle name="Normal 9" xfId="42" xr:uid="{D96080C5-3A72-4831-B46C-F9388C821075}"/>
    <cellStyle name="Porcentaje" xfId="1" builtinId="5"/>
    <cellStyle name="Porcentaje 2" xfId="6" xr:uid="{00000000-0005-0000-0000-000009000000}"/>
    <cellStyle name="Porcentaje 2 2" xfId="10" xr:uid="{00000000-0005-0000-0000-00000A000000}"/>
    <cellStyle name="Porcentaje 2 3" xfId="28" xr:uid="{DBAEB3C5-4F3C-40D7-B28A-690B5F381B67}"/>
    <cellStyle name="Porcentaje 3" xfId="23" xr:uid="{7D3EE00E-046A-4DC8-9240-018357C59FD8}"/>
    <cellStyle name="Porcentual 2" xfId="9" xr:uid="{00000000-0005-0000-0000-00000B000000}"/>
    <cellStyle name="SAPDataCell" xfId="11" xr:uid="{DB261AAE-92BF-411E-8264-C02101257907}"/>
    <cellStyle name="SAPDimensionCell" xfId="14" xr:uid="{DF68E837-F06B-466F-833B-06542571CC9F}"/>
    <cellStyle name="SAPFormula" xfId="15" xr:uid="{32829057-54D9-4D64-AB08-B92E15436789}"/>
    <cellStyle name="SAPMemberCell" xfId="12" xr:uid="{A419A9E6-F61B-42CA-8C33-84FC4AC3518C}"/>
    <cellStyle name="SAPMemberCell 3" xfId="13" xr:uid="{6FE03FBF-914A-4F85-B511-960822982A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emf"/></Relationships>
</file>

<file path=xl/drawings/_rels/drawing12.xml.rels><?xml version="1.0" encoding="UTF-8" standalone="yes"?>
<Relationships xmlns="http://schemas.openxmlformats.org/package/2006/relationships"><Relationship Id="rId1" Type="http://schemas.openxmlformats.org/officeDocument/2006/relationships/image" Target="../media/image2.emf"/></Relationships>
</file>

<file path=xl/drawings/_rels/drawing13.xml.rels><?xml version="1.0" encoding="UTF-8" standalone="yes"?>
<Relationships xmlns="http://schemas.openxmlformats.org/package/2006/relationships"><Relationship Id="rId1" Type="http://schemas.openxmlformats.org/officeDocument/2006/relationships/image" Target="../media/image2.emf"/></Relationships>
</file>

<file path=xl/drawings/_rels/drawing14.xml.rels><?xml version="1.0" encoding="UTF-8" standalone="yes"?>
<Relationships xmlns="http://schemas.openxmlformats.org/package/2006/relationships"><Relationship Id="rId1" Type="http://schemas.openxmlformats.org/officeDocument/2006/relationships/image" Target="../media/image2.emf"/></Relationships>
</file>

<file path=xl/drawings/_rels/drawing15.xml.rels><?xml version="1.0" encoding="UTF-8" standalone="yes"?>
<Relationships xmlns="http://schemas.openxmlformats.org/package/2006/relationships"><Relationship Id="rId1" Type="http://schemas.openxmlformats.org/officeDocument/2006/relationships/image" Target="../media/image2.emf"/></Relationships>
</file>

<file path=xl/drawings/_rels/drawing16.xml.rels><?xml version="1.0" encoding="UTF-8" standalone="yes"?>
<Relationships xmlns="http://schemas.openxmlformats.org/package/2006/relationships"><Relationship Id="rId1" Type="http://schemas.openxmlformats.org/officeDocument/2006/relationships/image" Target="../media/image2.emf"/></Relationships>
</file>

<file path=xl/drawings/_rels/drawing17.xml.rels><?xml version="1.0" encoding="UTF-8" standalone="yes"?>
<Relationships xmlns="http://schemas.openxmlformats.org/package/2006/relationships"><Relationship Id="rId1" Type="http://schemas.openxmlformats.org/officeDocument/2006/relationships/image" Target="../media/image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329EF9C-E69B-4BEB-AFEC-09ACA3B3EE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299358</xdr:colOff>
      <xdr:row>0</xdr:row>
      <xdr:rowOff>140154</xdr:rowOff>
    </xdr:from>
    <xdr:to>
      <xdr:col>1</xdr:col>
      <xdr:colOff>446315</xdr:colOff>
      <xdr:row>3</xdr:row>
      <xdr:rowOff>197304</xdr:rowOff>
    </xdr:to>
    <xdr:pic>
      <xdr:nvPicPr>
        <xdr:cNvPr id="3" name="Picture 47">
          <a:extLst>
            <a:ext uri="{FF2B5EF4-FFF2-40B4-BE49-F238E27FC236}">
              <a16:creationId xmlns:a16="http://schemas.microsoft.com/office/drawing/2014/main" id="{DF37CC7C-931E-4083-8B3C-BDD1E72B66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358" y="140154"/>
          <a:ext cx="990600"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3</xdr:col>
      <xdr:colOff>165100</xdr:colOff>
      <xdr:row>3</xdr:row>
      <xdr:rowOff>158751</xdr:rowOff>
    </xdr:to>
    <xdr:pic>
      <xdr:nvPicPr>
        <xdr:cNvPr id="2" name="Imagen 1">
          <a:extLst>
            <a:ext uri="{FF2B5EF4-FFF2-40B4-BE49-F238E27FC236}">
              <a16:creationId xmlns:a16="http://schemas.microsoft.com/office/drawing/2014/main" id="{48C1CA2E-66A1-4AF4-A0FB-DFB42AF519E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550" y="44451"/>
          <a:ext cx="966470" cy="82296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3</xdr:col>
      <xdr:colOff>165100</xdr:colOff>
      <xdr:row>3</xdr:row>
      <xdr:rowOff>158751</xdr:rowOff>
    </xdr:to>
    <xdr:pic>
      <xdr:nvPicPr>
        <xdr:cNvPr id="2" name="Imagen 1">
          <a:extLst>
            <a:ext uri="{FF2B5EF4-FFF2-40B4-BE49-F238E27FC236}">
              <a16:creationId xmlns:a16="http://schemas.microsoft.com/office/drawing/2014/main" id="{7838F1C7-5812-42D5-88E9-AA9FB7A5BCC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550" y="44451"/>
          <a:ext cx="977900" cy="81915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3</xdr:col>
      <xdr:colOff>117475</xdr:colOff>
      <xdr:row>3</xdr:row>
      <xdr:rowOff>168276</xdr:rowOff>
    </xdr:to>
    <xdr:pic>
      <xdr:nvPicPr>
        <xdr:cNvPr id="2" name="Imagen 1">
          <a:extLst>
            <a:ext uri="{FF2B5EF4-FFF2-40B4-BE49-F238E27FC236}">
              <a16:creationId xmlns:a16="http://schemas.microsoft.com/office/drawing/2014/main" id="{A7FB024F-1A89-4338-B4DB-A3745142D22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025" y="44451"/>
          <a:ext cx="930275" cy="8286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3</xdr:col>
      <xdr:colOff>117475</xdr:colOff>
      <xdr:row>3</xdr:row>
      <xdr:rowOff>168276</xdr:rowOff>
    </xdr:to>
    <xdr:pic>
      <xdr:nvPicPr>
        <xdr:cNvPr id="2" name="Imagen 1">
          <a:extLst>
            <a:ext uri="{FF2B5EF4-FFF2-40B4-BE49-F238E27FC236}">
              <a16:creationId xmlns:a16="http://schemas.microsoft.com/office/drawing/2014/main" id="{45252F62-3063-45B1-BC4E-5726A6C808A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025" y="44451"/>
          <a:ext cx="930275" cy="828675"/>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3</xdr:col>
      <xdr:colOff>117475</xdr:colOff>
      <xdr:row>3</xdr:row>
      <xdr:rowOff>168276</xdr:rowOff>
    </xdr:to>
    <xdr:pic>
      <xdr:nvPicPr>
        <xdr:cNvPr id="2" name="Imagen 1">
          <a:extLst>
            <a:ext uri="{FF2B5EF4-FFF2-40B4-BE49-F238E27FC236}">
              <a16:creationId xmlns:a16="http://schemas.microsoft.com/office/drawing/2014/main" id="{B49E134E-913D-41D8-8745-DB8FCC26519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025" y="44451"/>
          <a:ext cx="930275" cy="828675"/>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3</xdr:col>
      <xdr:colOff>165100</xdr:colOff>
      <xdr:row>3</xdr:row>
      <xdr:rowOff>158751</xdr:rowOff>
    </xdr:to>
    <xdr:pic>
      <xdr:nvPicPr>
        <xdr:cNvPr id="2" name="Imagen 1">
          <a:extLst>
            <a:ext uri="{FF2B5EF4-FFF2-40B4-BE49-F238E27FC236}">
              <a16:creationId xmlns:a16="http://schemas.microsoft.com/office/drawing/2014/main" id="{1E72D656-D929-4045-A693-11DC9660382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025" y="44451"/>
          <a:ext cx="930275" cy="828675"/>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3</xdr:col>
      <xdr:colOff>165100</xdr:colOff>
      <xdr:row>3</xdr:row>
      <xdr:rowOff>158751</xdr:rowOff>
    </xdr:to>
    <xdr:pic>
      <xdr:nvPicPr>
        <xdr:cNvPr id="2" name="Imagen 1">
          <a:extLst>
            <a:ext uri="{FF2B5EF4-FFF2-40B4-BE49-F238E27FC236}">
              <a16:creationId xmlns:a16="http://schemas.microsoft.com/office/drawing/2014/main" id="{2C53E17C-DFD4-4FD5-99EF-B491F10802F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550" y="44451"/>
          <a:ext cx="977900" cy="81915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1052739</xdr:colOff>
      <xdr:row>3</xdr:row>
      <xdr:rowOff>133350</xdr:rowOff>
    </xdr:to>
    <xdr:pic>
      <xdr:nvPicPr>
        <xdr:cNvPr id="2" name="Picture 47">
          <a:extLst>
            <a:ext uri="{FF2B5EF4-FFF2-40B4-BE49-F238E27FC236}">
              <a16:creationId xmlns:a16="http://schemas.microsoft.com/office/drawing/2014/main" id="{4913A00F-7532-491D-BFBD-DCA17F587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B358D1F2-E0E8-4990-A587-7C6298FBF5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A69AB48D-8684-4819-A980-0B0AFA2E32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D07A0892-ADD7-4BA0-AE50-0E0B359465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71CF3F09-1C49-4247-8427-AE8A1DB08B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0632DC0D-F39B-47C5-8923-1BAA9854F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C7379075-48CF-4D52-8739-EC66A1D676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54F5F39-3F81-4848-AA1C-D899AA891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85725"/>
          <a:ext cx="1171575"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300595</xdr:colOff>
      <xdr:row>0</xdr:row>
      <xdr:rowOff>121228</xdr:rowOff>
    </xdr:from>
    <xdr:to>
      <xdr:col>0</xdr:col>
      <xdr:colOff>1363311</xdr:colOff>
      <xdr:row>3</xdr:row>
      <xdr:rowOff>306161</xdr:rowOff>
    </xdr:to>
    <xdr:pic>
      <xdr:nvPicPr>
        <xdr:cNvPr id="2" name="Picture 47">
          <a:extLst>
            <a:ext uri="{FF2B5EF4-FFF2-40B4-BE49-F238E27FC236}">
              <a16:creationId xmlns:a16="http://schemas.microsoft.com/office/drawing/2014/main" id="{8B89C2B5-CDDA-4520-966F-685110491B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595" y="121228"/>
          <a:ext cx="1062716" cy="860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Yuly Emperatriz Sanchez Cancelado" id="{8BEAB1FF-B6C5-4EF7-9C7C-BDFD4C498021}" userId="S::yesanchez@sdmujer.gov.co::1523c0ed-8dfa-4277-a4a7-c3af0a9fa9d1"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16" dT="2025-02-25T14:53:46.42" personId="{8BEAB1FF-B6C5-4EF7-9C7C-BDFD4C498021}" id="{7CCE52EC-6DD5-4592-B25C-575410ABD606}">
    <text xml:space="preserve">Ajusté la fórmula </text>
  </threadedComment>
</ThreadedComments>
</file>

<file path=xl/threadedComments/threadedComment2.xml><?xml version="1.0" encoding="utf-8"?>
<ThreadedComments xmlns="http://schemas.microsoft.com/office/spreadsheetml/2018/threadedcomments" xmlns:x="http://schemas.openxmlformats.org/spreadsheetml/2006/main">
  <threadedComment ref="D16" dT="2025-02-25T15:03:02.11" personId="{8BEAB1FF-B6C5-4EF7-9C7C-BDFD4C498021}" id="{170D0DB3-0B27-4462-A00E-E686A1A49430}">
    <text>Ajusté la fórmula</text>
  </threadedComment>
</ThreadedComments>
</file>

<file path=xl/threadedComments/threadedComment3.xml><?xml version="1.0" encoding="utf-8"?>
<ThreadedComments xmlns="http://schemas.microsoft.com/office/spreadsheetml/2018/threadedcomments" xmlns:x="http://schemas.openxmlformats.org/spreadsheetml/2006/main">
  <threadedComment ref="D16" dT="2025-02-25T15:03:15.07" personId="{8BEAB1FF-B6C5-4EF7-9C7C-BDFD4C498021}" id="{C2E71A67-C82E-4919-85BF-8C83DF5DFC5D}">
    <text>Ajusté la fórmula</text>
  </threadedComment>
  <threadedComment ref="H19" dT="2025-02-25T15:45:55.56" personId="{8BEAB1FF-B6C5-4EF7-9C7C-BDFD4C498021}" id="{5F6186B2-1108-4B91-B043-8F34A70887BC}">
    <text>Por fa revisa o si crees que vale la pena más claridad, perfecto!</text>
  </threadedComment>
</ThreadedComments>
</file>

<file path=xl/threadedComments/threadedComment4.xml><?xml version="1.0" encoding="utf-8"?>
<ThreadedComments xmlns="http://schemas.microsoft.com/office/spreadsheetml/2018/threadedcomments" xmlns:x="http://schemas.openxmlformats.org/spreadsheetml/2006/main">
  <threadedComment ref="D16" dT="2025-02-25T15:16:44.72" personId="{8BEAB1FF-B6C5-4EF7-9C7C-BDFD4C498021}" id="{1F9E4565-273A-4112-9CA9-C2A6D6471B34}">
    <text>Ajusté la fórmula</text>
  </threadedComment>
</ThreadedComment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3.xml"/><Relationship Id="rId1" Type="http://schemas.openxmlformats.org/officeDocument/2006/relationships/printerSettings" Target="../printerSettings/printerSettings13.bin"/><Relationship Id="rId5" Type="http://schemas.microsoft.com/office/2017/10/relationships/threadedComment" Target="../threadedComments/threadedComment1.xml"/><Relationship Id="rId4" Type="http://schemas.openxmlformats.org/officeDocument/2006/relationships/comments" Target="../comments10.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4.xml"/><Relationship Id="rId1" Type="http://schemas.openxmlformats.org/officeDocument/2006/relationships/printerSettings" Target="../printerSettings/printerSettings14.bin"/><Relationship Id="rId5" Type="http://schemas.microsoft.com/office/2017/10/relationships/threadedComment" Target="../threadedComments/threadedComment2.xml"/><Relationship Id="rId4" Type="http://schemas.openxmlformats.org/officeDocument/2006/relationships/comments" Target="../comments11.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5.xml"/><Relationship Id="rId1" Type="http://schemas.openxmlformats.org/officeDocument/2006/relationships/printerSettings" Target="../printerSettings/printerSettings15.bin"/><Relationship Id="rId5" Type="http://schemas.microsoft.com/office/2017/10/relationships/threadedComment" Target="../threadedComments/threadedComment3.xml"/><Relationship Id="rId4" Type="http://schemas.openxmlformats.org/officeDocument/2006/relationships/comments" Target="../comments12.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6.xml"/><Relationship Id="rId1" Type="http://schemas.openxmlformats.org/officeDocument/2006/relationships/printerSettings" Target="../printerSettings/printerSettings16.bin"/><Relationship Id="rId5" Type="http://schemas.microsoft.com/office/2017/10/relationships/threadedComment" Target="../threadedComments/threadedComment4.xml"/><Relationship Id="rId4" Type="http://schemas.openxmlformats.org/officeDocument/2006/relationships/comments" Target="../comments13.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secretariadistritald.sharepoint.com/:f:/s/InstrumentosdePlaneacin-SubsecretaraFCO/EoXd5ao8C6pKoKgxVTmf9XkBauMWWX4ESkxWl4sx06IF1g?e=7MVycS" TargetMode="External"/><Relationship Id="rId7" Type="http://schemas.openxmlformats.org/officeDocument/2006/relationships/printerSettings" Target="../printerSettings/printerSettings1.bin"/><Relationship Id="rId2" Type="http://schemas.openxmlformats.org/officeDocument/2006/relationships/hyperlink" Target="https://secretariadistritald.sharepoint.com/:f:/s/InstrumentosdePlaneacin-SubsecretaraFCO/Er-gtT6WSNtDjjfV6rTsMLEBvW4P2plJEdwxBazor4UUVQ?e=a9euKb" TargetMode="External"/><Relationship Id="rId1" Type="http://schemas.openxmlformats.org/officeDocument/2006/relationships/hyperlink" Target="https://secretariadistritald.sharepoint.com/:f:/s/InstrumentosdePlaneacin-SubsecretaraFCO/Er-gtT6WSNtDjjfV6rTsMLEBvW4P2plJEdwxBazor4UUVQ?e=a9euKb" TargetMode="External"/><Relationship Id="rId6" Type="http://schemas.openxmlformats.org/officeDocument/2006/relationships/hyperlink" Target="https://secretariadistritald.sharepoint.com/:f:/s/InstrumentosdePlaneacin-SubsecretaraFCO/ElJ5Bw3hDUdPizFt_ZvnQyMB0v4PIVNFjYmGP83EQxBOhg?e=U9KQ4c" TargetMode="External"/><Relationship Id="rId5" Type="http://schemas.openxmlformats.org/officeDocument/2006/relationships/hyperlink" Target="https://secretariadistritald.sharepoint.com/:f:/s/InstrumentosdePlaneacin-SubsecretaraFCO/EuQ42f1Uu3NBmlt0FF_vnwoBsJ9EvBgTqyT-z412YtQBLg?e=A5kCrN" TargetMode="External"/><Relationship Id="rId10" Type="http://schemas.openxmlformats.org/officeDocument/2006/relationships/comments" Target="../comments1.xml"/><Relationship Id="rId4" Type="http://schemas.openxmlformats.org/officeDocument/2006/relationships/hyperlink" Target="https://secretariadistritald.sharepoint.com/:f:/s/InstrumentosdePlaneacin-SubsecretaraFCO/EoXd5ao8C6pKoKgxVTmf9XkBauMWWX4ESkxWl4sx06IF1g?e=7MVycS"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s://secretariadistritald.sharepoint.com/:f:/s/InstrumentosdePlaneacin-SubsecretaraFCO/EnvWCxd_VP9KlAz6nn-fHfAB3zC1SiPXoLAMa6muTikOHg?e=SDi5Wl" TargetMode="External"/><Relationship Id="rId7" Type="http://schemas.openxmlformats.org/officeDocument/2006/relationships/vmlDrawing" Target="../drawings/vmlDrawing2.vml"/><Relationship Id="rId2" Type="http://schemas.openxmlformats.org/officeDocument/2006/relationships/hyperlink" Target="https://secretariadistritald.sharepoint.com/:f:/s/InstrumentosdePlaneacin-SubsecretaraFCO/EtBoL14gOTxIoiUPtxPZiLIBGLZp8bHWRxyvj-xRXMSIcg?e=Z4P720" TargetMode="External"/><Relationship Id="rId1" Type="http://schemas.openxmlformats.org/officeDocument/2006/relationships/hyperlink" Target="https://secretariadistritald.sharepoint.com/:f:/s/InstrumentosdePlaneacin-SubsecretaraFCO/EtBoL14gOTxIoiUPtxPZiLIBGLZp8bHWRxyvj-xRXMSIcg?e=7hPEsy"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secretariadistritald.sharepoint.com/:f:/s/InstrumentosdePlaneacin-SubsecretaraFCO/EgswUVBe9shEjd6U3cjFUxcBNC6EmZQ1f1sxese2Z20Tlg?e=BatRfM"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secretariadistritald.sharepoint.com/:f:/s/InstrumentosdePlaneacin-SubsecretaraFCO/EvT0uLUl9LpIpz3O0E9c4ysBvCfwPcbLPhinDRri6i4FnQ?e=l3x0k1" TargetMode="External"/><Relationship Id="rId13" Type="http://schemas.openxmlformats.org/officeDocument/2006/relationships/comments" Target="../comments3.xml"/><Relationship Id="rId3" Type="http://schemas.openxmlformats.org/officeDocument/2006/relationships/hyperlink" Target="https://secretariadistritald.sharepoint.com/:x:/s/InstrumentosdePlaneacin-SubsecretaraFCO/EYzBgB2RzC1DiCsgqzpgzr0BJcUZZyrHRO8X0q_6qN4s9w?e=kldU5q" TargetMode="External"/><Relationship Id="rId7" Type="http://schemas.openxmlformats.org/officeDocument/2006/relationships/hyperlink" Target="https://secretariadistritald.sharepoint.com/:f:/s/InstrumentosdePlaneacin-SubsecretaraFCO/EvT0uLUl9LpIpz3O0E9c4ysBvCfwPcbLPhinDRri6i4FnQ?e=l3x0k1" TargetMode="External"/><Relationship Id="rId12" Type="http://schemas.openxmlformats.org/officeDocument/2006/relationships/vmlDrawing" Target="../drawings/vmlDrawing3.vml"/><Relationship Id="rId2" Type="http://schemas.openxmlformats.org/officeDocument/2006/relationships/hyperlink" Target="https://secretariadistritald.sharepoint.com/:x:/s/InstrumentosdePlaneacin-SubsecretaraFCO/EYzBgB2RzC1DiCsgqzpgzr0BJcUZZyrHRO8X0q_6qN4s9w?e=kldU5q" TargetMode="External"/><Relationship Id="rId1" Type="http://schemas.openxmlformats.org/officeDocument/2006/relationships/hyperlink" Target="https://secretariadistritald.sharepoint.com/:x:/s/InstrumentosdePlaneacin-SubsecretaraFCO/EYzBgB2RzC1DiCsgqzpgzr0BJcUZZyrHRO8X0q_6qN4s9w?e=kldU5q" TargetMode="External"/><Relationship Id="rId6" Type="http://schemas.openxmlformats.org/officeDocument/2006/relationships/hyperlink" Target="https://secretariadistritald.sharepoint.com/:x:/s/InstrumentosdePlaneacin-SubsecretaraFCO/EYzBgB2RzC1DiCsgqzpgzr0BJcUZZyrHRO8X0q_6qN4s9w?e=kldU5q" TargetMode="External"/><Relationship Id="rId11" Type="http://schemas.openxmlformats.org/officeDocument/2006/relationships/drawing" Target="../drawings/drawing3.xml"/><Relationship Id="rId5" Type="http://schemas.openxmlformats.org/officeDocument/2006/relationships/hyperlink" Target="https://secretariadistritald.sharepoint.com/:x:/s/InstrumentosdePlaneacin-SubsecretaraFCO/EYzBgB2RzC1DiCsgqzpgzr0BJcUZZyrHRO8X0q_6qN4s9w?e=kldU5q" TargetMode="External"/><Relationship Id="rId10" Type="http://schemas.openxmlformats.org/officeDocument/2006/relationships/printerSettings" Target="../printerSettings/printerSettings3.bin"/><Relationship Id="rId4" Type="http://schemas.openxmlformats.org/officeDocument/2006/relationships/hyperlink" Target="https://secretariadistritald.sharepoint.com/:x:/s/InstrumentosdePlaneacin-SubsecretaraFCO/EYzBgB2RzC1DiCsgqzpgzr0BJcUZZyrHRO8X0q_6qN4s9w?e=kldU5q" TargetMode="External"/><Relationship Id="rId9" Type="http://schemas.openxmlformats.org/officeDocument/2006/relationships/hyperlink" Target="https://secretariadistritald.sharepoint.com/:f:/s/InstrumentosdePlaneacin-SubsecretaraFCO/EvT0uLUl9LpIpz3O0E9c4ysBvCfwPcbLPhinDRri6i4FnQ?e=l3x0k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secretariadistritald.sharepoint.com/:f:/s/InstrumentosdePlaneacin-SubsecretaraFCO/Ei7ZMoVPPfJCmSigZcKNUVUBNfBx55WMrSrkae8Sw6wMyA?e=svOcWk" TargetMode="External"/><Relationship Id="rId13" Type="http://schemas.openxmlformats.org/officeDocument/2006/relationships/comments" Target="../comments4.xml"/><Relationship Id="rId3" Type="http://schemas.openxmlformats.org/officeDocument/2006/relationships/hyperlink" Target="https://secretariadistritald.sharepoint.com/:x:/s/InstrumentosdePlaneacin-SubsecretaraFCO/ESr8zeYQPDFOhMDzS4dCS68BZJE6ujKg44AAPEfAGD2WeQ?e=dvzakc" TargetMode="External"/><Relationship Id="rId7" Type="http://schemas.openxmlformats.org/officeDocument/2006/relationships/hyperlink" Target="https://secretariadistritald.sharepoint.com/:f:/s/InstrumentosdePlaneacin-SubsecretaraFCO/Ei7ZMoVPPfJCmSigZcKNUVUBNfBx55WMrSrkae8Sw6wMyA?e=svOcWk" TargetMode="External"/><Relationship Id="rId12" Type="http://schemas.openxmlformats.org/officeDocument/2006/relationships/vmlDrawing" Target="../drawings/vmlDrawing4.vml"/><Relationship Id="rId2" Type="http://schemas.openxmlformats.org/officeDocument/2006/relationships/hyperlink" Target="https://secretariadistritald.sharepoint.com/:x:/s/InstrumentosdePlaneacin-SubsecretaraFCO/ESr8zeYQPDFOhMDzS4dCS68BZJE6ujKg44AAPEfAGD2WeQ?e=dvzakc" TargetMode="External"/><Relationship Id="rId1" Type="http://schemas.openxmlformats.org/officeDocument/2006/relationships/hyperlink" Target="https://secretariadistritald.sharepoint.com/:x:/s/InstrumentosdePlaneacin-SubsecretaraFCO/ESr8zeYQPDFOhMDzS4dCS68BZJE6ujKg44AAPEfAGD2WeQ?e=dvzakc" TargetMode="External"/><Relationship Id="rId6" Type="http://schemas.openxmlformats.org/officeDocument/2006/relationships/hyperlink" Target="https://secretariadistritald.sharepoint.com/:x:/s/InstrumentosdePlaneacin-SubsecretaraFCO/ESr8zeYQPDFOhMDzS4dCS68BZJE6ujKg44AAPEfAGD2WeQ?e=dvzakc" TargetMode="External"/><Relationship Id="rId11" Type="http://schemas.openxmlformats.org/officeDocument/2006/relationships/drawing" Target="../drawings/drawing4.xml"/><Relationship Id="rId5" Type="http://schemas.openxmlformats.org/officeDocument/2006/relationships/hyperlink" Target="https://secretariadistritald.sharepoint.com/:x:/s/InstrumentosdePlaneacin-SubsecretaraFCO/ESr8zeYQPDFOhMDzS4dCS68BZJE6ujKg44AAPEfAGD2WeQ?e=dvzakc" TargetMode="External"/><Relationship Id="rId10" Type="http://schemas.openxmlformats.org/officeDocument/2006/relationships/printerSettings" Target="../printerSettings/printerSettings4.bin"/><Relationship Id="rId4" Type="http://schemas.openxmlformats.org/officeDocument/2006/relationships/hyperlink" Target="https://secretariadistritald.sharepoint.com/:x:/s/InstrumentosdePlaneacin-SubsecretaraFCO/ESr8zeYQPDFOhMDzS4dCS68BZJE6ujKg44AAPEfAGD2WeQ?e=dvzakc" TargetMode="External"/><Relationship Id="rId9" Type="http://schemas.openxmlformats.org/officeDocument/2006/relationships/hyperlink" Target="https://secretariadistritald.sharepoint.com/:f:/s/InstrumentosdePlaneacin-SubsecretaraFCO/Ei7ZMoVPPfJCmSigZcKNUVUBNfBx55WMrSrkae8Sw6wMyA?e=svOcWk" TargetMode="Externa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hyperlink" Target="https://secretariadistritald.sharepoint.com/:x:/s/InstrumentosdePlaneacin-SubsecretaraFCO/Ed7OqmvsaHNMhBLZBgszCF0B-zmx9wExZ3d5xyfbMgf0kg?e=Xmea54" TargetMode="External"/><Relationship Id="rId7" Type="http://schemas.openxmlformats.org/officeDocument/2006/relationships/printerSettings" Target="../printerSettings/printerSettings5.bin"/><Relationship Id="rId2" Type="http://schemas.openxmlformats.org/officeDocument/2006/relationships/hyperlink" Target="https://secretariadistritald.sharepoint.com/:x:/s/InstrumentosdePlaneacin-SubsecretaraFCO/Ed7OqmvsaHNMhBLZBgszCF0B-zmx9wExZ3d5xyfbMgf0kg?e=Xmea54" TargetMode="External"/><Relationship Id="rId1" Type="http://schemas.openxmlformats.org/officeDocument/2006/relationships/hyperlink" Target="https://secretariadistritald.sharepoint.com/:x:/s/InstrumentosdePlaneacin-SubsecretaraFCO/Ed7OqmvsaHNMhBLZBgszCF0B-zmx9wExZ3d5xyfbMgf0kg?e=Xmea54" TargetMode="External"/><Relationship Id="rId6" Type="http://schemas.openxmlformats.org/officeDocument/2006/relationships/hyperlink" Target="https://secretariadistritald.sharepoint.com/:f:/s/InstrumentosdePlaneacin-SubsecretaraFCO/EmN08PijBbhDrTPjtkA3bqcBkaGSrWOU2ra_LkqRASXJrw?e=dggICK" TargetMode="External"/><Relationship Id="rId5" Type="http://schemas.openxmlformats.org/officeDocument/2006/relationships/hyperlink" Target="https://secretariadistritald.sharepoint.com/:f:/s/InstrumentosdePlaneacin-SubsecretaraFCO/EmN08PijBbhDrTPjtkA3bqcBkaGSrWOU2ra_LkqRASXJrw?e=dggICK" TargetMode="External"/><Relationship Id="rId10" Type="http://schemas.openxmlformats.org/officeDocument/2006/relationships/comments" Target="../comments5.xml"/><Relationship Id="rId4" Type="http://schemas.openxmlformats.org/officeDocument/2006/relationships/hyperlink" Target="https://secretariadistritald.sharepoint.com/:x:/s/InstrumentosdePlaneacin-SubsecretaraFCO/Ed7OqmvsaHNMhBLZBgszCF0B-zmx9wExZ3d5xyfbMgf0kg?e=Xmea54" TargetMode="External"/><Relationship Id="rId9"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hyperlink" Target="https://secretariadistritald.sharepoint.com/:f:/s/InstrumentosdePlaneacin-SubsecretaraFCO/EgswUVBe9shEjd6U3cjFUxcBNC6EmZQ1f1sxese2Z20Tlg?e=BatRfM" TargetMode="External"/><Relationship Id="rId7" Type="http://schemas.openxmlformats.org/officeDocument/2006/relationships/comments" Target="../comments6.xml"/><Relationship Id="rId2" Type="http://schemas.openxmlformats.org/officeDocument/2006/relationships/hyperlink" Target="https://secretariadistritald.sharepoint.com/:f:/s/InstrumentosdePlaneacin-SubsecretaraFCO/EtBoL14gOTxIoiUPtxPZiLIBGLZp8bHWRxyvj-xRXMSIcg?e=Z4P720" TargetMode="External"/><Relationship Id="rId1" Type="http://schemas.openxmlformats.org/officeDocument/2006/relationships/hyperlink" Target="https://secretariadistritald.sharepoint.com/:f:/s/InstrumentosdePlaneacin-SubsecretaraFCO/EtBoL14gOTxIoiUPtxPZiLIBGLZp8bHWRxyvj-xRXMSIcg?e=Z4P720" TargetMode="External"/><Relationship Id="rId6" Type="http://schemas.openxmlformats.org/officeDocument/2006/relationships/vmlDrawing" Target="../drawings/vmlDrawing6.vm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s://secretariadistritald.sharepoint.com/:f:/s/InstrumentosdePlaneacin-SubsecretaraFCO/EtBoL14gOTxIoiUPtxPZiLIBGLZp8bHWRxyvj-xRXMSIcg?e=Z4P720" TargetMode="External"/><Relationship Id="rId7" Type="http://schemas.openxmlformats.org/officeDocument/2006/relationships/comments" Target="../comments7.xml"/><Relationship Id="rId2" Type="http://schemas.openxmlformats.org/officeDocument/2006/relationships/hyperlink" Target="https://secretariadistritald.sharepoint.com/:f:/s/InstrumentosdePlaneacin-SubsecretaraFCO/EtBoL14gOTxIoiUPtxPZiLIBGLZp8bHWRxyvj-xRXMSIcg?e=Z4P720" TargetMode="External"/><Relationship Id="rId1" Type="http://schemas.openxmlformats.org/officeDocument/2006/relationships/hyperlink" Target="https://secretariadistritald.sharepoint.com/:f:/s/InstrumentosdePlaneacin-SubsecretaraFCO/EtBoL14gOTxIoiUPtxPZiLIBGLZp8bHWRxyvj-xRXMSIcg?e=Z4P720" TargetMode="External"/><Relationship Id="rId6" Type="http://schemas.openxmlformats.org/officeDocument/2006/relationships/vmlDrawing" Target="../drawings/vmlDrawing7.vm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003F0-2A79-448F-A0A9-A5C8667C9C57}">
  <dimension ref="A1:L23"/>
  <sheetViews>
    <sheetView workbookViewId="0">
      <selection activeCell="H22" sqref="H22"/>
    </sheetView>
  </sheetViews>
  <sheetFormatPr baseColWidth="10" defaultColWidth="12" defaultRowHeight="12.75" x14ac:dyDescent="0.25"/>
  <cols>
    <col min="1" max="4" width="15.7109375" style="213" customWidth="1"/>
    <col min="5" max="5" width="34.28515625" style="208" customWidth="1"/>
    <col min="6" max="6" width="31" style="208" customWidth="1"/>
    <col min="7" max="7" width="20.140625" style="208" customWidth="1"/>
    <col min="8" max="8" width="19.140625" style="208" customWidth="1"/>
    <col min="9" max="9" width="24" style="208" customWidth="1"/>
    <col min="10" max="10" width="18.7109375" style="208" customWidth="1"/>
    <col min="11" max="11" width="21.7109375" style="208" customWidth="1"/>
    <col min="12" max="16384" width="12" style="208"/>
  </cols>
  <sheetData>
    <row r="1" spans="1:12" x14ac:dyDescent="0.25">
      <c r="A1" s="211" t="s">
        <v>0</v>
      </c>
      <c r="B1" s="211" t="s">
        <v>1</v>
      </c>
      <c r="C1" s="211" t="s">
        <v>2</v>
      </c>
      <c r="D1" s="211" t="s">
        <v>3</v>
      </c>
      <c r="E1" s="212" t="s">
        <v>4</v>
      </c>
      <c r="F1" s="212" t="s">
        <v>5</v>
      </c>
      <c r="G1" s="212" t="s">
        <v>6</v>
      </c>
      <c r="H1" s="212" t="s">
        <v>7</v>
      </c>
      <c r="I1" s="212" t="s">
        <v>8</v>
      </c>
      <c r="J1" s="212" t="s">
        <v>9</v>
      </c>
      <c r="K1" s="212" t="s">
        <v>10</v>
      </c>
      <c r="L1" s="212" t="s">
        <v>11</v>
      </c>
    </row>
    <row r="2" spans="1:12" ht="25.5" x14ac:dyDescent="0.25">
      <c r="A2" s="213" t="s">
        <v>12</v>
      </c>
      <c r="B2" s="213" t="s">
        <v>13</v>
      </c>
      <c r="C2" s="213" t="s">
        <v>14</v>
      </c>
      <c r="D2" s="213" t="s">
        <v>15</v>
      </c>
      <c r="E2" s="208" t="s">
        <v>16</v>
      </c>
      <c r="F2" s="208" t="s">
        <v>17</v>
      </c>
      <c r="G2" s="213" t="s">
        <v>18</v>
      </c>
      <c r="H2" s="208" t="s">
        <v>19</v>
      </c>
      <c r="I2" s="208" t="s">
        <v>20</v>
      </c>
      <c r="J2" s="208" t="s">
        <v>21</v>
      </c>
      <c r="K2" s="208" t="s">
        <v>22</v>
      </c>
      <c r="L2" s="208" t="s">
        <v>23</v>
      </c>
    </row>
    <row r="3" spans="1:12" ht="25.5" x14ac:dyDescent="0.25">
      <c r="A3" s="213" t="s">
        <v>24</v>
      </c>
      <c r="B3" s="213" t="s">
        <v>25</v>
      </c>
      <c r="C3" s="213" t="s">
        <v>26</v>
      </c>
      <c r="D3" s="213" t="s">
        <v>27</v>
      </c>
      <c r="E3" s="208" t="s">
        <v>28</v>
      </c>
      <c r="F3" s="208" t="s">
        <v>29</v>
      </c>
      <c r="G3" s="213" t="s">
        <v>30</v>
      </c>
      <c r="H3" s="208" t="s">
        <v>31</v>
      </c>
      <c r="I3" s="208" t="s">
        <v>32</v>
      </c>
      <c r="J3" s="208" t="s">
        <v>33</v>
      </c>
      <c r="K3" s="208" t="s">
        <v>34</v>
      </c>
      <c r="L3" s="208" t="s">
        <v>35</v>
      </c>
    </row>
    <row r="4" spans="1:12" ht="25.5" x14ac:dyDescent="0.25">
      <c r="A4" s="213" t="s">
        <v>36</v>
      </c>
      <c r="B4" s="213" t="s">
        <v>37</v>
      </c>
      <c r="D4" s="213" t="s">
        <v>38</v>
      </c>
      <c r="E4" s="208" t="s">
        <v>39</v>
      </c>
      <c r="F4" s="208" t="s">
        <v>40</v>
      </c>
      <c r="G4" s="213" t="s">
        <v>41</v>
      </c>
      <c r="I4" s="208" t="s">
        <v>42</v>
      </c>
      <c r="J4" s="208" t="s">
        <v>23</v>
      </c>
      <c r="K4" s="208" t="s">
        <v>43</v>
      </c>
      <c r="L4" s="208" t="s">
        <v>26</v>
      </c>
    </row>
    <row r="5" spans="1:12" ht="25.5" x14ac:dyDescent="0.25">
      <c r="A5" s="213" t="s">
        <v>44</v>
      </c>
      <c r="B5" s="213" t="s">
        <v>45</v>
      </c>
      <c r="D5" s="213" t="s">
        <v>46</v>
      </c>
      <c r="E5" s="208" t="s">
        <v>47</v>
      </c>
      <c r="F5" s="208" t="s">
        <v>48</v>
      </c>
      <c r="G5" s="213" t="s">
        <v>49</v>
      </c>
      <c r="I5" s="208" t="s">
        <v>50</v>
      </c>
      <c r="J5" s="208" t="s">
        <v>51</v>
      </c>
    </row>
    <row r="6" spans="1:12" ht="25.5" x14ac:dyDescent="0.25">
      <c r="B6" s="213" t="s">
        <v>52</v>
      </c>
      <c r="D6" s="213" t="s">
        <v>53</v>
      </c>
      <c r="E6" s="208" t="s">
        <v>54</v>
      </c>
      <c r="F6" s="208" t="s">
        <v>55</v>
      </c>
      <c r="G6" s="213" t="s">
        <v>56</v>
      </c>
      <c r="I6" s="208" t="s">
        <v>57</v>
      </c>
    </row>
    <row r="7" spans="1:12" ht="25.5" x14ac:dyDescent="0.25">
      <c r="D7" s="213" t="s">
        <v>58</v>
      </c>
      <c r="E7" s="208" t="s">
        <v>59</v>
      </c>
      <c r="F7" s="208" t="s">
        <v>60</v>
      </c>
      <c r="G7" s="213" t="s">
        <v>61</v>
      </c>
      <c r="I7" s="208" t="s">
        <v>62</v>
      </c>
    </row>
    <row r="8" spans="1:12" x14ac:dyDescent="0.25">
      <c r="E8" s="208" t="s">
        <v>63</v>
      </c>
      <c r="F8" s="208" t="s">
        <v>64</v>
      </c>
      <c r="G8" s="208" t="s">
        <v>65</v>
      </c>
    </row>
    <row r="9" spans="1:12" x14ac:dyDescent="0.25">
      <c r="E9" s="208" t="s">
        <v>66</v>
      </c>
      <c r="F9" s="208" t="s">
        <v>67</v>
      </c>
    </row>
    <row r="10" spans="1:12" x14ac:dyDescent="0.25">
      <c r="E10" s="208" t="s">
        <v>68</v>
      </c>
      <c r="F10" s="208" t="s">
        <v>69</v>
      </c>
    </row>
    <row r="11" spans="1:12" x14ac:dyDescent="0.25">
      <c r="E11" s="208" t="s">
        <v>70</v>
      </c>
      <c r="F11" s="208" t="s">
        <v>71</v>
      </c>
    </row>
    <row r="12" spans="1:12" x14ac:dyDescent="0.25">
      <c r="E12" s="208" t="s">
        <v>72</v>
      </c>
      <c r="F12" s="208" t="s">
        <v>73</v>
      </c>
    </row>
    <row r="13" spans="1:12" x14ac:dyDescent="0.25">
      <c r="E13" s="208" t="s">
        <v>74</v>
      </c>
      <c r="F13" s="208" t="s">
        <v>75</v>
      </c>
    </row>
    <row r="14" spans="1:12" x14ac:dyDescent="0.25">
      <c r="E14" s="208" t="s">
        <v>76</v>
      </c>
      <c r="F14" s="208" t="s">
        <v>77</v>
      </c>
    </row>
    <row r="15" spans="1:12" x14ac:dyDescent="0.25">
      <c r="E15" s="208" t="s">
        <v>78</v>
      </c>
      <c r="F15" s="208" t="s">
        <v>79</v>
      </c>
    </row>
    <row r="16" spans="1:12" x14ac:dyDescent="0.25">
      <c r="E16" s="208" t="s">
        <v>80</v>
      </c>
      <c r="F16" s="208" t="s">
        <v>81</v>
      </c>
    </row>
    <row r="17" spans="5:6" x14ac:dyDescent="0.25">
      <c r="E17" s="208" t="s">
        <v>82</v>
      </c>
      <c r="F17" s="208" t="s">
        <v>83</v>
      </c>
    </row>
    <row r="18" spans="5:6" x14ac:dyDescent="0.25">
      <c r="E18" s="208" t="s">
        <v>84</v>
      </c>
      <c r="F18" s="208" t="s">
        <v>85</v>
      </c>
    </row>
    <row r="19" spans="5:6" x14ac:dyDescent="0.25">
      <c r="E19" s="208" t="s">
        <v>86</v>
      </c>
    </row>
    <row r="20" spans="5:6" x14ac:dyDescent="0.25">
      <c r="E20" s="208" t="s">
        <v>87</v>
      </c>
    </row>
    <row r="21" spans="5:6" x14ac:dyDescent="0.25">
      <c r="E21" s="208" t="s">
        <v>88</v>
      </c>
    </row>
    <row r="22" spans="5:6" x14ac:dyDescent="0.25">
      <c r="E22" s="208" t="s">
        <v>89</v>
      </c>
    </row>
    <row r="23" spans="5:6" x14ac:dyDescent="0.25">
      <c r="E23" s="208" t="s">
        <v>90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52B6-A15E-447C-AAF8-2BD3EC4632CA}">
  <sheetPr>
    <tabColor rgb="FFFFC000"/>
  </sheetPr>
  <dimension ref="A1:AF43"/>
  <sheetViews>
    <sheetView view="pageBreakPreview" zoomScale="70" zoomScaleNormal="55" zoomScaleSheetLayoutView="70" workbookViewId="0">
      <selection activeCell="I28" sqref="I28"/>
    </sheetView>
  </sheetViews>
  <sheetFormatPr baseColWidth="10" defaultColWidth="10.85546875" defaultRowHeight="14.25" x14ac:dyDescent="0.25"/>
  <cols>
    <col min="1" max="1" width="25.5703125" style="79" customWidth="1"/>
    <col min="2" max="2" width="29.85546875" style="79" customWidth="1"/>
    <col min="3" max="3" width="21.5703125" style="79" customWidth="1"/>
    <col min="4" max="4" width="21.7109375" style="79" customWidth="1"/>
    <col min="5" max="5" width="20.7109375" style="79" bestFit="1" customWidth="1"/>
    <col min="6" max="6" width="21.85546875" style="79" customWidth="1"/>
    <col min="7" max="7" width="20.7109375" style="79" bestFit="1" customWidth="1"/>
    <col min="8" max="8" width="21.5703125" style="79" customWidth="1"/>
    <col min="9" max="9" width="20.7109375" style="79" bestFit="1" customWidth="1"/>
    <col min="10" max="10" width="22.28515625" style="79" customWidth="1"/>
    <col min="11" max="11" width="20.7109375" style="79" bestFit="1" customWidth="1"/>
    <col min="12" max="12" width="23" style="79" customWidth="1"/>
    <col min="13" max="13" width="20.7109375" style="79" bestFit="1" customWidth="1"/>
    <col min="14" max="14" width="22.28515625" style="79" customWidth="1"/>
    <col min="15" max="15" width="20.7109375" style="79" bestFit="1" customWidth="1"/>
    <col min="16" max="17" width="20.5703125" style="79" customWidth="1"/>
    <col min="18" max="18" width="17.28515625" style="79" bestFit="1" customWidth="1"/>
    <col min="19" max="19" width="20.7109375" style="79" bestFit="1" customWidth="1"/>
    <col min="20" max="20" width="21.140625" style="79" customWidth="1"/>
    <col min="21" max="21" width="20.7109375" style="79" bestFit="1" customWidth="1"/>
    <col min="22" max="22" width="19.85546875" style="79" bestFit="1" customWidth="1"/>
    <col min="23" max="23" width="21.85546875" style="79" customWidth="1"/>
    <col min="24" max="24" width="17.28515625" style="79" bestFit="1" customWidth="1"/>
    <col min="25" max="25" width="20.7109375" style="79" bestFit="1" customWidth="1"/>
    <col min="26" max="26" width="20.42578125" style="79" customWidth="1"/>
    <col min="27" max="27" width="17.42578125" style="79" customWidth="1"/>
    <col min="28" max="28" width="19.85546875" style="79" bestFit="1" customWidth="1"/>
    <col min="29" max="29" width="22.85546875" style="79" customWidth="1"/>
    <col min="30" max="30" width="17" style="79" customWidth="1"/>
    <col min="31" max="31" width="19.85546875" style="79" bestFit="1" customWidth="1"/>
    <col min="32" max="32" width="22" style="79" customWidth="1"/>
    <col min="33" max="36" width="20.42578125" style="79" bestFit="1" customWidth="1"/>
    <col min="37" max="16384" width="10.85546875" style="79"/>
  </cols>
  <sheetData>
    <row r="1" spans="1:32" s="2" customFormat="1" ht="20.25" customHeight="1" x14ac:dyDescent="0.25">
      <c r="A1" s="446"/>
      <c r="B1" s="510" t="s">
        <v>319</v>
      </c>
      <c r="C1" s="511"/>
      <c r="D1" s="511"/>
      <c r="E1" s="511"/>
      <c r="F1" s="511"/>
      <c r="G1" s="511"/>
      <c r="H1" s="511"/>
      <c r="I1" s="511"/>
      <c r="J1" s="511"/>
      <c r="K1" s="511"/>
      <c r="L1" s="511"/>
      <c r="M1" s="511"/>
      <c r="N1" s="511"/>
      <c r="O1" s="511"/>
      <c r="P1" s="511"/>
      <c r="Q1" s="511"/>
      <c r="R1" s="511"/>
      <c r="S1" s="511"/>
      <c r="T1" s="511"/>
      <c r="U1" s="511"/>
      <c r="V1" s="511"/>
      <c r="W1" s="511"/>
      <c r="X1" s="511"/>
      <c r="Y1" s="511"/>
      <c r="Z1" s="511"/>
      <c r="AA1" s="511"/>
      <c r="AB1" s="511"/>
      <c r="AC1" s="511"/>
      <c r="AD1" s="511"/>
      <c r="AE1" s="511"/>
      <c r="AF1" s="512"/>
    </row>
    <row r="2" spans="1:32" s="2" customFormat="1" ht="18.75" customHeight="1" x14ac:dyDescent="0.25">
      <c r="A2" s="447"/>
      <c r="B2" s="513"/>
      <c r="C2" s="514"/>
      <c r="D2" s="514"/>
      <c r="E2" s="514"/>
      <c r="F2" s="514"/>
      <c r="G2" s="514"/>
      <c r="H2" s="514"/>
      <c r="I2" s="514"/>
      <c r="J2" s="514"/>
      <c r="K2" s="514"/>
      <c r="L2" s="514"/>
      <c r="M2" s="514"/>
      <c r="N2" s="514"/>
      <c r="O2" s="514"/>
      <c r="P2" s="514"/>
      <c r="Q2" s="514"/>
      <c r="R2" s="514"/>
      <c r="S2" s="514"/>
      <c r="T2" s="514"/>
      <c r="U2" s="514"/>
      <c r="V2" s="514"/>
      <c r="W2" s="514"/>
      <c r="X2" s="514"/>
      <c r="Y2" s="514"/>
      <c r="Z2" s="514"/>
      <c r="AA2" s="514"/>
      <c r="AB2" s="514"/>
      <c r="AC2" s="514"/>
      <c r="AD2" s="514"/>
      <c r="AE2" s="514"/>
      <c r="AF2" s="515"/>
    </row>
    <row r="3" spans="1:32" s="2" customFormat="1" ht="14.25" customHeight="1" x14ac:dyDescent="0.25">
      <c r="A3" s="447"/>
      <c r="B3" s="513"/>
      <c r="C3" s="514"/>
      <c r="D3" s="514"/>
      <c r="E3" s="514"/>
      <c r="F3" s="514"/>
      <c r="G3" s="514"/>
      <c r="H3" s="514"/>
      <c r="I3" s="514"/>
      <c r="J3" s="514"/>
      <c r="K3" s="514"/>
      <c r="L3" s="514"/>
      <c r="M3" s="514"/>
      <c r="N3" s="514"/>
      <c r="O3" s="514"/>
      <c r="P3" s="514"/>
      <c r="Q3" s="514"/>
      <c r="R3" s="514"/>
      <c r="S3" s="514"/>
      <c r="T3" s="514"/>
      <c r="U3" s="514"/>
      <c r="V3" s="514"/>
      <c r="W3" s="514"/>
      <c r="X3" s="514"/>
      <c r="Y3" s="514"/>
      <c r="Z3" s="514"/>
      <c r="AA3" s="514"/>
      <c r="AB3" s="514"/>
      <c r="AC3" s="514"/>
      <c r="AD3" s="514"/>
      <c r="AE3" s="514"/>
      <c r="AF3" s="515"/>
    </row>
    <row r="4" spans="1:32" s="2" customFormat="1" ht="33" customHeight="1" thickBot="1" x14ac:dyDescent="0.3">
      <c r="A4" s="448"/>
      <c r="B4" s="516"/>
      <c r="C4" s="517"/>
      <c r="D4" s="517"/>
      <c r="E4" s="517"/>
      <c r="F4" s="517"/>
      <c r="G4" s="517"/>
      <c r="H4" s="517"/>
      <c r="I4" s="517"/>
      <c r="J4" s="517"/>
      <c r="K4" s="517"/>
      <c r="L4" s="517"/>
      <c r="M4" s="517"/>
      <c r="N4" s="517"/>
      <c r="O4" s="517"/>
      <c r="P4" s="517"/>
      <c r="Q4" s="517"/>
      <c r="R4" s="517"/>
      <c r="S4" s="517"/>
      <c r="T4" s="517"/>
      <c r="U4" s="517"/>
      <c r="V4" s="517"/>
      <c r="W4" s="517"/>
      <c r="X4" s="517"/>
      <c r="Y4" s="517"/>
      <c r="Z4" s="517"/>
      <c r="AA4" s="517"/>
      <c r="AB4" s="517"/>
      <c r="AC4" s="517"/>
      <c r="AD4" s="517"/>
      <c r="AE4" s="517"/>
      <c r="AF4" s="518"/>
    </row>
    <row r="5" spans="1:32" s="2" customFormat="1" ht="15" x14ac:dyDescent="0.25">
      <c r="B5" s="100"/>
      <c r="C5" s="100"/>
      <c r="D5" s="100"/>
      <c r="E5" s="100"/>
      <c r="F5" s="100"/>
      <c r="G5" s="100"/>
      <c r="H5" s="100"/>
      <c r="I5" s="100"/>
      <c r="J5" s="100"/>
      <c r="K5" s="99"/>
      <c r="L5" s="99"/>
      <c r="M5" s="99"/>
      <c r="N5" s="99"/>
      <c r="O5" s="99"/>
      <c r="P5" s="79"/>
      <c r="Q5" s="79"/>
      <c r="R5" s="79"/>
      <c r="S5" s="79"/>
      <c r="T5" s="79"/>
      <c r="U5" s="79"/>
      <c r="V5" s="79"/>
      <c r="W5" s="79"/>
      <c r="X5" s="79"/>
      <c r="Y5" s="79"/>
      <c r="Z5" s="79"/>
      <c r="AA5" s="79"/>
      <c r="AB5" s="79"/>
      <c r="AC5" s="79"/>
      <c r="AD5" s="79"/>
      <c r="AE5" s="79"/>
      <c r="AF5" s="79"/>
    </row>
    <row r="6" spans="1:32" s="2" customFormat="1" ht="9" customHeight="1" x14ac:dyDescent="0.25">
      <c r="A6" s="6"/>
      <c r="B6" s="100"/>
      <c r="C6" s="100"/>
      <c r="D6" s="100"/>
      <c r="E6" s="100"/>
      <c r="F6" s="100"/>
      <c r="G6" s="100"/>
      <c r="H6" s="100"/>
      <c r="I6" s="100"/>
      <c r="J6" s="100"/>
      <c r="K6" s="100"/>
      <c r="L6" s="100"/>
      <c r="M6" s="100"/>
      <c r="N6" s="100"/>
      <c r="O6" s="100"/>
      <c r="P6" s="3"/>
      <c r="Q6" s="3"/>
      <c r="R6" s="4"/>
      <c r="S6" s="4"/>
      <c r="T6" s="3"/>
      <c r="U6" s="3"/>
      <c r="V6" s="3"/>
      <c r="W6" s="79"/>
      <c r="X6" s="5"/>
      <c r="Y6" s="5"/>
      <c r="Z6" s="5"/>
      <c r="AA6" s="79"/>
      <c r="AB6" s="79"/>
      <c r="AC6" s="79"/>
      <c r="AD6" s="79"/>
      <c r="AE6" s="79"/>
      <c r="AF6" s="79"/>
    </row>
    <row r="7" spans="1:32" s="2" customFormat="1" ht="15" customHeight="1" thickBot="1" x14ac:dyDescent="0.3">
      <c r="A7" s="7"/>
      <c r="B7" s="100"/>
      <c r="C7" s="100"/>
      <c r="D7" s="100"/>
      <c r="E7" s="100"/>
      <c r="F7" s="100"/>
      <c r="G7" s="100"/>
      <c r="H7" s="100"/>
      <c r="I7" s="100"/>
      <c r="J7" s="100"/>
      <c r="K7" s="100"/>
      <c r="L7" s="100"/>
      <c r="M7" s="100"/>
      <c r="N7" s="100"/>
      <c r="O7" s="100"/>
      <c r="P7" s="3"/>
      <c r="Q7" s="3"/>
      <c r="R7" s="4"/>
      <c r="S7" s="4"/>
      <c r="T7" s="3"/>
      <c r="U7" s="3"/>
      <c r="V7" s="3"/>
      <c r="W7" s="79"/>
      <c r="X7" s="5"/>
      <c r="Y7" s="5"/>
      <c r="Z7" s="671"/>
      <c r="AA7" s="79"/>
      <c r="AB7" s="79"/>
      <c r="AC7" s="79"/>
      <c r="AD7" s="79"/>
      <c r="AE7" s="79"/>
      <c r="AF7" s="79"/>
    </row>
    <row r="8" spans="1:32" s="2" customFormat="1" ht="15" customHeight="1" thickBot="1" x14ac:dyDescent="0.3">
      <c r="A8" s="395" t="s">
        <v>269</v>
      </c>
      <c r="B8" s="672" t="s">
        <v>270</v>
      </c>
      <c r="C8" s="672"/>
      <c r="D8" s="672"/>
      <c r="E8" s="672"/>
      <c r="F8" s="672"/>
      <c r="G8" s="672"/>
      <c r="H8" s="672"/>
      <c r="I8" s="672"/>
      <c r="J8" s="672"/>
      <c r="K8" s="672"/>
      <c r="L8" s="672"/>
      <c r="M8" s="672"/>
      <c r="N8" s="672"/>
      <c r="O8" s="672"/>
      <c r="P8" s="672"/>
      <c r="Q8" s="672"/>
      <c r="R8" s="672"/>
      <c r="S8" s="672"/>
      <c r="T8" s="672"/>
      <c r="U8" s="672"/>
      <c r="V8" s="672"/>
      <c r="W8" s="672"/>
      <c r="X8" s="672"/>
      <c r="Y8" s="672"/>
      <c r="Z8" s="670" t="s">
        <v>649</v>
      </c>
      <c r="AA8" s="651">
        <v>2024110010300</v>
      </c>
      <c r="AB8" s="651"/>
      <c r="AC8" s="396" t="s">
        <v>94</v>
      </c>
      <c r="AD8" s="396"/>
      <c r="AE8" s="309"/>
      <c r="AF8" s="62"/>
    </row>
    <row r="9" spans="1:32" s="2" customFormat="1" ht="15" customHeight="1" thickBot="1" x14ac:dyDescent="0.3">
      <c r="A9" s="395"/>
      <c r="B9" s="672"/>
      <c r="C9" s="672"/>
      <c r="D9" s="672"/>
      <c r="E9" s="672"/>
      <c r="F9" s="672"/>
      <c r="G9" s="672"/>
      <c r="H9" s="672"/>
      <c r="I9" s="672"/>
      <c r="J9" s="672"/>
      <c r="K9" s="672"/>
      <c r="L9" s="672"/>
      <c r="M9" s="672"/>
      <c r="N9" s="672"/>
      <c r="O9" s="672"/>
      <c r="P9" s="672"/>
      <c r="Q9" s="672"/>
      <c r="R9" s="672"/>
      <c r="S9" s="672"/>
      <c r="T9" s="672"/>
      <c r="U9" s="672"/>
      <c r="V9" s="672"/>
      <c r="W9" s="672"/>
      <c r="X9" s="672"/>
      <c r="Y9" s="672"/>
      <c r="Z9" s="670"/>
      <c r="AA9" s="651"/>
      <c r="AB9" s="651"/>
      <c r="AC9" s="396" t="s">
        <v>95</v>
      </c>
      <c r="AD9" s="396"/>
      <c r="AE9" s="309"/>
      <c r="AF9" s="62"/>
    </row>
    <row r="10" spans="1:32" s="2" customFormat="1" ht="15" customHeight="1" thickBot="1" x14ac:dyDescent="0.3">
      <c r="A10" s="395"/>
      <c r="B10" s="672"/>
      <c r="C10" s="672"/>
      <c r="D10" s="672"/>
      <c r="E10" s="672"/>
      <c r="F10" s="672"/>
      <c r="G10" s="672"/>
      <c r="H10" s="672"/>
      <c r="I10" s="672"/>
      <c r="J10" s="672"/>
      <c r="K10" s="672"/>
      <c r="L10" s="672"/>
      <c r="M10" s="672"/>
      <c r="N10" s="672"/>
      <c r="O10" s="672"/>
      <c r="P10" s="672"/>
      <c r="Q10" s="672"/>
      <c r="R10" s="672"/>
      <c r="S10" s="672"/>
      <c r="T10" s="672"/>
      <c r="U10" s="672"/>
      <c r="V10" s="672"/>
      <c r="W10" s="672"/>
      <c r="X10" s="672"/>
      <c r="Y10" s="672"/>
      <c r="Z10" s="670"/>
      <c r="AA10" s="651"/>
      <c r="AB10" s="651"/>
      <c r="AC10" s="396" t="s">
        <v>267</v>
      </c>
      <c r="AD10" s="396"/>
      <c r="AE10" s="309"/>
      <c r="AF10" s="62"/>
    </row>
    <row r="11" spans="1:32" s="2" customFormat="1" ht="15" customHeight="1" thickBot="1" x14ac:dyDescent="0.3">
      <c r="A11" s="395"/>
      <c r="B11" s="672"/>
      <c r="C11" s="672"/>
      <c r="D11" s="672"/>
      <c r="E11" s="672"/>
      <c r="F11" s="672"/>
      <c r="G11" s="672"/>
      <c r="H11" s="672"/>
      <c r="I11" s="672"/>
      <c r="J11" s="672"/>
      <c r="K11" s="672"/>
      <c r="L11" s="672"/>
      <c r="M11" s="672"/>
      <c r="N11" s="672"/>
      <c r="O11" s="672"/>
      <c r="P11" s="672"/>
      <c r="Q11" s="672"/>
      <c r="R11" s="672"/>
      <c r="S11" s="672"/>
      <c r="T11" s="672"/>
      <c r="U11" s="672"/>
      <c r="V11" s="672"/>
      <c r="W11" s="672"/>
      <c r="X11" s="672"/>
      <c r="Y11" s="672"/>
      <c r="Z11" s="670"/>
      <c r="AA11" s="651"/>
      <c r="AB11" s="651"/>
      <c r="AC11" s="396" t="s">
        <v>104</v>
      </c>
      <c r="AD11" s="396"/>
      <c r="AE11" s="309"/>
      <c r="AF11" s="62"/>
    </row>
    <row r="12" spans="1:32" s="2" customFormat="1" ht="9" customHeight="1" x14ac:dyDescent="0.25">
      <c r="A12" s="14"/>
      <c r="B12" s="143"/>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79"/>
      <c r="AD12" s="79"/>
      <c r="AE12" s="79"/>
      <c r="AF12" s="79"/>
    </row>
    <row r="13" spans="1:32" s="28" customFormat="1" ht="16.5" customHeight="1" thickBot="1" x14ac:dyDescent="0.25">
      <c r="C13" s="102"/>
      <c r="D13" s="102"/>
      <c r="E13" s="102"/>
      <c r="F13" s="102"/>
      <c r="G13" s="102"/>
      <c r="H13" s="102"/>
      <c r="I13" s="102"/>
      <c r="J13" s="102"/>
      <c r="K13" s="101"/>
      <c r="L13" s="101"/>
      <c r="M13" s="101"/>
      <c r="N13" s="101"/>
      <c r="O13" s="101"/>
      <c r="P13" s="137"/>
      <c r="Q13" s="137"/>
      <c r="R13" s="137"/>
      <c r="S13" s="137"/>
      <c r="T13" s="137"/>
      <c r="U13" s="137"/>
      <c r="V13" s="137"/>
      <c r="W13" s="137"/>
      <c r="X13" s="137"/>
      <c r="Y13" s="137"/>
      <c r="Z13" s="137"/>
      <c r="AA13" s="137"/>
      <c r="AB13" s="137"/>
      <c r="AC13" s="137"/>
      <c r="AD13" s="137"/>
      <c r="AE13" s="137"/>
      <c r="AF13" s="137"/>
    </row>
    <row r="14" spans="1:32" s="81" customFormat="1" ht="21.75" customHeight="1" thickBot="1" x14ac:dyDescent="0.3">
      <c r="A14" s="396" t="s">
        <v>105</v>
      </c>
      <c r="B14" s="188" t="s">
        <v>106</v>
      </c>
      <c r="C14" s="144" t="s">
        <v>107</v>
      </c>
      <c r="D14" s="188" t="s">
        <v>108</v>
      </c>
      <c r="E14" s="144" t="s">
        <v>107</v>
      </c>
      <c r="F14" s="188" t="s">
        <v>109</v>
      </c>
      <c r="G14" s="144" t="s">
        <v>107</v>
      </c>
      <c r="H14" s="188" t="s">
        <v>110</v>
      </c>
      <c r="I14" s="146"/>
      <c r="J14" s="103"/>
      <c r="K14" s="395" t="s">
        <v>111</v>
      </c>
      <c r="L14" s="395"/>
      <c r="M14" s="519" t="s">
        <v>112</v>
      </c>
      <c r="N14" s="519"/>
      <c r="O14" s="519"/>
      <c r="P14" s="220"/>
      <c r="Q14" s="215"/>
      <c r="R14" s="138"/>
      <c r="S14" s="138"/>
      <c r="T14" s="138"/>
      <c r="U14" s="138"/>
      <c r="V14" s="138"/>
      <c r="W14" s="138"/>
      <c r="X14" s="138"/>
      <c r="Y14" s="138"/>
      <c r="Z14" s="138"/>
      <c r="AA14" s="138"/>
      <c r="AB14" s="138"/>
      <c r="AC14" s="138"/>
      <c r="AD14" s="138"/>
      <c r="AE14" s="138"/>
      <c r="AF14" s="138"/>
    </row>
    <row r="15" spans="1:32" s="81" customFormat="1" ht="21.75" customHeight="1" thickBot="1" x14ac:dyDescent="0.3">
      <c r="A15" s="396"/>
      <c r="B15" s="189" t="s">
        <v>113</v>
      </c>
      <c r="C15" s="147"/>
      <c r="D15" s="188" t="s">
        <v>114</v>
      </c>
      <c r="E15" s="148"/>
      <c r="F15" s="188" t="s">
        <v>115</v>
      </c>
      <c r="G15" s="148"/>
      <c r="H15" s="188" t="s">
        <v>116</v>
      </c>
      <c r="I15" s="146"/>
      <c r="J15" s="103"/>
      <c r="K15" s="395"/>
      <c r="L15" s="395"/>
      <c r="M15" s="519" t="s">
        <v>117</v>
      </c>
      <c r="N15" s="519"/>
      <c r="O15" s="519"/>
      <c r="P15" s="149"/>
      <c r="Q15" s="215"/>
      <c r="R15" s="138"/>
      <c r="S15" s="138"/>
      <c r="T15" s="138"/>
      <c r="U15" s="138"/>
      <c r="V15" s="138"/>
      <c r="W15" s="138"/>
      <c r="X15" s="138"/>
      <c r="Y15" s="138"/>
      <c r="Z15" s="138"/>
      <c r="AA15" s="138"/>
      <c r="AB15" s="138"/>
      <c r="AC15" s="138"/>
      <c r="AD15" s="138"/>
      <c r="AE15" s="138"/>
      <c r="AF15" s="138"/>
    </row>
    <row r="16" spans="1:32" s="81" customFormat="1" ht="21.75" customHeight="1" thickBot="1" x14ac:dyDescent="0.3">
      <c r="A16" s="396"/>
      <c r="B16" s="188" t="s">
        <v>118</v>
      </c>
      <c r="C16" s="144"/>
      <c r="D16" s="188" t="s">
        <v>119</v>
      </c>
      <c r="E16" s="148"/>
      <c r="F16" s="188" t="s">
        <v>120</v>
      </c>
      <c r="G16" s="148"/>
      <c r="H16" s="188" t="s">
        <v>121</v>
      </c>
      <c r="I16" s="146"/>
      <c r="K16" s="395"/>
      <c r="L16" s="395"/>
      <c r="M16" s="519" t="s">
        <v>122</v>
      </c>
      <c r="N16" s="519"/>
      <c r="O16" s="519"/>
      <c r="P16" s="220" t="s">
        <v>107</v>
      </c>
      <c r="Q16" s="215"/>
      <c r="R16" s="138"/>
      <c r="S16" s="138"/>
      <c r="T16" s="138"/>
      <c r="U16" s="138"/>
      <c r="V16" s="138"/>
      <c r="W16" s="138"/>
      <c r="X16" s="138"/>
      <c r="Y16" s="138"/>
      <c r="Z16" s="138"/>
      <c r="AA16" s="138"/>
      <c r="AB16" s="138"/>
      <c r="AC16" s="138"/>
      <c r="AD16" s="138"/>
      <c r="AE16" s="138"/>
      <c r="AF16" s="138"/>
    </row>
    <row r="17" spans="1:32" s="81" customFormat="1" ht="21.75" customHeight="1" x14ac:dyDescent="0.25">
      <c r="A17" s="2"/>
      <c r="B17" s="2"/>
      <c r="C17" s="2"/>
      <c r="D17" s="2"/>
      <c r="E17" s="2"/>
      <c r="F17" s="2"/>
      <c r="G17" s="103"/>
      <c r="H17" s="103"/>
      <c r="I17" s="103"/>
      <c r="J17" s="103"/>
      <c r="K17" s="104"/>
      <c r="L17" s="104"/>
      <c r="M17" s="102"/>
      <c r="N17" s="102"/>
      <c r="O17" s="102"/>
      <c r="P17" s="138"/>
      <c r="Q17" s="138"/>
      <c r="R17" s="138"/>
      <c r="S17" s="138"/>
      <c r="T17" s="138"/>
      <c r="U17" s="138"/>
      <c r="V17" s="138"/>
      <c r="W17" s="138"/>
      <c r="X17" s="138"/>
      <c r="Y17" s="138"/>
      <c r="Z17" s="138"/>
      <c r="AA17" s="138"/>
      <c r="AB17" s="138"/>
      <c r="AC17" s="138"/>
      <c r="AD17" s="138"/>
      <c r="AE17" s="138"/>
      <c r="AF17" s="138"/>
    </row>
    <row r="19" spans="1:32" ht="15" thickBot="1" x14ac:dyDescent="0.3"/>
    <row r="20" spans="1:32" s="2" customFormat="1" ht="50.25" customHeight="1" thickBot="1" x14ac:dyDescent="0.3">
      <c r="A20" s="529" t="s">
        <v>320</v>
      </c>
      <c r="B20" s="530"/>
      <c r="C20" s="522" t="s">
        <v>321</v>
      </c>
      <c r="D20" s="523"/>
      <c r="E20" s="523"/>
      <c r="F20" s="523"/>
      <c r="G20" s="523"/>
      <c r="H20" s="523"/>
      <c r="I20" s="523"/>
      <c r="J20" s="523"/>
      <c r="K20" s="523"/>
      <c r="L20" s="523"/>
      <c r="M20" s="523"/>
      <c r="N20" s="523"/>
      <c r="O20" s="523"/>
      <c r="P20" s="523"/>
      <c r="Q20" s="523"/>
      <c r="R20" s="523"/>
      <c r="S20" s="523"/>
      <c r="T20" s="523"/>
      <c r="U20" s="523"/>
      <c r="V20" s="523"/>
      <c r="W20" s="523"/>
      <c r="X20" s="523"/>
      <c r="Y20" s="523"/>
      <c r="Z20" s="524"/>
      <c r="AA20" s="79"/>
      <c r="AB20" s="79"/>
      <c r="AC20" s="79"/>
      <c r="AD20" s="79"/>
      <c r="AE20" s="79"/>
      <c r="AF20" s="79"/>
    </row>
    <row r="21" spans="1:32" s="2" customFormat="1" ht="24" customHeight="1" x14ac:dyDescent="0.25">
      <c r="A21" s="525" t="s">
        <v>322</v>
      </c>
      <c r="B21" s="525" t="s">
        <v>323</v>
      </c>
      <c r="C21" s="528" t="s">
        <v>152</v>
      </c>
      <c r="D21" s="528"/>
      <c r="E21" s="528" t="s">
        <v>163</v>
      </c>
      <c r="F21" s="528"/>
      <c r="G21" s="528" t="s">
        <v>167</v>
      </c>
      <c r="H21" s="528"/>
      <c r="I21" s="528" t="s">
        <v>168</v>
      </c>
      <c r="J21" s="528"/>
      <c r="K21" s="528" t="s">
        <v>169</v>
      </c>
      <c r="L21" s="528"/>
      <c r="M21" s="528" t="s">
        <v>170</v>
      </c>
      <c r="N21" s="528"/>
      <c r="O21" s="520" t="s">
        <v>171</v>
      </c>
      <c r="P21" s="521"/>
      <c r="Q21" s="520" t="s">
        <v>172</v>
      </c>
      <c r="R21" s="521"/>
      <c r="S21" s="520" t="s">
        <v>173</v>
      </c>
      <c r="T21" s="521"/>
      <c r="U21" s="520" t="s">
        <v>174</v>
      </c>
      <c r="V21" s="521"/>
      <c r="W21" s="520" t="s">
        <v>318</v>
      </c>
      <c r="X21" s="521"/>
      <c r="Y21" s="520" t="s">
        <v>176</v>
      </c>
      <c r="Z21" s="521"/>
      <c r="AA21" s="79"/>
      <c r="AB21" s="79"/>
      <c r="AC21" s="79"/>
      <c r="AD21" s="79"/>
      <c r="AE21" s="79"/>
      <c r="AF21" s="79"/>
    </row>
    <row r="22" spans="1:32" s="2" customFormat="1" ht="29.25" customHeight="1" x14ac:dyDescent="0.25">
      <c r="A22" s="527"/>
      <c r="B22" s="526"/>
      <c r="C22" s="265" t="s">
        <v>324</v>
      </c>
      <c r="D22" s="265" t="s">
        <v>325</v>
      </c>
      <c r="E22" s="265" t="s">
        <v>324</v>
      </c>
      <c r="F22" s="265" t="s">
        <v>325</v>
      </c>
      <c r="G22" s="265" t="s">
        <v>324</v>
      </c>
      <c r="H22" s="265" t="s">
        <v>325</v>
      </c>
      <c r="I22" s="265" t="s">
        <v>324</v>
      </c>
      <c r="J22" s="265" t="s">
        <v>325</v>
      </c>
      <c r="K22" s="265" t="s">
        <v>324</v>
      </c>
      <c r="L22" s="265" t="s">
        <v>325</v>
      </c>
      <c r="M22" s="265" t="s">
        <v>324</v>
      </c>
      <c r="N22" s="265" t="s">
        <v>325</v>
      </c>
      <c r="O22" s="265" t="s">
        <v>324</v>
      </c>
      <c r="P22" s="265" t="s">
        <v>325</v>
      </c>
      <c r="Q22" s="265" t="s">
        <v>324</v>
      </c>
      <c r="R22" s="265" t="s">
        <v>325</v>
      </c>
      <c r="S22" s="265" t="s">
        <v>324</v>
      </c>
      <c r="T22" s="265" t="s">
        <v>325</v>
      </c>
      <c r="U22" s="265" t="s">
        <v>324</v>
      </c>
      <c r="V22" s="265" t="s">
        <v>325</v>
      </c>
      <c r="W22" s="265" t="s">
        <v>324</v>
      </c>
      <c r="X22" s="265" t="s">
        <v>325</v>
      </c>
      <c r="Y22" s="265" t="s">
        <v>324</v>
      </c>
      <c r="Z22" s="265" t="s">
        <v>325</v>
      </c>
      <c r="AA22" s="79"/>
      <c r="AB22" s="79"/>
      <c r="AC22" s="79"/>
      <c r="AD22" s="79"/>
      <c r="AE22" s="79"/>
      <c r="AF22" s="79"/>
    </row>
    <row r="23" spans="1:32" s="2" customFormat="1" ht="16.5" x14ac:dyDescent="0.25">
      <c r="A23" s="527"/>
      <c r="B23" s="263" t="s">
        <v>326</v>
      </c>
      <c r="C23" s="266">
        <v>16</v>
      </c>
      <c r="D23" s="267">
        <v>15</v>
      </c>
      <c r="E23" s="266">
        <v>33</v>
      </c>
      <c r="F23" s="267">
        <v>63</v>
      </c>
      <c r="G23" s="266">
        <v>39</v>
      </c>
      <c r="H23" s="266">
        <v>65</v>
      </c>
      <c r="I23" s="266">
        <v>39</v>
      </c>
      <c r="J23" s="267"/>
      <c r="K23" s="266">
        <v>39</v>
      </c>
      <c r="L23" s="267"/>
      <c r="M23" s="266">
        <v>39</v>
      </c>
      <c r="N23" s="267"/>
      <c r="O23" s="266">
        <v>39</v>
      </c>
      <c r="P23" s="267"/>
      <c r="Q23" s="266">
        <v>39</v>
      </c>
      <c r="R23" s="267"/>
      <c r="S23" s="266">
        <v>39</v>
      </c>
      <c r="T23" s="267"/>
      <c r="U23" s="266">
        <v>39</v>
      </c>
      <c r="V23" s="267"/>
      <c r="W23" s="266">
        <v>16</v>
      </c>
      <c r="X23" s="267"/>
      <c r="Y23" s="266">
        <v>13</v>
      </c>
      <c r="Z23" s="267"/>
      <c r="AA23" s="79"/>
      <c r="AB23" s="79"/>
      <c r="AC23" s="79"/>
      <c r="AD23" s="79"/>
      <c r="AE23" s="79"/>
      <c r="AF23" s="79"/>
    </row>
    <row r="24" spans="1:32" s="2" customFormat="1" ht="16.5" x14ac:dyDescent="0.25">
      <c r="A24" s="527"/>
      <c r="B24" s="263" t="s">
        <v>327</v>
      </c>
      <c r="C24" s="266">
        <v>8</v>
      </c>
      <c r="D24" s="267">
        <v>8</v>
      </c>
      <c r="E24" s="266">
        <v>17</v>
      </c>
      <c r="F24" s="267">
        <v>9</v>
      </c>
      <c r="G24" s="266">
        <v>20</v>
      </c>
      <c r="H24" s="266">
        <v>16</v>
      </c>
      <c r="I24" s="266">
        <v>20</v>
      </c>
      <c r="J24" s="267"/>
      <c r="K24" s="266">
        <v>20</v>
      </c>
      <c r="L24" s="267"/>
      <c r="M24" s="266">
        <v>20</v>
      </c>
      <c r="N24" s="267"/>
      <c r="O24" s="266">
        <v>20</v>
      </c>
      <c r="P24" s="267"/>
      <c r="Q24" s="266">
        <v>20</v>
      </c>
      <c r="R24" s="267"/>
      <c r="S24" s="266">
        <v>20</v>
      </c>
      <c r="T24" s="267"/>
      <c r="U24" s="266">
        <v>20</v>
      </c>
      <c r="V24" s="267"/>
      <c r="W24" s="266">
        <v>8</v>
      </c>
      <c r="X24" s="267"/>
      <c r="Y24" s="266">
        <v>7</v>
      </c>
      <c r="Z24" s="267"/>
      <c r="AA24" s="79"/>
      <c r="AB24" s="79"/>
      <c r="AC24" s="79"/>
      <c r="AD24" s="79"/>
      <c r="AE24" s="79"/>
      <c r="AF24" s="79"/>
    </row>
    <row r="25" spans="1:32" s="2" customFormat="1" ht="16.5" x14ac:dyDescent="0.25">
      <c r="A25" s="527"/>
      <c r="B25" s="263" t="s">
        <v>328</v>
      </c>
      <c r="C25" s="266">
        <v>11</v>
      </c>
      <c r="D25" s="267">
        <v>4</v>
      </c>
      <c r="E25" s="266">
        <v>22</v>
      </c>
      <c r="F25" s="267">
        <v>2</v>
      </c>
      <c r="G25" s="266">
        <v>27</v>
      </c>
      <c r="H25" s="266">
        <v>10</v>
      </c>
      <c r="I25" s="266">
        <v>27</v>
      </c>
      <c r="J25" s="267"/>
      <c r="K25" s="266">
        <v>27</v>
      </c>
      <c r="L25" s="267"/>
      <c r="M25" s="266">
        <v>27</v>
      </c>
      <c r="N25" s="267"/>
      <c r="O25" s="266">
        <v>27</v>
      </c>
      <c r="P25" s="267"/>
      <c r="Q25" s="266">
        <v>27</v>
      </c>
      <c r="R25" s="267"/>
      <c r="S25" s="266">
        <v>27</v>
      </c>
      <c r="T25" s="267"/>
      <c r="U25" s="266">
        <v>27</v>
      </c>
      <c r="V25" s="267"/>
      <c r="W25" s="266">
        <v>11</v>
      </c>
      <c r="X25" s="267"/>
      <c r="Y25" s="266">
        <v>9</v>
      </c>
      <c r="Z25" s="267"/>
      <c r="AA25" s="79"/>
      <c r="AB25" s="79"/>
      <c r="AC25" s="79"/>
      <c r="AD25" s="79"/>
      <c r="AE25" s="79"/>
      <c r="AF25" s="79"/>
    </row>
    <row r="26" spans="1:32" s="2" customFormat="1" ht="16.5" x14ac:dyDescent="0.25">
      <c r="A26" s="527"/>
      <c r="B26" s="263" t="s">
        <v>329</v>
      </c>
      <c r="C26" s="266">
        <v>43</v>
      </c>
      <c r="D26" s="267">
        <v>17</v>
      </c>
      <c r="E26" s="266">
        <v>84</v>
      </c>
      <c r="F26" s="267">
        <v>88</v>
      </c>
      <c r="G26" s="266">
        <v>101</v>
      </c>
      <c r="H26" s="266">
        <v>97</v>
      </c>
      <c r="I26" s="266">
        <v>101</v>
      </c>
      <c r="J26" s="267"/>
      <c r="K26" s="266">
        <v>101</v>
      </c>
      <c r="L26" s="267"/>
      <c r="M26" s="266">
        <v>101</v>
      </c>
      <c r="N26" s="267"/>
      <c r="O26" s="266">
        <v>101</v>
      </c>
      <c r="P26" s="267"/>
      <c r="Q26" s="266">
        <v>101</v>
      </c>
      <c r="R26" s="267"/>
      <c r="S26" s="266">
        <v>101</v>
      </c>
      <c r="T26" s="267"/>
      <c r="U26" s="266">
        <v>101</v>
      </c>
      <c r="V26" s="267"/>
      <c r="W26" s="266">
        <v>43</v>
      </c>
      <c r="X26" s="267"/>
      <c r="Y26" s="266">
        <v>34</v>
      </c>
      <c r="Z26" s="267"/>
      <c r="AA26" s="79"/>
      <c r="AB26" s="79"/>
      <c r="AC26" s="79"/>
      <c r="AD26" s="79"/>
      <c r="AE26" s="79"/>
      <c r="AF26" s="79"/>
    </row>
    <row r="27" spans="1:32" s="2" customFormat="1" ht="16.5" x14ac:dyDescent="0.25">
      <c r="A27" s="527"/>
      <c r="B27" s="263" t="s">
        <v>330</v>
      </c>
      <c r="C27" s="266">
        <v>28</v>
      </c>
      <c r="D27" s="267">
        <v>51</v>
      </c>
      <c r="E27" s="266">
        <v>56</v>
      </c>
      <c r="F27" s="267">
        <v>82</v>
      </c>
      <c r="G27" s="266">
        <v>67</v>
      </c>
      <c r="H27" s="266">
        <v>75</v>
      </c>
      <c r="I27" s="266">
        <v>67</v>
      </c>
      <c r="J27" s="267"/>
      <c r="K27" s="266">
        <v>67</v>
      </c>
      <c r="L27" s="267"/>
      <c r="M27" s="266">
        <v>67</v>
      </c>
      <c r="N27" s="267"/>
      <c r="O27" s="266">
        <v>67</v>
      </c>
      <c r="P27" s="267"/>
      <c r="Q27" s="266">
        <v>67</v>
      </c>
      <c r="R27" s="267"/>
      <c r="S27" s="266">
        <v>67</v>
      </c>
      <c r="T27" s="267"/>
      <c r="U27" s="266">
        <v>67</v>
      </c>
      <c r="V27" s="267"/>
      <c r="W27" s="266">
        <v>28</v>
      </c>
      <c r="X27" s="267"/>
      <c r="Y27" s="266">
        <v>22</v>
      </c>
      <c r="Z27" s="267"/>
      <c r="AA27" s="79"/>
      <c r="AB27" s="79"/>
      <c r="AC27" s="79"/>
      <c r="AD27" s="79"/>
      <c r="AE27" s="79"/>
      <c r="AF27" s="79"/>
    </row>
    <row r="28" spans="1:32" s="2" customFormat="1" ht="16.5" x14ac:dyDescent="0.25">
      <c r="A28" s="527"/>
      <c r="B28" s="263" t="s">
        <v>331</v>
      </c>
      <c r="C28" s="266">
        <v>12</v>
      </c>
      <c r="D28" s="267">
        <v>8</v>
      </c>
      <c r="E28" s="266">
        <v>24</v>
      </c>
      <c r="F28" s="267">
        <v>11</v>
      </c>
      <c r="G28" s="266">
        <v>28</v>
      </c>
      <c r="H28" s="266">
        <v>21</v>
      </c>
      <c r="I28" s="266">
        <v>28</v>
      </c>
      <c r="J28" s="267"/>
      <c r="K28" s="266">
        <v>28</v>
      </c>
      <c r="L28" s="267"/>
      <c r="M28" s="266">
        <v>28</v>
      </c>
      <c r="N28" s="267"/>
      <c r="O28" s="266">
        <v>28</v>
      </c>
      <c r="P28" s="267"/>
      <c r="Q28" s="266">
        <v>28</v>
      </c>
      <c r="R28" s="267"/>
      <c r="S28" s="266">
        <v>28</v>
      </c>
      <c r="T28" s="267"/>
      <c r="U28" s="266">
        <v>28</v>
      </c>
      <c r="V28" s="267"/>
      <c r="W28" s="266">
        <v>12</v>
      </c>
      <c r="X28" s="267"/>
      <c r="Y28" s="266">
        <v>9</v>
      </c>
      <c r="Z28" s="267"/>
      <c r="AA28" s="79"/>
      <c r="AB28" s="79"/>
      <c r="AC28" s="79"/>
      <c r="AD28" s="79"/>
      <c r="AE28" s="79"/>
      <c r="AF28" s="79"/>
    </row>
    <row r="29" spans="1:32" s="2" customFormat="1" ht="16.5" x14ac:dyDescent="0.25">
      <c r="A29" s="527"/>
      <c r="B29" s="263" t="s">
        <v>332</v>
      </c>
      <c r="C29" s="266">
        <v>64</v>
      </c>
      <c r="D29" s="267">
        <v>118</v>
      </c>
      <c r="E29" s="266">
        <v>125</v>
      </c>
      <c r="F29" s="267">
        <v>118</v>
      </c>
      <c r="G29" s="266">
        <v>150</v>
      </c>
      <c r="H29" s="266">
        <v>236</v>
      </c>
      <c r="I29" s="266">
        <v>150</v>
      </c>
      <c r="J29" s="267"/>
      <c r="K29" s="266">
        <v>150</v>
      </c>
      <c r="L29" s="267"/>
      <c r="M29" s="266">
        <v>150</v>
      </c>
      <c r="N29" s="267"/>
      <c r="O29" s="266">
        <v>150</v>
      </c>
      <c r="P29" s="267"/>
      <c r="Q29" s="266">
        <v>150</v>
      </c>
      <c r="R29" s="267"/>
      <c r="S29" s="266">
        <v>150</v>
      </c>
      <c r="T29" s="267"/>
      <c r="U29" s="266">
        <v>150</v>
      </c>
      <c r="V29" s="267"/>
      <c r="W29" s="266">
        <v>64</v>
      </c>
      <c r="X29" s="267"/>
      <c r="Y29" s="266">
        <v>50</v>
      </c>
      <c r="Z29" s="267"/>
      <c r="AA29" s="79"/>
      <c r="AB29" s="79"/>
      <c r="AC29" s="79"/>
      <c r="AD29" s="79"/>
      <c r="AE29" s="79"/>
      <c r="AF29" s="79"/>
    </row>
    <row r="30" spans="1:32" s="2" customFormat="1" ht="16.5" x14ac:dyDescent="0.25">
      <c r="A30" s="527"/>
      <c r="B30" s="263" t="s">
        <v>333</v>
      </c>
      <c r="C30" s="266">
        <v>40</v>
      </c>
      <c r="D30" s="267">
        <v>57</v>
      </c>
      <c r="E30" s="266">
        <v>80</v>
      </c>
      <c r="F30" s="267">
        <v>86</v>
      </c>
      <c r="G30" s="266">
        <v>97</v>
      </c>
      <c r="H30" s="266">
        <v>104</v>
      </c>
      <c r="I30" s="266">
        <v>97</v>
      </c>
      <c r="J30" s="267"/>
      <c r="K30" s="266">
        <v>97</v>
      </c>
      <c r="L30" s="267"/>
      <c r="M30" s="266">
        <v>97</v>
      </c>
      <c r="N30" s="267"/>
      <c r="O30" s="266">
        <v>97</v>
      </c>
      <c r="P30" s="267"/>
      <c r="Q30" s="266">
        <v>97</v>
      </c>
      <c r="R30" s="267"/>
      <c r="S30" s="266">
        <v>97</v>
      </c>
      <c r="T30" s="267"/>
      <c r="U30" s="266">
        <v>97</v>
      </c>
      <c r="V30" s="267"/>
      <c r="W30" s="266">
        <v>40</v>
      </c>
      <c r="X30" s="267"/>
      <c r="Y30" s="266">
        <v>33</v>
      </c>
      <c r="Z30" s="267"/>
      <c r="AA30" s="79"/>
      <c r="AB30" s="79"/>
      <c r="AC30" s="79"/>
      <c r="AD30" s="79"/>
      <c r="AE30" s="79"/>
      <c r="AF30" s="79"/>
    </row>
    <row r="31" spans="1:32" s="2" customFormat="1" ht="16.5" x14ac:dyDescent="0.25">
      <c r="A31" s="527"/>
      <c r="B31" s="263" t="s">
        <v>334</v>
      </c>
      <c r="C31" s="266">
        <v>29</v>
      </c>
      <c r="D31" s="267">
        <v>14</v>
      </c>
      <c r="E31" s="266">
        <v>58</v>
      </c>
      <c r="F31" s="267">
        <v>65</v>
      </c>
      <c r="G31" s="266">
        <v>69</v>
      </c>
      <c r="H31" s="266">
        <v>73</v>
      </c>
      <c r="I31" s="266">
        <v>69</v>
      </c>
      <c r="J31" s="267"/>
      <c r="K31" s="266">
        <v>69</v>
      </c>
      <c r="L31" s="267"/>
      <c r="M31" s="266">
        <v>69</v>
      </c>
      <c r="N31" s="267"/>
      <c r="O31" s="266">
        <v>69</v>
      </c>
      <c r="P31" s="267"/>
      <c r="Q31" s="266">
        <v>69</v>
      </c>
      <c r="R31" s="267"/>
      <c r="S31" s="266">
        <v>69</v>
      </c>
      <c r="T31" s="267"/>
      <c r="U31" s="266">
        <v>69</v>
      </c>
      <c r="V31" s="267"/>
      <c r="W31" s="266">
        <v>29</v>
      </c>
      <c r="X31" s="267"/>
      <c r="Y31" s="266">
        <v>23</v>
      </c>
      <c r="Z31" s="267"/>
      <c r="AA31" s="79"/>
      <c r="AB31" s="79"/>
      <c r="AC31" s="79"/>
      <c r="AD31" s="79"/>
      <c r="AE31" s="79"/>
      <c r="AF31" s="79"/>
    </row>
    <row r="32" spans="1:32" s="2" customFormat="1" ht="16.5" x14ac:dyDescent="0.25">
      <c r="A32" s="527"/>
      <c r="B32" s="263" t="s">
        <v>335</v>
      </c>
      <c r="C32" s="266">
        <v>31</v>
      </c>
      <c r="D32" s="267">
        <v>60</v>
      </c>
      <c r="E32" s="266">
        <v>62</v>
      </c>
      <c r="F32" s="267">
        <v>51</v>
      </c>
      <c r="G32" s="266">
        <v>75</v>
      </c>
      <c r="H32" s="266">
        <v>90</v>
      </c>
      <c r="I32" s="266">
        <v>75</v>
      </c>
      <c r="J32" s="267"/>
      <c r="K32" s="266">
        <v>75</v>
      </c>
      <c r="L32" s="267"/>
      <c r="M32" s="266">
        <v>75</v>
      </c>
      <c r="N32" s="267"/>
      <c r="O32" s="266">
        <v>75</v>
      </c>
      <c r="P32" s="267"/>
      <c r="Q32" s="266">
        <v>75</v>
      </c>
      <c r="R32" s="267"/>
      <c r="S32" s="266">
        <v>75</v>
      </c>
      <c r="T32" s="267"/>
      <c r="U32" s="266">
        <v>75</v>
      </c>
      <c r="V32" s="267"/>
      <c r="W32" s="266">
        <v>31</v>
      </c>
      <c r="X32" s="267"/>
      <c r="Y32" s="266">
        <v>25</v>
      </c>
      <c r="Z32" s="267"/>
      <c r="AA32" s="79"/>
      <c r="AB32" s="79"/>
      <c r="AC32" s="79"/>
      <c r="AD32" s="79"/>
      <c r="AE32" s="79"/>
      <c r="AF32" s="79"/>
    </row>
    <row r="33" spans="1:32" s="2" customFormat="1" ht="16.5" x14ac:dyDescent="0.25">
      <c r="A33" s="527"/>
      <c r="B33" s="263" t="s">
        <v>336</v>
      </c>
      <c r="C33" s="266">
        <v>47</v>
      </c>
      <c r="D33" s="267">
        <v>75</v>
      </c>
      <c r="E33" s="266">
        <v>96</v>
      </c>
      <c r="F33" s="267">
        <v>122</v>
      </c>
      <c r="G33" s="266">
        <v>115</v>
      </c>
      <c r="H33" s="266">
        <v>132</v>
      </c>
      <c r="I33" s="266">
        <v>115</v>
      </c>
      <c r="J33" s="267"/>
      <c r="K33" s="266">
        <v>115</v>
      </c>
      <c r="L33" s="267"/>
      <c r="M33" s="266">
        <v>115</v>
      </c>
      <c r="N33" s="267"/>
      <c r="O33" s="266">
        <v>115</v>
      </c>
      <c r="P33" s="267"/>
      <c r="Q33" s="266">
        <v>115</v>
      </c>
      <c r="R33" s="267"/>
      <c r="S33" s="266">
        <v>115</v>
      </c>
      <c r="T33" s="267"/>
      <c r="U33" s="266">
        <v>115</v>
      </c>
      <c r="V33" s="267"/>
      <c r="W33" s="266">
        <v>47</v>
      </c>
      <c r="X33" s="267"/>
      <c r="Y33" s="266">
        <v>38</v>
      </c>
      <c r="Z33" s="267"/>
      <c r="AA33" s="79"/>
      <c r="AB33" s="79"/>
      <c r="AC33" s="79"/>
      <c r="AD33" s="79"/>
      <c r="AE33" s="79"/>
      <c r="AF33" s="79"/>
    </row>
    <row r="34" spans="1:32" s="2" customFormat="1" ht="16.5" x14ac:dyDescent="0.25">
      <c r="A34" s="527"/>
      <c r="B34" s="263" t="s">
        <v>337</v>
      </c>
      <c r="C34" s="266">
        <v>13</v>
      </c>
      <c r="D34" s="267">
        <v>10</v>
      </c>
      <c r="E34" s="266">
        <v>25</v>
      </c>
      <c r="F34" s="267">
        <v>11</v>
      </c>
      <c r="G34" s="266">
        <v>30</v>
      </c>
      <c r="H34" s="266">
        <v>11</v>
      </c>
      <c r="I34" s="266">
        <v>30</v>
      </c>
      <c r="J34" s="267"/>
      <c r="K34" s="266">
        <v>30</v>
      </c>
      <c r="L34" s="267"/>
      <c r="M34" s="266">
        <v>30</v>
      </c>
      <c r="N34" s="267"/>
      <c r="O34" s="266">
        <v>30</v>
      </c>
      <c r="P34" s="267"/>
      <c r="Q34" s="266">
        <v>30</v>
      </c>
      <c r="R34" s="267"/>
      <c r="S34" s="266">
        <v>30</v>
      </c>
      <c r="T34" s="267"/>
      <c r="U34" s="266">
        <v>30</v>
      </c>
      <c r="V34" s="267"/>
      <c r="W34" s="266">
        <v>13</v>
      </c>
      <c r="X34" s="267"/>
      <c r="Y34" s="266">
        <v>10</v>
      </c>
      <c r="Z34" s="267"/>
      <c r="AA34" s="79"/>
      <c r="AB34" s="79"/>
      <c r="AC34" s="79"/>
      <c r="AD34" s="79"/>
      <c r="AE34" s="79"/>
      <c r="AF34" s="79"/>
    </row>
    <row r="35" spans="1:32" s="2" customFormat="1" ht="16.5" x14ac:dyDescent="0.25">
      <c r="A35" s="527"/>
      <c r="B35" s="263" t="s">
        <v>338</v>
      </c>
      <c r="C35" s="266">
        <v>6</v>
      </c>
      <c r="D35" s="267">
        <v>3</v>
      </c>
      <c r="E35" s="266">
        <v>12</v>
      </c>
      <c r="F35" s="267">
        <v>4</v>
      </c>
      <c r="G35" s="266">
        <v>15</v>
      </c>
      <c r="H35" s="266">
        <v>5</v>
      </c>
      <c r="I35" s="266">
        <v>15</v>
      </c>
      <c r="J35" s="267"/>
      <c r="K35" s="266">
        <v>15</v>
      </c>
      <c r="L35" s="267"/>
      <c r="M35" s="266">
        <v>15</v>
      </c>
      <c r="N35" s="267"/>
      <c r="O35" s="266">
        <v>15</v>
      </c>
      <c r="P35" s="267"/>
      <c r="Q35" s="266">
        <v>15</v>
      </c>
      <c r="R35" s="267"/>
      <c r="S35" s="266">
        <v>15</v>
      </c>
      <c r="T35" s="267"/>
      <c r="U35" s="266">
        <v>15</v>
      </c>
      <c r="V35" s="267"/>
      <c r="W35" s="266">
        <v>6</v>
      </c>
      <c r="X35" s="267"/>
      <c r="Y35" s="266">
        <v>5</v>
      </c>
      <c r="Z35" s="267"/>
      <c r="AA35" s="79"/>
      <c r="AB35" s="79"/>
      <c r="AC35" s="79"/>
      <c r="AD35" s="79"/>
      <c r="AE35" s="79"/>
      <c r="AF35" s="79"/>
    </row>
    <row r="36" spans="1:32" s="2" customFormat="1" ht="16.5" x14ac:dyDescent="0.25">
      <c r="A36" s="527"/>
      <c r="B36" s="263" t="s">
        <v>339</v>
      </c>
      <c r="C36" s="266">
        <v>9</v>
      </c>
      <c r="D36" s="267">
        <v>4</v>
      </c>
      <c r="E36" s="266">
        <v>17</v>
      </c>
      <c r="F36" s="267">
        <v>8</v>
      </c>
      <c r="G36" s="266">
        <v>21</v>
      </c>
      <c r="H36" s="266">
        <v>10</v>
      </c>
      <c r="I36" s="266">
        <v>21</v>
      </c>
      <c r="J36" s="267"/>
      <c r="K36" s="266">
        <v>21</v>
      </c>
      <c r="L36" s="267"/>
      <c r="M36" s="266">
        <v>21</v>
      </c>
      <c r="N36" s="267"/>
      <c r="O36" s="266">
        <v>21</v>
      </c>
      <c r="P36" s="267"/>
      <c r="Q36" s="266">
        <v>21</v>
      </c>
      <c r="R36" s="267"/>
      <c r="S36" s="266">
        <v>21</v>
      </c>
      <c r="T36" s="267"/>
      <c r="U36" s="266">
        <v>21</v>
      </c>
      <c r="V36" s="267"/>
      <c r="W36" s="266">
        <v>9</v>
      </c>
      <c r="X36" s="267"/>
      <c r="Y36" s="266">
        <v>7</v>
      </c>
      <c r="Z36" s="267"/>
      <c r="AA36" s="79"/>
      <c r="AB36" s="79"/>
      <c r="AC36" s="79"/>
      <c r="AD36" s="79"/>
      <c r="AE36" s="79"/>
      <c r="AF36" s="79"/>
    </row>
    <row r="37" spans="1:32" s="2" customFormat="1" ht="16.5" x14ac:dyDescent="0.25">
      <c r="A37" s="527"/>
      <c r="B37" s="263" t="s">
        <v>340</v>
      </c>
      <c r="C37" s="266">
        <v>4</v>
      </c>
      <c r="D37" s="267">
        <v>1</v>
      </c>
      <c r="E37" s="266">
        <v>9</v>
      </c>
      <c r="F37" s="267">
        <v>1</v>
      </c>
      <c r="G37" s="266">
        <v>10</v>
      </c>
      <c r="H37" s="266">
        <v>5</v>
      </c>
      <c r="I37" s="266">
        <v>10</v>
      </c>
      <c r="J37" s="267"/>
      <c r="K37" s="266">
        <v>10</v>
      </c>
      <c r="L37" s="267"/>
      <c r="M37" s="266">
        <v>10</v>
      </c>
      <c r="N37" s="267"/>
      <c r="O37" s="266">
        <v>10</v>
      </c>
      <c r="P37" s="267"/>
      <c r="Q37" s="266">
        <v>10</v>
      </c>
      <c r="R37" s="267"/>
      <c r="S37" s="266">
        <v>10</v>
      </c>
      <c r="T37" s="267"/>
      <c r="U37" s="266">
        <v>10</v>
      </c>
      <c r="V37" s="267"/>
      <c r="W37" s="266">
        <v>4</v>
      </c>
      <c r="X37" s="267"/>
      <c r="Y37" s="266">
        <v>3</v>
      </c>
      <c r="Z37" s="267"/>
      <c r="AA37" s="79"/>
      <c r="AB37" s="79"/>
      <c r="AC37" s="79"/>
      <c r="AD37" s="79"/>
      <c r="AE37" s="79"/>
      <c r="AF37" s="79"/>
    </row>
    <row r="38" spans="1:32" s="2" customFormat="1" ht="16.5" x14ac:dyDescent="0.25">
      <c r="A38" s="527"/>
      <c r="B38" s="263" t="s">
        <v>341</v>
      </c>
      <c r="C38" s="266">
        <v>14</v>
      </c>
      <c r="D38" s="267">
        <v>25</v>
      </c>
      <c r="E38" s="266">
        <v>28</v>
      </c>
      <c r="F38" s="267">
        <v>57</v>
      </c>
      <c r="G38" s="266">
        <v>34</v>
      </c>
      <c r="H38" s="266">
        <v>50</v>
      </c>
      <c r="I38" s="266">
        <v>34</v>
      </c>
      <c r="J38" s="267"/>
      <c r="K38" s="266">
        <v>34</v>
      </c>
      <c r="L38" s="267"/>
      <c r="M38" s="266">
        <v>34</v>
      </c>
      <c r="N38" s="267"/>
      <c r="O38" s="266">
        <v>34</v>
      </c>
      <c r="P38" s="267"/>
      <c r="Q38" s="266">
        <v>34</v>
      </c>
      <c r="R38" s="267"/>
      <c r="S38" s="266">
        <v>34</v>
      </c>
      <c r="T38" s="267"/>
      <c r="U38" s="266">
        <v>34</v>
      </c>
      <c r="V38" s="267"/>
      <c r="W38" s="266">
        <v>14</v>
      </c>
      <c r="X38" s="267"/>
      <c r="Y38" s="266">
        <v>11</v>
      </c>
      <c r="Z38" s="267"/>
      <c r="AA38" s="79"/>
      <c r="AB38" s="79"/>
      <c r="AC38" s="79"/>
      <c r="AD38" s="79"/>
      <c r="AE38" s="79"/>
      <c r="AF38" s="79"/>
    </row>
    <row r="39" spans="1:32" s="2" customFormat="1" ht="16.5" x14ac:dyDescent="0.25">
      <c r="A39" s="527"/>
      <c r="B39" s="263" t="s">
        <v>342</v>
      </c>
      <c r="C39" s="266">
        <v>4</v>
      </c>
      <c r="D39" s="267">
        <v>0</v>
      </c>
      <c r="E39" s="266">
        <v>8</v>
      </c>
      <c r="F39" s="267">
        <v>0</v>
      </c>
      <c r="G39" s="266">
        <v>10</v>
      </c>
      <c r="H39" s="266">
        <v>3</v>
      </c>
      <c r="I39" s="266">
        <v>10</v>
      </c>
      <c r="J39" s="267"/>
      <c r="K39" s="266">
        <v>10</v>
      </c>
      <c r="L39" s="267"/>
      <c r="M39" s="266">
        <v>10</v>
      </c>
      <c r="N39" s="267"/>
      <c r="O39" s="266">
        <v>10</v>
      </c>
      <c r="P39" s="267"/>
      <c r="Q39" s="266">
        <v>10</v>
      </c>
      <c r="R39" s="267"/>
      <c r="S39" s="266">
        <v>10</v>
      </c>
      <c r="T39" s="267"/>
      <c r="U39" s="266">
        <v>10</v>
      </c>
      <c r="V39" s="267"/>
      <c r="W39" s="266">
        <v>4</v>
      </c>
      <c r="X39" s="267"/>
      <c r="Y39" s="266">
        <v>3</v>
      </c>
      <c r="Z39" s="267"/>
      <c r="AA39" s="79"/>
      <c r="AB39" s="79"/>
      <c r="AC39" s="79"/>
      <c r="AD39" s="79"/>
      <c r="AE39" s="79"/>
      <c r="AF39" s="79"/>
    </row>
    <row r="40" spans="1:32" s="2" customFormat="1" ht="16.5" x14ac:dyDescent="0.25">
      <c r="A40" s="527"/>
      <c r="B40" s="263" t="s">
        <v>343</v>
      </c>
      <c r="C40" s="266">
        <v>17</v>
      </c>
      <c r="D40" s="267">
        <v>23</v>
      </c>
      <c r="E40" s="266">
        <v>34</v>
      </c>
      <c r="F40" s="267">
        <v>26</v>
      </c>
      <c r="G40" s="266">
        <v>41</v>
      </c>
      <c r="H40" s="266">
        <v>32</v>
      </c>
      <c r="I40" s="266">
        <v>41</v>
      </c>
      <c r="J40" s="267"/>
      <c r="K40" s="266">
        <v>41</v>
      </c>
      <c r="L40" s="267"/>
      <c r="M40" s="266">
        <v>41</v>
      </c>
      <c r="N40" s="267"/>
      <c r="O40" s="266">
        <v>41</v>
      </c>
      <c r="P40" s="267"/>
      <c r="Q40" s="266">
        <v>41</v>
      </c>
      <c r="R40" s="267"/>
      <c r="S40" s="266">
        <v>41</v>
      </c>
      <c r="T40" s="267"/>
      <c r="U40" s="266">
        <v>41</v>
      </c>
      <c r="V40" s="267"/>
      <c r="W40" s="266">
        <v>17</v>
      </c>
      <c r="X40" s="267"/>
      <c r="Y40" s="266">
        <v>14</v>
      </c>
      <c r="Z40" s="267"/>
      <c r="AA40" s="79"/>
      <c r="AB40" s="79"/>
      <c r="AC40" s="79"/>
      <c r="AD40" s="79"/>
      <c r="AE40" s="79"/>
      <c r="AF40" s="79"/>
    </row>
    <row r="41" spans="1:32" s="2" customFormat="1" ht="16.5" x14ac:dyDescent="0.25">
      <c r="A41" s="527"/>
      <c r="B41" s="263" t="s">
        <v>344</v>
      </c>
      <c r="C41" s="266">
        <v>83</v>
      </c>
      <c r="D41" s="267">
        <v>199</v>
      </c>
      <c r="E41" s="266">
        <v>168</v>
      </c>
      <c r="F41" s="267">
        <v>178</v>
      </c>
      <c r="G41" s="266">
        <v>201</v>
      </c>
      <c r="H41" s="266">
        <v>189</v>
      </c>
      <c r="I41" s="266">
        <v>201</v>
      </c>
      <c r="J41" s="267"/>
      <c r="K41" s="266">
        <v>201</v>
      </c>
      <c r="L41" s="267"/>
      <c r="M41" s="266">
        <v>201</v>
      </c>
      <c r="N41" s="267"/>
      <c r="O41" s="266">
        <v>201</v>
      </c>
      <c r="P41" s="267"/>
      <c r="Q41" s="266">
        <v>201</v>
      </c>
      <c r="R41" s="267"/>
      <c r="S41" s="266">
        <v>201</v>
      </c>
      <c r="T41" s="267"/>
      <c r="U41" s="266">
        <v>201</v>
      </c>
      <c r="V41" s="267"/>
      <c r="W41" s="266">
        <v>83</v>
      </c>
      <c r="X41" s="267"/>
      <c r="Y41" s="266">
        <v>68</v>
      </c>
      <c r="Z41" s="267"/>
      <c r="AA41" s="79"/>
      <c r="AB41" s="79"/>
      <c r="AC41" s="79"/>
      <c r="AD41" s="79"/>
      <c r="AE41" s="79"/>
      <c r="AF41" s="79"/>
    </row>
    <row r="42" spans="1:32" s="2" customFormat="1" ht="16.5" x14ac:dyDescent="0.25">
      <c r="A42" s="527"/>
      <c r="B42" s="263" t="s">
        <v>345</v>
      </c>
      <c r="C42" s="266">
        <v>0</v>
      </c>
      <c r="D42" s="267">
        <v>0</v>
      </c>
      <c r="E42" s="266">
        <v>0</v>
      </c>
      <c r="F42" s="267">
        <v>1</v>
      </c>
      <c r="G42" s="266">
        <v>0</v>
      </c>
      <c r="H42" s="266">
        <v>0</v>
      </c>
      <c r="I42" s="266">
        <v>0</v>
      </c>
      <c r="J42" s="267"/>
      <c r="K42" s="266">
        <v>0</v>
      </c>
      <c r="L42" s="267"/>
      <c r="M42" s="266">
        <v>0</v>
      </c>
      <c r="N42" s="267"/>
      <c r="O42" s="267"/>
      <c r="P42" s="267"/>
      <c r="Q42" s="266">
        <v>0</v>
      </c>
      <c r="R42" s="267"/>
      <c r="S42" s="266">
        <v>0</v>
      </c>
      <c r="T42" s="267"/>
      <c r="U42" s="266">
        <v>0</v>
      </c>
      <c r="V42" s="267"/>
      <c r="W42" s="266">
        <v>0</v>
      </c>
      <c r="X42" s="267"/>
      <c r="Y42" s="266">
        <v>0</v>
      </c>
      <c r="Z42" s="267"/>
      <c r="AA42" s="79"/>
      <c r="AB42" s="79"/>
      <c r="AC42" s="79"/>
      <c r="AD42" s="79"/>
      <c r="AE42" s="79"/>
      <c r="AF42" s="79"/>
    </row>
    <row r="43" spans="1:32" s="2" customFormat="1" ht="16.5" x14ac:dyDescent="0.25">
      <c r="A43" s="526"/>
      <c r="B43" s="264" t="s">
        <v>91</v>
      </c>
      <c r="C43" s="268">
        <f>SUM(C23:C42)</f>
        <v>479</v>
      </c>
      <c r="D43" s="268">
        <f t="shared" ref="D43:Z43" si="0">SUM(D23:D42)</f>
        <v>692</v>
      </c>
      <c r="E43" s="268">
        <f t="shared" si="0"/>
        <v>958</v>
      </c>
      <c r="F43" s="268">
        <f t="shared" si="0"/>
        <v>983</v>
      </c>
      <c r="G43" s="268">
        <f t="shared" si="0"/>
        <v>1150</v>
      </c>
      <c r="H43" s="268">
        <f>SUM(H23:H42)</f>
        <v>1224</v>
      </c>
      <c r="I43" s="268">
        <f t="shared" si="0"/>
        <v>1150</v>
      </c>
      <c r="J43" s="268">
        <f t="shared" si="0"/>
        <v>0</v>
      </c>
      <c r="K43" s="268">
        <f t="shared" si="0"/>
        <v>1150</v>
      </c>
      <c r="L43" s="268">
        <f t="shared" si="0"/>
        <v>0</v>
      </c>
      <c r="M43" s="268">
        <f t="shared" si="0"/>
        <v>1150</v>
      </c>
      <c r="N43" s="268">
        <f t="shared" si="0"/>
        <v>0</v>
      </c>
      <c r="O43" s="268">
        <f t="shared" si="0"/>
        <v>1150</v>
      </c>
      <c r="P43" s="268">
        <f t="shared" si="0"/>
        <v>0</v>
      </c>
      <c r="Q43" s="268">
        <f t="shared" si="0"/>
        <v>1150</v>
      </c>
      <c r="R43" s="268">
        <f t="shared" si="0"/>
        <v>0</v>
      </c>
      <c r="S43" s="268">
        <f t="shared" si="0"/>
        <v>1150</v>
      </c>
      <c r="T43" s="268">
        <f t="shared" si="0"/>
        <v>0</v>
      </c>
      <c r="U43" s="268">
        <f t="shared" si="0"/>
        <v>1150</v>
      </c>
      <c r="V43" s="268">
        <f t="shared" si="0"/>
        <v>0</v>
      </c>
      <c r="W43" s="268">
        <f t="shared" si="0"/>
        <v>479</v>
      </c>
      <c r="X43" s="268">
        <f t="shared" si="0"/>
        <v>0</v>
      </c>
      <c r="Y43" s="268">
        <f t="shared" si="0"/>
        <v>384</v>
      </c>
      <c r="Z43" s="268">
        <f t="shared" si="0"/>
        <v>0</v>
      </c>
      <c r="AA43" s="79"/>
      <c r="AB43" s="79"/>
      <c r="AC43" s="79"/>
      <c r="AD43" s="79"/>
      <c r="AE43" s="79"/>
      <c r="AF43" s="79"/>
    </row>
  </sheetData>
  <mergeCells count="31">
    <mergeCell ref="B8:Y11"/>
    <mergeCell ref="Y21:Z21"/>
    <mergeCell ref="C20:Z20"/>
    <mergeCell ref="B21:B22"/>
    <mergeCell ref="A21:A43"/>
    <mergeCell ref="O21:P21"/>
    <mergeCell ref="C21:D21"/>
    <mergeCell ref="E21:F21"/>
    <mergeCell ref="G21:H21"/>
    <mergeCell ref="I21:J21"/>
    <mergeCell ref="K21:L21"/>
    <mergeCell ref="M21:N21"/>
    <mergeCell ref="Q21:R21"/>
    <mergeCell ref="S21:T21"/>
    <mergeCell ref="U21:V21"/>
    <mergeCell ref="A20:B20"/>
    <mergeCell ref="W21:X21"/>
    <mergeCell ref="A14:A16"/>
    <mergeCell ref="K14:L16"/>
    <mergeCell ref="A1:A4"/>
    <mergeCell ref="B1:AF4"/>
    <mergeCell ref="AC8:AD8"/>
    <mergeCell ref="AC9:AD9"/>
    <mergeCell ref="A8:A11"/>
    <mergeCell ref="AC10:AD10"/>
    <mergeCell ref="AC11:AD11"/>
    <mergeCell ref="M14:O14"/>
    <mergeCell ref="M15:O15"/>
    <mergeCell ref="M16:O16"/>
    <mergeCell ref="AA8:AB11"/>
    <mergeCell ref="Z8:Z11"/>
  </mergeCells>
  <phoneticPr fontId="35" type="noConversion"/>
  <pageMargins left="0.7" right="0.7" top="0.75" bottom="0.75" header="0.3" footer="0.3"/>
  <pageSetup scale="13"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0941-7C79-43AC-A399-008D63D7E9EC}">
  <sheetPr filterMode="1">
    <tabColor theme="9"/>
  </sheetPr>
  <dimension ref="A1:CM38"/>
  <sheetViews>
    <sheetView topLeftCell="C1" zoomScale="55" zoomScaleNormal="55" zoomScaleSheetLayoutView="85" workbookViewId="0">
      <selection activeCell="C6" sqref="C6:AQ6"/>
    </sheetView>
  </sheetViews>
  <sheetFormatPr baseColWidth="10" defaultColWidth="11.42578125" defaultRowHeight="15" x14ac:dyDescent="0.25"/>
  <cols>
    <col min="1" max="1" width="9.28515625" style="106" customWidth="1"/>
    <col min="2" max="2" width="35.42578125" style="106" customWidth="1"/>
    <col min="3" max="3" width="27.85546875" style="106" customWidth="1"/>
    <col min="4" max="4" width="12" style="106" customWidth="1"/>
    <col min="5" max="5" width="35" style="106" customWidth="1"/>
    <col min="6" max="6" width="17.28515625" style="106" customWidth="1"/>
    <col min="7" max="7" width="13.7109375" style="106" customWidth="1"/>
    <col min="8" max="8" width="13.5703125" style="106" customWidth="1"/>
    <col min="9" max="9" width="13.7109375" style="107" customWidth="1"/>
    <col min="10" max="10" width="11.42578125" style="107" customWidth="1"/>
    <col min="11" max="11" width="11.42578125" style="107"/>
    <col min="12" max="12" width="10.140625" style="107" customWidth="1"/>
    <col min="13" max="13" width="10.140625" style="106" customWidth="1"/>
    <col min="14" max="14" width="24.28515625" style="106" customWidth="1"/>
    <col min="15" max="16" width="10.140625" style="106" customWidth="1"/>
    <col min="17" max="17" width="26.42578125" style="106" customWidth="1"/>
    <col min="18" max="19" width="10.140625" style="106" customWidth="1"/>
    <col min="20" max="20" width="32.85546875" style="106" customWidth="1"/>
    <col min="21" max="22" width="10.140625" style="106" customWidth="1"/>
    <col min="23" max="23" width="12.85546875" style="106" customWidth="1"/>
    <col min="24" max="25" width="10.28515625" style="106" customWidth="1"/>
    <col min="26" max="26" width="12.85546875" style="106" customWidth="1"/>
    <col min="27" max="28" width="10.28515625" style="106" customWidth="1"/>
    <col min="29" max="29" width="12.85546875" style="106" customWidth="1"/>
    <col min="30" max="31" width="10.28515625" style="106" customWidth="1"/>
    <col min="32" max="32" width="13.42578125" style="106" customWidth="1"/>
    <col min="33" max="34" width="10.28515625" style="106" customWidth="1"/>
    <col min="35" max="35" width="13.42578125" style="106" customWidth="1"/>
    <col min="36" max="37" width="10.28515625" style="106" customWidth="1"/>
    <col min="38" max="38" width="13.5703125" style="106" customWidth="1"/>
    <col min="39" max="40" width="10.28515625" style="106" customWidth="1"/>
    <col min="41" max="41" width="13.42578125" style="106" customWidth="1"/>
    <col min="42" max="43" width="10.28515625" style="106" customWidth="1"/>
    <col min="44" max="44" width="12" style="106" customWidth="1"/>
    <col min="45" max="46" width="10.28515625" style="106" customWidth="1"/>
    <col min="47" max="47" width="12.5703125" style="106" customWidth="1"/>
    <col min="48" max="48" width="14" style="106" customWidth="1"/>
    <col min="49" max="50" width="12" style="106" customWidth="1"/>
    <col min="51" max="91" width="11.42578125" style="125"/>
    <col min="92" max="16384" width="11.42578125" style="106"/>
  </cols>
  <sheetData>
    <row r="1" spans="1:59" s="81" customFormat="1" ht="25.5" customHeight="1" thickBot="1" x14ac:dyDescent="0.3">
      <c r="A1" s="393"/>
      <c r="B1" s="531"/>
      <c r="C1" s="537" t="s">
        <v>97</v>
      </c>
      <c r="D1" s="537"/>
      <c r="E1" s="537"/>
      <c r="F1" s="537"/>
      <c r="G1" s="537"/>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G1" s="537"/>
      <c r="AH1" s="537"/>
      <c r="AI1" s="537"/>
      <c r="AJ1" s="537"/>
      <c r="AK1" s="537"/>
      <c r="AL1" s="537"/>
      <c r="AM1" s="537"/>
      <c r="AN1" s="537"/>
      <c r="AO1" s="537"/>
      <c r="AP1" s="537"/>
      <c r="AQ1" s="537"/>
      <c r="AR1" s="537"/>
      <c r="AS1" s="537"/>
      <c r="AT1" s="537"/>
      <c r="AU1" s="537"/>
      <c r="AV1" s="536" t="s">
        <v>98</v>
      </c>
      <c r="AW1" s="536"/>
      <c r="AX1" s="536"/>
      <c r="AY1" s="150"/>
      <c r="AZ1" s="150"/>
      <c r="BA1" s="150"/>
      <c r="BB1" s="150"/>
      <c r="BC1" s="150"/>
      <c r="BD1" s="150"/>
      <c r="BE1" s="150"/>
      <c r="BF1" s="150"/>
      <c r="BG1" s="150"/>
    </row>
    <row r="2" spans="1:59" s="81" customFormat="1" ht="25.5" customHeight="1" thickBot="1" x14ac:dyDescent="0.3">
      <c r="A2" s="393"/>
      <c r="B2" s="531"/>
      <c r="C2" s="538" t="s">
        <v>99</v>
      </c>
      <c r="D2" s="538"/>
      <c r="E2" s="538"/>
      <c r="F2" s="538"/>
      <c r="G2" s="538"/>
      <c r="H2" s="538"/>
      <c r="I2" s="538"/>
      <c r="J2" s="538"/>
      <c r="K2" s="538"/>
      <c r="L2" s="538"/>
      <c r="M2" s="538"/>
      <c r="N2" s="538"/>
      <c r="O2" s="538"/>
      <c r="P2" s="538"/>
      <c r="Q2" s="538"/>
      <c r="R2" s="538"/>
      <c r="S2" s="538"/>
      <c r="T2" s="538"/>
      <c r="U2" s="538"/>
      <c r="V2" s="538"/>
      <c r="W2" s="538"/>
      <c r="X2" s="538"/>
      <c r="Y2" s="538"/>
      <c r="Z2" s="538"/>
      <c r="AA2" s="538"/>
      <c r="AB2" s="538"/>
      <c r="AC2" s="538"/>
      <c r="AD2" s="538"/>
      <c r="AE2" s="538"/>
      <c r="AF2" s="538"/>
      <c r="AG2" s="538"/>
      <c r="AH2" s="538"/>
      <c r="AI2" s="538"/>
      <c r="AJ2" s="538"/>
      <c r="AK2" s="538"/>
      <c r="AL2" s="538"/>
      <c r="AM2" s="538"/>
      <c r="AN2" s="538"/>
      <c r="AO2" s="538"/>
      <c r="AP2" s="538"/>
      <c r="AQ2" s="538"/>
      <c r="AR2" s="538"/>
      <c r="AS2" s="538"/>
      <c r="AT2" s="538"/>
      <c r="AU2" s="538"/>
      <c r="AV2" s="536" t="s">
        <v>100</v>
      </c>
      <c r="AW2" s="536"/>
      <c r="AX2" s="536"/>
      <c r="AY2" s="150"/>
      <c r="AZ2" s="150"/>
      <c r="BA2" s="150"/>
      <c r="BB2" s="150"/>
      <c r="BC2" s="150"/>
      <c r="BD2" s="150"/>
      <c r="BE2" s="150"/>
      <c r="BF2" s="150"/>
      <c r="BG2" s="150"/>
    </row>
    <row r="3" spans="1:59" s="81" customFormat="1" ht="25.5" customHeight="1" thickBot="1" x14ac:dyDescent="0.3">
      <c r="A3" s="393"/>
      <c r="B3" s="531"/>
      <c r="C3" s="538" t="s">
        <v>101</v>
      </c>
      <c r="D3" s="538"/>
      <c r="E3" s="538"/>
      <c r="F3" s="538"/>
      <c r="G3" s="538"/>
      <c r="H3" s="538"/>
      <c r="I3" s="538"/>
      <c r="J3" s="538"/>
      <c r="K3" s="538"/>
      <c r="L3" s="538"/>
      <c r="M3" s="538"/>
      <c r="N3" s="538"/>
      <c r="O3" s="538"/>
      <c r="P3" s="538"/>
      <c r="Q3" s="538"/>
      <c r="R3" s="538"/>
      <c r="S3" s="538"/>
      <c r="T3" s="538"/>
      <c r="U3" s="538"/>
      <c r="V3" s="538"/>
      <c r="W3" s="538"/>
      <c r="X3" s="538"/>
      <c r="Y3" s="538"/>
      <c r="Z3" s="538"/>
      <c r="AA3" s="538"/>
      <c r="AB3" s="538"/>
      <c r="AC3" s="538"/>
      <c r="AD3" s="538"/>
      <c r="AE3" s="538"/>
      <c r="AF3" s="538"/>
      <c r="AG3" s="538"/>
      <c r="AH3" s="538"/>
      <c r="AI3" s="538"/>
      <c r="AJ3" s="538"/>
      <c r="AK3" s="538"/>
      <c r="AL3" s="538"/>
      <c r="AM3" s="538"/>
      <c r="AN3" s="538"/>
      <c r="AO3" s="538"/>
      <c r="AP3" s="538"/>
      <c r="AQ3" s="538"/>
      <c r="AR3" s="538"/>
      <c r="AS3" s="538"/>
      <c r="AT3" s="538"/>
      <c r="AU3" s="538"/>
      <c r="AV3" s="536" t="s">
        <v>102</v>
      </c>
      <c r="AW3" s="536"/>
      <c r="AX3" s="536"/>
      <c r="AY3" s="150"/>
      <c r="AZ3" s="150"/>
      <c r="BA3" s="150"/>
      <c r="BB3" s="150"/>
      <c r="BC3" s="150"/>
      <c r="BD3" s="150"/>
      <c r="BE3" s="150"/>
      <c r="BF3" s="150"/>
      <c r="BG3" s="150"/>
    </row>
    <row r="4" spans="1:59" s="81" customFormat="1" ht="25.5" customHeight="1" thickBot="1" x14ac:dyDescent="0.3">
      <c r="A4" s="394"/>
      <c r="B4" s="532"/>
      <c r="C4" s="533" t="s">
        <v>346</v>
      </c>
      <c r="D4" s="534"/>
      <c r="E4" s="534"/>
      <c r="F4" s="534"/>
      <c r="G4" s="534"/>
      <c r="H4" s="534"/>
      <c r="I4" s="534"/>
      <c r="J4" s="534"/>
      <c r="K4" s="534"/>
      <c r="L4" s="534"/>
      <c r="M4" s="534"/>
      <c r="N4" s="534"/>
      <c r="O4" s="534"/>
      <c r="P4" s="534"/>
      <c r="Q4" s="534"/>
      <c r="R4" s="534"/>
      <c r="S4" s="534"/>
      <c r="T4" s="534"/>
      <c r="U4" s="534"/>
      <c r="V4" s="534"/>
      <c r="W4" s="534"/>
      <c r="X4" s="534"/>
      <c r="Y4" s="534"/>
      <c r="Z4" s="534"/>
      <c r="AA4" s="534"/>
      <c r="AB4" s="534"/>
      <c r="AC4" s="534"/>
      <c r="AD4" s="534"/>
      <c r="AE4" s="534"/>
      <c r="AF4" s="534"/>
      <c r="AG4" s="534"/>
      <c r="AH4" s="534"/>
      <c r="AI4" s="534"/>
      <c r="AJ4" s="534"/>
      <c r="AK4" s="534"/>
      <c r="AL4" s="534"/>
      <c r="AM4" s="534"/>
      <c r="AN4" s="534"/>
      <c r="AO4" s="534"/>
      <c r="AP4" s="534"/>
      <c r="AQ4" s="534"/>
      <c r="AR4" s="534"/>
      <c r="AS4" s="534"/>
      <c r="AT4" s="534"/>
      <c r="AU4" s="535"/>
      <c r="AV4" s="536" t="s">
        <v>104</v>
      </c>
      <c r="AW4" s="536"/>
      <c r="AX4" s="536"/>
      <c r="AY4" s="150"/>
      <c r="AZ4" s="150"/>
      <c r="BA4" s="150"/>
      <c r="BB4" s="150"/>
      <c r="BC4" s="150"/>
      <c r="BD4" s="150"/>
      <c r="BE4" s="150"/>
      <c r="BF4" s="150"/>
      <c r="BG4" s="150"/>
    </row>
    <row r="5" spans="1:59" s="81" customFormat="1" ht="25.5" customHeight="1" thickBot="1" x14ac:dyDescent="0.3">
      <c r="A5" s="82"/>
      <c r="B5" s="673"/>
      <c r="C5" s="674"/>
      <c r="D5" s="674"/>
      <c r="E5" s="674"/>
      <c r="F5" s="674"/>
      <c r="G5" s="674"/>
      <c r="H5" s="674"/>
      <c r="I5" s="674"/>
      <c r="J5" s="674"/>
      <c r="K5" s="674"/>
      <c r="L5" s="674"/>
      <c r="M5" s="674"/>
      <c r="N5" s="674"/>
      <c r="O5" s="674"/>
      <c r="P5" s="674"/>
      <c r="Q5" s="674"/>
      <c r="R5" s="674"/>
      <c r="S5" s="674"/>
      <c r="T5" s="674"/>
      <c r="U5" s="674"/>
      <c r="V5" s="674"/>
      <c r="W5" s="674"/>
      <c r="X5" s="674"/>
      <c r="Y5" s="674"/>
      <c r="Z5" s="674"/>
      <c r="AA5" s="674"/>
      <c r="AB5" s="674"/>
      <c r="AC5" s="674"/>
      <c r="AD5" s="674"/>
      <c r="AE5" s="674"/>
      <c r="AF5" s="674"/>
      <c r="AG5" s="674"/>
      <c r="AH5" s="674"/>
      <c r="AI5" s="674"/>
      <c r="AJ5" s="674"/>
      <c r="AK5" s="674"/>
      <c r="AL5" s="674"/>
      <c r="AM5" s="674"/>
      <c r="AN5" s="674"/>
      <c r="AO5" s="674"/>
      <c r="AP5" s="674"/>
      <c r="AQ5" s="674"/>
      <c r="AR5" s="674"/>
      <c r="AS5" s="674"/>
      <c r="AT5" s="674"/>
      <c r="AU5" s="674"/>
      <c r="AV5" s="84"/>
      <c r="AW5" s="84"/>
      <c r="AX5" s="84"/>
      <c r="AY5" s="150"/>
      <c r="AZ5" s="150"/>
      <c r="BA5" s="150"/>
      <c r="BB5" s="150"/>
      <c r="BC5" s="150"/>
      <c r="BD5" s="150"/>
      <c r="BE5" s="150"/>
      <c r="BF5" s="150"/>
      <c r="BG5" s="150"/>
    </row>
    <row r="6" spans="1:59" s="81" customFormat="1" ht="42" customHeight="1" thickBot="1" x14ac:dyDescent="0.3">
      <c r="A6" s="395" t="s">
        <v>269</v>
      </c>
      <c r="B6" s="395"/>
      <c r="C6" s="650" t="s">
        <v>270</v>
      </c>
      <c r="D6" s="650"/>
      <c r="E6" s="650"/>
      <c r="F6" s="650"/>
      <c r="G6" s="650"/>
      <c r="H6" s="650"/>
      <c r="I6" s="650"/>
      <c r="J6" s="650"/>
      <c r="K6" s="650"/>
      <c r="L6" s="650"/>
      <c r="M6" s="650"/>
      <c r="N6" s="650"/>
      <c r="O6" s="650"/>
      <c r="P6" s="650"/>
      <c r="Q6" s="650"/>
      <c r="R6" s="650"/>
      <c r="S6" s="650"/>
      <c r="T6" s="650"/>
      <c r="U6" s="650"/>
      <c r="V6" s="650"/>
      <c r="W6" s="650"/>
      <c r="X6" s="650"/>
      <c r="Y6" s="650"/>
      <c r="Z6" s="650"/>
      <c r="AA6" s="650"/>
      <c r="AB6" s="650"/>
      <c r="AC6" s="650"/>
      <c r="AD6" s="650"/>
      <c r="AE6" s="650"/>
      <c r="AF6" s="650"/>
      <c r="AG6" s="650"/>
      <c r="AH6" s="650"/>
      <c r="AI6" s="650"/>
      <c r="AJ6" s="650"/>
      <c r="AK6" s="650"/>
      <c r="AL6" s="650"/>
      <c r="AM6" s="650"/>
      <c r="AN6" s="650"/>
      <c r="AO6" s="650"/>
      <c r="AP6" s="650"/>
      <c r="AQ6" s="650"/>
      <c r="AR6" s="652" t="s">
        <v>649</v>
      </c>
      <c r="AS6" s="652"/>
      <c r="AT6" s="651">
        <v>2024110010300</v>
      </c>
      <c r="AU6" s="651"/>
    </row>
    <row r="7" spans="1:59" s="102" customFormat="1" ht="21.75" customHeight="1" thickBot="1" x14ac:dyDescent="0.3">
      <c r="A7" s="126"/>
      <c r="B7" s="105"/>
      <c r="C7" s="105"/>
      <c r="D7" s="105"/>
      <c r="E7" s="105"/>
      <c r="F7" s="105"/>
      <c r="G7" s="105"/>
      <c r="H7" s="105"/>
      <c r="I7" s="105"/>
      <c r="J7" s="105"/>
      <c r="K7" s="105"/>
      <c r="L7" s="105"/>
      <c r="M7" s="127"/>
      <c r="N7" s="127"/>
      <c r="O7" s="127"/>
      <c r="AY7" s="150"/>
      <c r="AZ7" s="150"/>
      <c r="BA7" s="150"/>
      <c r="BB7" s="150"/>
      <c r="BC7" s="150"/>
      <c r="BD7" s="150"/>
      <c r="BE7" s="150"/>
      <c r="BF7" s="150"/>
      <c r="BG7" s="150"/>
    </row>
    <row r="8" spans="1:59" s="81" customFormat="1" ht="21.75" customHeight="1" thickBot="1" x14ac:dyDescent="0.25">
      <c r="A8" s="508" t="s">
        <v>105</v>
      </c>
      <c r="B8" s="508"/>
      <c r="C8" s="164" t="s">
        <v>106</v>
      </c>
      <c r="D8" s="294" t="s">
        <v>107</v>
      </c>
      <c r="E8" s="164" t="s">
        <v>108</v>
      </c>
      <c r="F8" s="294" t="s">
        <v>107</v>
      </c>
      <c r="G8" s="164" t="s">
        <v>109</v>
      </c>
      <c r="H8" s="294" t="s">
        <v>107</v>
      </c>
      <c r="I8" s="195" t="s">
        <v>110</v>
      </c>
      <c r="J8" s="165"/>
      <c r="K8" s="196"/>
      <c r="L8" s="197"/>
      <c r="M8" s="168"/>
      <c r="N8" s="541" t="s">
        <v>111</v>
      </c>
      <c r="O8" s="542"/>
      <c r="P8" s="543"/>
      <c r="Q8" s="519" t="s">
        <v>112</v>
      </c>
      <c r="R8" s="519"/>
      <c r="S8" s="519"/>
      <c r="T8" s="539"/>
      <c r="U8" s="540"/>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50"/>
      <c r="AZ8" s="150"/>
      <c r="BA8" s="150"/>
      <c r="BB8" s="150"/>
      <c r="BC8" s="150"/>
      <c r="BD8" s="150"/>
      <c r="BE8" s="150"/>
      <c r="BF8" s="150"/>
      <c r="BG8" s="150"/>
    </row>
    <row r="9" spans="1:59" s="81" customFormat="1" ht="21.75" customHeight="1" thickBot="1" x14ac:dyDescent="0.25">
      <c r="A9" s="508"/>
      <c r="B9" s="508"/>
      <c r="C9" s="166" t="s">
        <v>113</v>
      </c>
      <c r="D9" s="167"/>
      <c r="E9" s="164" t="s">
        <v>114</v>
      </c>
      <c r="F9" s="151"/>
      <c r="G9" s="164" t="s">
        <v>115</v>
      </c>
      <c r="H9" s="167"/>
      <c r="I9" s="195" t="s">
        <v>116</v>
      </c>
      <c r="J9" s="165"/>
      <c r="K9" s="196"/>
      <c r="L9" s="197"/>
      <c r="M9" s="168"/>
      <c r="N9" s="544"/>
      <c r="O9" s="545"/>
      <c r="P9" s="546"/>
      <c r="Q9" s="519" t="s">
        <v>117</v>
      </c>
      <c r="R9" s="519"/>
      <c r="S9" s="519"/>
      <c r="T9" s="539"/>
      <c r="U9" s="540"/>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50"/>
      <c r="AZ9" s="150"/>
      <c r="BA9" s="150"/>
      <c r="BB9" s="150"/>
      <c r="BC9" s="150"/>
      <c r="BD9" s="150"/>
      <c r="BE9" s="150"/>
      <c r="BF9" s="150"/>
      <c r="BG9" s="150"/>
    </row>
    <row r="10" spans="1:59" s="81" customFormat="1" ht="21.75" customHeight="1" thickBot="1" x14ac:dyDescent="0.25">
      <c r="A10" s="508"/>
      <c r="B10" s="508"/>
      <c r="C10" s="164" t="s">
        <v>118</v>
      </c>
      <c r="D10" s="151"/>
      <c r="E10" s="164" t="s">
        <v>119</v>
      </c>
      <c r="F10" s="151"/>
      <c r="G10" s="164" t="s">
        <v>120</v>
      </c>
      <c r="H10" s="167"/>
      <c r="I10" s="195" t="s">
        <v>121</v>
      </c>
      <c r="J10" s="165"/>
      <c r="K10" s="196"/>
      <c r="L10" s="197"/>
      <c r="M10" s="168"/>
      <c r="N10" s="547"/>
      <c r="O10" s="548"/>
      <c r="P10" s="549"/>
      <c r="Q10" s="519" t="s">
        <v>122</v>
      </c>
      <c r="R10" s="519"/>
      <c r="S10" s="519"/>
      <c r="T10" s="539" t="s">
        <v>107</v>
      </c>
      <c r="U10" s="540"/>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50"/>
      <c r="AZ10" s="150"/>
      <c r="BA10" s="150"/>
      <c r="BB10" s="150"/>
      <c r="BC10" s="150"/>
      <c r="BD10" s="150"/>
      <c r="BE10" s="150"/>
      <c r="BF10" s="150"/>
      <c r="BG10" s="150"/>
    </row>
    <row r="11" spans="1:59" s="102" customFormat="1" ht="21.75" customHeight="1" x14ac:dyDescent="0.25">
      <c r="I11" s="198"/>
      <c r="J11" s="198"/>
      <c r="K11" s="198"/>
      <c r="L11" s="198"/>
      <c r="AY11" s="150"/>
      <c r="AZ11" s="150"/>
      <c r="BA11" s="150"/>
      <c r="BB11" s="150"/>
      <c r="BC11" s="150"/>
      <c r="BD11" s="150"/>
      <c r="BE11" s="150"/>
      <c r="BF11" s="150"/>
      <c r="BG11" s="150"/>
    </row>
    <row r="12" spans="1:59" s="102" customFormat="1" ht="21.75" customHeight="1" thickBot="1" x14ac:dyDescent="0.3">
      <c r="I12" s="198"/>
      <c r="J12" s="198"/>
      <c r="K12" s="198"/>
      <c r="L12" s="198"/>
      <c r="AY12" s="150"/>
      <c r="AZ12" s="150"/>
      <c r="BA12" s="150"/>
      <c r="BB12" s="150"/>
      <c r="BC12" s="150"/>
      <c r="BD12" s="150"/>
      <c r="BE12" s="150"/>
      <c r="BF12" s="150"/>
      <c r="BG12" s="150"/>
    </row>
    <row r="13" spans="1:59" ht="23.45" customHeight="1" x14ac:dyDescent="0.25">
      <c r="A13" s="564" t="s">
        <v>347</v>
      </c>
      <c r="B13" s="552" t="s">
        <v>348</v>
      </c>
      <c r="C13" s="550" t="s">
        <v>53</v>
      </c>
      <c r="D13" s="550" t="s">
        <v>349</v>
      </c>
      <c r="E13" s="550" t="s">
        <v>350</v>
      </c>
      <c r="F13" s="550" t="s">
        <v>351</v>
      </c>
      <c r="G13" s="552" t="s">
        <v>352</v>
      </c>
      <c r="H13" s="552" t="s">
        <v>353</v>
      </c>
      <c r="I13" s="554" t="s">
        <v>642</v>
      </c>
      <c r="J13" s="554" t="s">
        <v>643</v>
      </c>
      <c r="K13" s="562" t="s">
        <v>354</v>
      </c>
      <c r="L13" s="558" t="s">
        <v>106</v>
      </c>
      <c r="M13" s="559"/>
      <c r="N13" s="560"/>
      <c r="O13" s="561" t="s">
        <v>108</v>
      </c>
      <c r="P13" s="559"/>
      <c r="Q13" s="560"/>
      <c r="R13" s="561" t="s">
        <v>109</v>
      </c>
      <c r="S13" s="559"/>
      <c r="T13" s="560"/>
      <c r="U13" s="561" t="s">
        <v>110</v>
      </c>
      <c r="V13" s="559"/>
      <c r="W13" s="560"/>
      <c r="X13" s="561" t="s">
        <v>113</v>
      </c>
      <c r="Y13" s="559"/>
      <c r="Z13" s="560"/>
      <c r="AA13" s="561" t="s">
        <v>114</v>
      </c>
      <c r="AB13" s="559"/>
      <c r="AC13" s="560"/>
      <c r="AD13" s="561" t="s">
        <v>115</v>
      </c>
      <c r="AE13" s="559"/>
      <c r="AF13" s="560"/>
      <c r="AG13" s="561" t="s">
        <v>116</v>
      </c>
      <c r="AH13" s="559"/>
      <c r="AI13" s="560"/>
      <c r="AJ13" s="561" t="s">
        <v>118</v>
      </c>
      <c r="AK13" s="559"/>
      <c r="AL13" s="560"/>
      <c r="AM13" s="561" t="s">
        <v>119</v>
      </c>
      <c r="AN13" s="559"/>
      <c r="AO13" s="560"/>
      <c r="AP13" s="561" t="s">
        <v>120</v>
      </c>
      <c r="AQ13" s="559"/>
      <c r="AR13" s="560"/>
      <c r="AS13" s="561" t="s">
        <v>121</v>
      </c>
      <c r="AT13" s="559"/>
      <c r="AU13" s="560"/>
      <c r="AV13" s="556" t="s">
        <v>355</v>
      </c>
      <c r="AW13" s="567" t="s">
        <v>356</v>
      </c>
      <c r="AX13" s="569" t="s">
        <v>357</v>
      </c>
      <c r="AY13" s="566"/>
      <c r="AZ13" s="566"/>
      <c r="BA13" s="566"/>
      <c r="BB13" s="566"/>
      <c r="BC13" s="566"/>
      <c r="BD13" s="566"/>
      <c r="BE13" s="566"/>
      <c r="BF13" s="566"/>
      <c r="BG13" s="566"/>
    </row>
    <row r="14" spans="1:59" s="107" customFormat="1" ht="36.75" customHeight="1" thickBot="1" x14ac:dyDescent="0.3">
      <c r="A14" s="565"/>
      <c r="B14" s="553"/>
      <c r="C14" s="551"/>
      <c r="D14" s="551"/>
      <c r="E14" s="551"/>
      <c r="F14" s="551"/>
      <c r="G14" s="553"/>
      <c r="H14" s="553"/>
      <c r="I14" s="555"/>
      <c r="J14" s="555"/>
      <c r="K14" s="563"/>
      <c r="L14" s="169" t="s">
        <v>358</v>
      </c>
      <c r="M14" s="152" t="s">
        <v>359</v>
      </c>
      <c r="N14" s="152" t="s">
        <v>360</v>
      </c>
      <c r="O14" s="169" t="s">
        <v>358</v>
      </c>
      <c r="P14" s="152" t="s">
        <v>359</v>
      </c>
      <c r="Q14" s="152" t="s">
        <v>360</v>
      </c>
      <c r="R14" s="169" t="s">
        <v>358</v>
      </c>
      <c r="S14" s="152" t="s">
        <v>359</v>
      </c>
      <c r="T14" s="152" t="s">
        <v>360</v>
      </c>
      <c r="U14" s="169" t="s">
        <v>358</v>
      </c>
      <c r="V14" s="152" t="s">
        <v>359</v>
      </c>
      <c r="W14" s="152" t="s">
        <v>360</v>
      </c>
      <c r="X14" s="169" t="s">
        <v>358</v>
      </c>
      <c r="Y14" s="152" t="s">
        <v>359</v>
      </c>
      <c r="Z14" s="152" t="s">
        <v>360</v>
      </c>
      <c r="AA14" s="169" t="s">
        <v>358</v>
      </c>
      <c r="AB14" s="152" t="s">
        <v>359</v>
      </c>
      <c r="AC14" s="152" t="s">
        <v>360</v>
      </c>
      <c r="AD14" s="169" t="s">
        <v>358</v>
      </c>
      <c r="AE14" s="152" t="s">
        <v>359</v>
      </c>
      <c r="AF14" s="152" t="s">
        <v>360</v>
      </c>
      <c r="AG14" s="169" t="s">
        <v>358</v>
      </c>
      <c r="AH14" s="152" t="s">
        <v>359</v>
      </c>
      <c r="AI14" s="152" t="s">
        <v>360</v>
      </c>
      <c r="AJ14" s="169" t="s">
        <v>358</v>
      </c>
      <c r="AK14" s="152" t="s">
        <v>359</v>
      </c>
      <c r="AL14" s="152" t="s">
        <v>360</v>
      </c>
      <c r="AM14" s="169" t="s">
        <v>358</v>
      </c>
      <c r="AN14" s="152" t="s">
        <v>359</v>
      </c>
      <c r="AO14" s="152" t="s">
        <v>360</v>
      </c>
      <c r="AP14" s="169" t="s">
        <v>358</v>
      </c>
      <c r="AQ14" s="152" t="s">
        <v>359</v>
      </c>
      <c r="AR14" s="152" t="s">
        <v>360</v>
      </c>
      <c r="AS14" s="169" t="s">
        <v>358</v>
      </c>
      <c r="AT14" s="152" t="s">
        <v>359</v>
      </c>
      <c r="AU14" s="152" t="s">
        <v>360</v>
      </c>
      <c r="AV14" s="557"/>
      <c r="AW14" s="568"/>
      <c r="AX14" s="570"/>
      <c r="AY14" s="566"/>
      <c r="AZ14" s="566"/>
      <c r="BA14" s="566"/>
      <c r="BB14" s="566"/>
      <c r="BC14" s="566"/>
      <c r="BD14" s="566"/>
      <c r="BE14" s="566"/>
      <c r="BF14" s="566"/>
      <c r="BG14" s="566"/>
    </row>
    <row r="15" spans="1:59" ht="95.25" customHeight="1" x14ac:dyDescent="0.25">
      <c r="A15" s="117" t="s">
        <v>361</v>
      </c>
      <c r="B15" s="118" t="s">
        <v>362</v>
      </c>
      <c r="C15" s="118" t="s">
        <v>363</v>
      </c>
      <c r="D15" s="119">
        <v>1</v>
      </c>
      <c r="E15" s="118" t="s">
        <v>364</v>
      </c>
      <c r="F15" s="232" t="str">
        <f>+ACTIVIDAD_1!B13</f>
        <v>Iniciar 3500 casos de representación jurídica asignados por el Comité Técnico de Representación Jurídica</v>
      </c>
      <c r="G15" s="119" t="s">
        <v>365</v>
      </c>
      <c r="H15" s="119" t="s">
        <v>366</v>
      </c>
      <c r="I15" s="199">
        <v>3520</v>
      </c>
      <c r="J15" s="199">
        <v>9846</v>
      </c>
      <c r="K15" s="200">
        <v>1000</v>
      </c>
      <c r="L15" s="201">
        <v>42</v>
      </c>
      <c r="M15" s="153">
        <f>+ACTIVIDAD_1!C41</f>
        <v>20</v>
      </c>
      <c r="N15" s="285" t="str">
        <f>+ACTIVIDAD_1!D41</f>
        <v>En el mes de enero se inició la representación de 20 casos, 5 en materia penal y 15 en materia administrativa. 
Se mantiene la articulación con Fiscalía General de la Nación, Personería y Procuraduría con miras a fortalecer y luchar en contra de los obstáculos que a diario se presentan en litigio.</v>
      </c>
      <c r="O15" s="154">
        <v>84</v>
      </c>
      <c r="P15" s="155">
        <f>+ACTIVIDAD_1!C43</f>
        <v>79</v>
      </c>
      <c r="Q15" s="285" t="str">
        <f>+ACTIVIDAD_1!D43</f>
        <v>En el mes de febrero se inició la representación de 79 casos, 58 en materia administrativa, 3 en materia de familia, y 18 en materia penal. 
Se mantiene la articulación con Fiscalía General de la Nación, Personería y Procuraduría con miras a fortalecer y luchar en contra de los obstáculos que a diario se presentan en litigio.</v>
      </c>
      <c r="R15" s="154">
        <v>104</v>
      </c>
      <c r="S15" s="155">
        <f>+ACTIVIDAD_1!C45</f>
        <v>163</v>
      </c>
      <c r="T15" s="285" t="str">
        <f>+ACTIVIDAD_1!D45</f>
        <v>En el mes de marzo se inició la representación de 163 casos, 121 en materia administrativa, 3 en materia de familia, 37 en materia penal y 2 con materia por identificar. 
Se mantiene la articulación con Fiscalía General de la Nación, Personería y Procuraduría con miras a fortalecer y luchar en contra de los obstáculos que a diario se presentan en litigio.</v>
      </c>
      <c r="U15" s="154">
        <v>104</v>
      </c>
      <c r="V15" s="155"/>
      <c r="W15" s="155"/>
      <c r="X15" s="154">
        <v>104</v>
      </c>
      <c r="Y15" s="155"/>
      <c r="Z15" s="155"/>
      <c r="AA15" s="154">
        <v>104</v>
      </c>
      <c r="AB15" s="155"/>
      <c r="AC15" s="155"/>
      <c r="AD15" s="154">
        <v>104</v>
      </c>
      <c r="AE15" s="155"/>
      <c r="AF15" s="155"/>
      <c r="AG15" s="154">
        <v>104</v>
      </c>
      <c r="AH15" s="155"/>
      <c r="AI15" s="155"/>
      <c r="AJ15" s="154">
        <v>104</v>
      </c>
      <c r="AK15" s="155"/>
      <c r="AL15" s="155"/>
      <c r="AM15" s="154">
        <v>104</v>
      </c>
      <c r="AN15" s="155"/>
      <c r="AO15" s="155"/>
      <c r="AP15" s="154">
        <v>42</v>
      </c>
      <c r="AQ15" s="155"/>
      <c r="AR15" s="155"/>
      <c r="AS15" s="154">
        <v>0</v>
      </c>
      <c r="AT15" s="155"/>
      <c r="AU15" s="155"/>
      <c r="AV15" s="120">
        <f>+L15+O15+R15+U15+X15+AA15+AD15+AG15+AJ15+AM15+AP15+AS15</f>
        <v>1000</v>
      </c>
      <c r="AW15" s="156">
        <f>+M15+P15+S15+V15+Y15+AB15+AE15+AH15+AK15+AN15+AQ15+AT15</f>
        <v>262</v>
      </c>
      <c r="AX15" s="286" t="s">
        <v>367</v>
      </c>
      <c r="AY15" s="296"/>
    </row>
    <row r="16" spans="1:59" ht="51.75" hidden="1" customHeight="1" x14ac:dyDescent="0.25">
      <c r="A16" s="111" t="s">
        <v>361</v>
      </c>
      <c r="B16" s="109" t="s">
        <v>362</v>
      </c>
      <c r="C16" s="109" t="s">
        <v>363</v>
      </c>
      <c r="D16" s="108">
        <v>2</v>
      </c>
      <c r="E16" s="109" t="s">
        <v>368</v>
      </c>
      <c r="F16" s="109"/>
      <c r="G16" s="108" t="s">
        <v>365</v>
      </c>
      <c r="H16" s="108" t="s">
        <v>366</v>
      </c>
      <c r="I16" s="110">
        <v>111340</v>
      </c>
      <c r="J16" s="110">
        <v>350292</v>
      </c>
      <c r="K16" s="202">
        <v>35000</v>
      </c>
      <c r="L16" s="203">
        <v>2916</v>
      </c>
      <c r="M16" s="157"/>
      <c r="N16" s="157"/>
      <c r="O16" s="158">
        <v>2916</v>
      </c>
      <c r="P16" s="159"/>
      <c r="Q16" s="159"/>
      <c r="R16" s="158">
        <v>2916</v>
      </c>
      <c r="S16" s="159"/>
      <c r="T16" s="159"/>
      <c r="U16" s="158">
        <v>2916</v>
      </c>
      <c r="V16" s="159"/>
      <c r="W16" s="159"/>
      <c r="X16" s="158">
        <v>2917</v>
      </c>
      <c r="Y16" s="159"/>
      <c r="Z16" s="159"/>
      <c r="AA16" s="158">
        <v>2917</v>
      </c>
      <c r="AB16" s="159"/>
      <c r="AC16" s="159"/>
      <c r="AD16" s="158">
        <v>2917</v>
      </c>
      <c r="AE16" s="159"/>
      <c r="AF16" s="159"/>
      <c r="AG16" s="158">
        <v>2917</v>
      </c>
      <c r="AH16" s="159"/>
      <c r="AI16" s="159"/>
      <c r="AJ16" s="158">
        <v>2917</v>
      </c>
      <c r="AK16" s="159"/>
      <c r="AL16" s="159"/>
      <c r="AM16" s="158">
        <v>2917</v>
      </c>
      <c r="AN16" s="159"/>
      <c r="AO16" s="159"/>
      <c r="AP16" s="158">
        <v>2917</v>
      </c>
      <c r="AQ16" s="159"/>
      <c r="AR16" s="159"/>
      <c r="AS16" s="158">
        <v>2917</v>
      </c>
      <c r="AT16" s="159"/>
      <c r="AU16" s="159"/>
      <c r="AV16" s="120">
        <f t="shared" ref="AV16:AV37" si="0">+L16+O16+R16+U16+X16+AA16+AD16+AG16+AJ16+AM16+AP16+AS16</f>
        <v>35000</v>
      </c>
      <c r="AW16" s="156">
        <f t="shared" ref="AW16:AW38" si="1">+M16+P16+S16+V16+Y16+AB16+AE16+AH16+AK16+AN16+AQ16+AT16</f>
        <v>0</v>
      </c>
      <c r="AX16" s="121" t="s">
        <v>369</v>
      </c>
    </row>
    <row r="17" spans="1:51" ht="51.75" hidden="1" customHeight="1" x14ac:dyDescent="0.25">
      <c r="A17" s="111" t="s">
        <v>361</v>
      </c>
      <c r="B17" s="109" t="s">
        <v>362</v>
      </c>
      <c r="C17" s="109" t="s">
        <v>363</v>
      </c>
      <c r="D17" s="108">
        <v>3</v>
      </c>
      <c r="E17" s="109" t="s">
        <v>370</v>
      </c>
      <c r="F17" s="109"/>
      <c r="G17" s="108" t="s">
        <v>365</v>
      </c>
      <c r="H17" s="108" t="s">
        <v>366</v>
      </c>
      <c r="I17" s="110">
        <v>196518110</v>
      </c>
      <c r="J17" s="110">
        <v>56451000</v>
      </c>
      <c r="K17" s="112">
        <v>5020000</v>
      </c>
      <c r="L17" s="203">
        <v>418000</v>
      </c>
      <c r="M17" s="157"/>
      <c r="N17" s="157"/>
      <c r="O17" s="158">
        <v>418000</v>
      </c>
      <c r="P17" s="159"/>
      <c r="Q17" s="159"/>
      <c r="R17" s="158">
        <v>418000</v>
      </c>
      <c r="S17" s="159"/>
      <c r="T17" s="159"/>
      <c r="U17" s="158">
        <v>550000</v>
      </c>
      <c r="V17" s="159"/>
      <c r="W17" s="159"/>
      <c r="X17" s="158">
        <v>418000</v>
      </c>
      <c r="Y17" s="159"/>
      <c r="Z17" s="159"/>
      <c r="AA17" s="158">
        <v>418000</v>
      </c>
      <c r="AB17" s="159"/>
      <c r="AC17" s="159"/>
      <c r="AD17" s="158">
        <v>418000</v>
      </c>
      <c r="AE17" s="159"/>
      <c r="AF17" s="159"/>
      <c r="AG17" s="158">
        <v>418000</v>
      </c>
      <c r="AH17" s="159"/>
      <c r="AI17" s="159"/>
      <c r="AJ17" s="158">
        <v>418000</v>
      </c>
      <c r="AK17" s="159"/>
      <c r="AL17" s="159"/>
      <c r="AM17" s="158">
        <v>418000</v>
      </c>
      <c r="AN17" s="159"/>
      <c r="AO17" s="159"/>
      <c r="AP17" s="158">
        <v>500000</v>
      </c>
      <c r="AQ17" s="159"/>
      <c r="AR17" s="159"/>
      <c r="AS17" s="158">
        <v>208000</v>
      </c>
      <c r="AT17" s="159"/>
      <c r="AU17" s="159"/>
      <c r="AV17" s="120">
        <f t="shared" si="0"/>
        <v>5020000</v>
      </c>
      <c r="AW17" s="156">
        <f t="shared" si="1"/>
        <v>0</v>
      </c>
      <c r="AX17" s="121" t="s">
        <v>371</v>
      </c>
    </row>
    <row r="18" spans="1:51" ht="51.75" hidden="1" customHeight="1" x14ac:dyDescent="0.25">
      <c r="A18" s="111" t="s">
        <v>361</v>
      </c>
      <c r="B18" s="109" t="s">
        <v>362</v>
      </c>
      <c r="C18" s="109" t="s">
        <v>363</v>
      </c>
      <c r="D18" s="108">
        <v>4</v>
      </c>
      <c r="E18" s="109" t="s">
        <v>372</v>
      </c>
      <c r="F18" s="109"/>
      <c r="G18" s="108" t="s">
        <v>365</v>
      </c>
      <c r="H18" s="108" t="s">
        <v>366</v>
      </c>
      <c r="I18" s="110">
        <v>3993</v>
      </c>
      <c r="J18" s="110">
        <v>9916</v>
      </c>
      <c r="K18" s="202">
        <v>1000</v>
      </c>
      <c r="L18" s="203">
        <v>0</v>
      </c>
      <c r="M18" s="157"/>
      <c r="N18" s="157"/>
      <c r="O18" s="158">
        <v>60</v>
      </c>
      <c r="P18" s="159"/>
      <c r="Q18" s="159"/>
      <c r="R18" s="158">
        <v>110</v>
      </c>
      <c r="S18" s="159"/>
      <c r="T18" s="159"/>
      <c r="U18" s="158">
        <v>110</v>
      </c>
      <c r="V18" s="159"/>
      <c r="W18" s="159"/>
      <c r="X18" s="158">
        <v>110</v>
      </c>
      <c r="Y18" s="159"/>
      <c r="Z18" s="159"/>
      <c r="AA18" s="158">
        <v>110</v>
      </c>
      <c r="AB18" s="159"/>
      <c r="AC18" s="159"/>
      <c r="AD18" s="158">
        <v>110</v>
      </c>
      <c r="AE18" s="159"/>
      <c r="AF18" s="159"/>
      <c r="AG18" s="158">
        <v>110</v>
      </c>
      <c r="AH18" s="159"/>
      <c r="AI18" s="159"/>
      <c r="AJ18" s="158">
        <v>110</v>
      </c>
      <c r="AK18" s="159"/>
      <c r="AL18" s="159"/>
      <c r="AM18" s="158">
        <v>110</v>
      </c>
      <c r="AN18" s="159"/>
      <c r="AO18" s="159"/>
      <c r="AP18" s="158">
        <v>60</v>
      </c>
      <c r="AQ18" s="159"/>
      <c r="AR18" s="159"/>
      <c r="AS18" s="158">
        <v>0</v>
      </c>
      <c r="AT18" s="159"/>
      <c r="AU18" s="159"/>
      <c r="AV18" s="120">
        <f t="shared" si="0"/>
        <v>1000</v>
      </c>
      <c r="AW18" s="156">
        <f t="shared" si="1"/>
        <v>0</v>
      </c>
      <c r="AX18" s="121" t="s">
        <v>369</v>
      </c>
    </row>
    <row r="19" spans="1:51" ht="51.75" hidden="1" customHeight="1" x14ac:dyDescent="0.25">
      <c r="A19" s="111" t="s">
        <v>361</v>
      </c>
      <c r="B19" s="109" t="s">
        <v>362</v>
      </c>
      <c r="C19" s="109" t="s">
        <v>363</v>
      </c>
      <c r="D19" s="108">
        <v>5</v>
      </c>
      <c r="E19" s="109" t="s">
        <v>373</v>
      </c>
      <c r="F19" s="109"/>
      <c r="G19" s="108" t="s">
        <v>365</v>
      </c>
      <c r="H19" s="108" t="s">
        <v>374</v>
      </c>
      <c r="I19" s="110">
        <v>90102</v>
      </c>
      <c r="J19" s="110">
        <v>286385</v>
      </c>
      <c r="K19" s="202">
        <v>29000</v>
      </c>
      <c r="L19" s="203">
        <v>0</v>
      </c>
      <c r="M19" s="157"/>
      <c r="N19" s="157"/>
      <c r="O19" s="158">
        <v>1500</v>
      </c>
      <c r="P19" s="159"/>
      <c r="Q19" s="159"/>
      <c r="R19" s="158">
        <v>3000</v>
      </c>
      <c r="S19" s="159"/>
      <c r="T19" s="159"/>
      <c r="U19" s="158">
        <v>3000</v>
      </c>
      <c r="V19" s="159"/>
      <c r="W19" s="159"/>
      <c r="X19" s="158">
        <v>3000</v>
      </c>
      <c r="Y19" s="159"/>
      <c r="Z19" s="159"/>
      <c r="AA19" s="158">
        <v>3000</v>
      </c>
      <c r="AB19" s="159"/>
      <c r="AC19" s="159"/>
      <c r="AD19" s="158">
        <v>3000</v>
      </c>
      <c r="AE19" s="159"/>
      <c r="AF19" s="159"/>
      <c r="AG19" s="158">
        <v>3000</v>
      </c>
      <c r="AH19" s="159"/>
      <c r="AI19" s="159"/>
      <c r="AJ19" s="158">
        <v>3000</v>
      </c>
      <c r="AK19" s="159"/>
      <c r="AL19" s="159"/>
      <c r="AM19" s="158">
        <v>3000</v>
      </c>
      <c r="AN19" s="159"/>
      <c r="AO19" s="159"/>
      <c r="AP19" s="158">
        <v>3500</v>
      </c>
      <c r="AQ19" s="159"/>
      <c r="AR19" s="159"/>
      <c r="AS19" s="158">
        <v>0</v>
      </c>
      <c r="AT19" s="159"/>
      <c r="AU19" s="159"/>
      <c r="AV19" s="120">
        <f t="shared" si="0"/>
        <v>29000</v>
      </c>
      <c r="AW19" s="156">
        <f t="shared" si="1"/>
        <v>0</v>
      </c>
      <c r="AX19" s="121" t="s">
        <v>369</v>
      </c>
    </row>
    <row r="20" spans="1:51" ht="51.75" hidden="1" customHeight="1" x14ac:dyDescent="0.25">
      <c r="A20" s="111" t="s">
        <v>361</v>
      </c>
      <c r="B20" s="109" t="s">
        <v>362</v>
      </c>
      <c r="C20" s="109" t="s">
        <v>363</v>
      </c>
      <c r="D20" s="108">
        <v>6</v>
      </c>
      <c r="E20" s="109" t="s">
        <v>375</v>
      </c>
      <c r="F20" s="109"/>
      <c r="G20" s="108" t="s">
        <v>365</v>
      </c>
      <c r="H20" s="108" t="s">
        <v>366</v>
      </c>
      <c r="I20" s="110">
        <v>3430</v>
      </c>
      <c r="J20" s="110">
        <v>11841</v>
      </c>
      <c r="K20" s="202">
        <v>1200</v>
      </c>
      <c r="L20" s="203">
        <v>100</v>
      </c>
      <c r="M20" s="157"/>
      <c r="N20" s="157"/>
      <c r="O20" s="158">
        <v>100</v>
      </c>
      <c r="P20" s="159"/>
      <c r="Q20" s="159"/>
      <c r="R20" s="158">
        <v>100</v>
      </c>
      <c r="S20" s="159"/>
      <c r="T20" s="159"/>
      <c r="U20" s="158">
        <v>100</v>
      </c>
      <c r="V20" s="159"/>
      <c r="W20" s="159"/>
      <c r="X20" s="158">
        <v>100</v>
      </c>
      <c r="Y20" s="159"/>
      <c r="Z20" s="159"/>
      <c r="AA20" s="158">
        <v>100</v>
      </c>
      <c r="AB20" s="159"/>
      <c r="AC20" s="159"/>
      <c r="AD20" s="158">
        <v>100</v>
      </c>
      <c r="AE20" s="159"/>
      <c r="AF20" s="159"/>
      <c r="AG20" s="158">
        <v>100</v>
      </c>
      <c r="AH20" s="159"/>
      <c r="AI20" s="159"/>
      <c r="AJ20" s="158">
        <v>100</v>
      </c>
      <c r="AK20" s="159"/>
      <c r="AL20" s="159"/>
      <c r="AM20" s="158">
        <v>100</v>
      </c>
      <c r="AN20" s="159"/>
      <c r="AO20" s="159"/>
      <c r="AP20" s="158">
        <v>100</v>
      </c>
      <c r="AQ20" s="159"/>
      <c r="AR20" s="159"/>
      <c r="AS20" s="158">
        <v>100</v>
      </c>
      <c r="AT20" s="159"/>
      <c r="AU20" s="159"/>
      <c r="AV20" s="120">
        <f t="shared" si="0"/>
        <v>1200</v>
      </c>
      <c r="AW20" s="156">
        <f t="shared" si="1"/>
        <v>0</v>
      </c>
      <c r="AX20" s="121" t="s">
        <v>369</v>
      </c>
    </row>
    <row r="21" spans="1:51" ht="51.75" hidden="1" customHeight="1" x14ac:dyDescent="0.25">
      <c r="A21" s="111" t="s">
        <v>361</v>
      </c>
      <c r="B21" s="109" t="s">
        <v>362</v>
      </c>
      <c r="C21" s="109" t="s">
        <v>363</v>
      </c>
      <c r="D21" s="108">
        <v>7</v>
      </c>
      <c r="E21" s="109" t="s">
        <v>376</v>
      </c>
      <c r="F21" s="109"/>
      <c r="G21" s="108" t="s">
        <v>365</v>
      </c>
      <c r="H21" s="108" t="s">
        <v>366</v>
      </c>
      <c r="I21" s="110">
        <v>13336</v>
      </c>
      <c r="J21" s="110">
        <v>12778</v>
      </c>
      <c r="K21" s="202">
        <v>1200</v>
      </c>
      <c r="L21" s="203">
        <v>0</v>
      </c>
      <c r="M21" s="157"/>
      <c r="N21" s="157"/>
      <c r="O21" s="158">
        <v>100</v>
      </c>
      <c r="P21" s="159"/>
      <c r="Q21" s="159"/>
      <c r="R21" s="158">
        <v>125</v>
      </c>
      <c r="S21" s="159"/>
      <c r="T21" s="159"/>
      <c r="U21" s="158">
        <v>125</v>
      </c>
      <c r="V21" s="159"/>
      <c r="W21" s="159"/>
      <c r="X21" s="158">
        <v>125</v>
      </c>
      <c r="Y21" s="159"/>
      <c r="Z21" s="159"/>
      <c r="AA21" s="158">
        <v>125</v>
      </c>
      <c r="AB21" s="159"/>
      <c r="AC21" s="159"/>
      <c r="AD21" s="158">
        <v>125</v>
      </c>
      <c r="AE21" s="159"/>
      <c r="AF21" s="159"/>
      <c r="AG21" s="158">
        <v>125</v>
      </c>
      <c r="AH21" s="159"/>
      <c r="AI21" s="159"/>
      <c r="AJ21" s="158">
        <v>125</v>
      </c>
      <c r="AK21" s="159"/>
      <c r="AL21" s="159"/>
      <c r="AM21" s="158">
        <v>125</v>
      </c>
      <c r="AN21" s="159"/>
      <c r="AO21" s="159"/>
      <c r="AP21" s="158">
        <v>100</v>
      </c>
      <c r="AQ21" s="159"/>
      <c r="AR21" s="159"/>
      <c r="AS21" s="158">
        <v>0</v>
      </c>
      <c r="AT21" s="159"/>
      <c r="AU21" s="159"/>
      <c r="AV21" s="120">
        <f t="shared" si="0"/>
        <v>1200</v>
      </c>
      <c r="AW21" s="156">
        <f t="shared" si="1"/>
        <v>0</v>
      </c>
      <c r="AX21" s="121" t="s">
        <v>369</v>
      </c>
    </row>
    <row r="22" spans="1:51" ht="51.75" hidden="1" customHeight="1" x14ac:dyDescent="0.25">
      <c r="A22" s="111" t="s">
        <v>361</v>
      </c>
      <c r="B22" s="109" t="s">
        <v>362</v>
      </c>
      <c r="C22" s="109" t="s">
        <v>363</v>
      </c>
      <c r="D22" s="108">
        <v>8</v>
      </c>
      <c r="E22" s="109" t="s">
        <v>377</v>
      </c>
      <c r="F22" s="109"/>
      <c r="G22" s="108" t="s">
        <v>365</v>
      </c>
      <c r="H22" s="108" t="s">
        <v>366</v>
      </c>
      <c r="I22" s="110">
        <v>14921</v>
      </c>
      <c r="J22" s="110">
        <v>24269</v>
      </c>
      <c r="K22" s="202">
        <v>2400</v>
      </c>
      <c r="L22" s="203">
        <v>0</v>
      </c>
      <c r="M22" s="157"/>
      <c r="N22" s="157"/>
      <c r="O22" s="158">
        <v>160</v>
      </c>
      <c r="P22" s="159"/>
      <c r="Q22" s="159"/>
      <c r="R22" s="158">
        <v>280</v>
      </c>
      <c r="S22" s="159"/>
      <c r="T22" s="159"/>
      <c r="U22" s="158">
        <v>280</v>
      </c>
      <c r="V22" s="159"/>
      <c r="W22" s="159"/>
      <c r="X22" s="158">
        <v>280</v>
      </c>
      <c r="Y22" s="159"/>
      <c r="Z22" s="159"/>
      <c r="AA22" s="158">
        <v>280</v>
      </c>
      <c r="AB22" s="159"/>
      <c r="AC22" s="159"/>
      <c r="AD22" s="158">
        <v>280</v>
      </c>
      <c r="AE22" s="159"/>
      <c r="AF22" s="159"/>
      <c r="AG22" s="158">
        <v>280</v>
      </c>
      <c r="AH22" s="159"/>
      <c r="AI22" s="159"/>
      <c r="AJ22" s="158">
        <v>280</v>
      </c>
      <c r="AK22" s="159"/>
      <c r="AL22" s="159"/>
      <c r="AM22" s="158">
        <v>280</v>
      </c>
      <c r="AN22" s="159"/>
      <c r="AO22" s="159"/>
      <c r="AP22" s="158">
        <v>0</v>
      </c>
      <c r="AQ22" s="159"/>
      <c r="AR22" s="159"/>
      <c r="AS22" s="158">
        <v>0</v>
      </c>
      <c r="AT22" s="159"/>
      <c r="AU22" s="159"/>
      <c r="AV22" s="120">
        <f t="shared" si="0"/>
        <v>2400</v>
      </c>
      <c r="AW22" s="156">
        <f t="shared" si="1"/>
        <v>0</v>
      </c>
      <c r="AX22" s="121" t="s">
        <v>369</v>
      </c>
    </row>
    <row r="23" spans="1:51" ht="95.25" customHeight="1" x14ac:dyDescent="0.25">
      <c r="A23" s="111" t="s">
        <v>361</v>
      </c>
      <c r="B23" s="109" t="s">
        <v>362</v>
      </c>
      <c r="C23" s="109" t="s">
        <v>363</v>
      </c>
      <c r="D23" s="108">
        <v>9</v>
      </c>
      <c r="E23" s="109" t="s">
        <v>378</v>
      </c>
      <c r="F23" s="233" t="str">
        <f>+ACTIVIDAD_3!B13</f>
        <v>Brindar a 40000 mujeres orientación y asesoría jurídica en los espacios con presencia de la SDMujer</v>
      </c>
      <c r="G23" s="108" t="s">
        <v>365</v>
      </c>
      <c r="H23" s="108" t="s">
        <v>374</v>
      </c>
      <c r="I23" s="110">
        <v>34622</v>
      </c>
      <c r="J23" s="110">
        <v>116050</v>
      </c>
      <c r="K23" s="202">
        <v>11500</v>
      </c>
      <c r="L23" s="203">
        <v>479</v>
      </c>
      <c r="M23" s="157">
        <f>+ACTIVIDAD_3!C41</f>
        <v>692</v>
      </c>
      <c r="N23" s="285" t="str">
        <f>+ACTIVIDAD_3!D41</f>
        <v xml:space="preserve">En enero 692 mujeres recibieron asesoría u orientación sociojurídica, en los 3 espacios principales establecidos en la estrategia, 532 en Casas de Justicia, 89 en URI y 71 en CAF. </v>
      </c>
      <c r="O23" s="158">
        <v>958</v>
      </c>
      <c r="P23" s="159">
        <f>+ACTIVIDAD_3!C43</f>
        <v>983</v>
      </c>
      <c r="Q23" s="285" t="str">
        <f>+ACTIVIDAD_3!D43</f>
        <v xml:space="preserve">En febrero 983 mujeres recibieron asesoría u orientación sociojurídica, en los 3 espacios principales establecidos en la estrategia, 788 en Casas de Justicia, 101 en URI y 94 en CAF. </v>
      </c>
      <c r="R23" s="158">
        <v>1150</v>
      </c>
      <c r="S23" s="155">
        <f>+ACTIVIDAD_3!C45</f>
        <v>1224</v>
      </c>
      <c r="T23" s="285" t="str">
        <f>+ACTIVIDAD_3!D45</f>
        <v xml:space="preserve">En marzo 1224 mujeres recibieron asesoría u orientación sociojurídica, en los 3 espacios principales establecidos en la estrategia, 890 en Casas de Justicia, 197 en URI y 137 en CAF. </v>
      </c>
      <c r="U23" s="158">
        <v>1150</v>
      </c>
      <c r="V23" s="159"/>
      <c r="W23" s="159"/>
      <c r="X23" s="158">
        <v>1150</v>
      </c>
      <c r="Y23" s="159"/>
      <c r="Z23" s="159"/>
      <c r="AA23" s="158">
        <v>1150</v>
      </c>
      <c r="AB23" s="159"/>
      <c r="AC23" s="159"/>
      <c r="AD23" s="158">
        <v>1150</v>
      </c>
      <c r="AE23" s="159"/>
      <c r="AF23" s="159"/>
      <c r="AG23" s="158">
        <v>1150</v>
      </c>
      <c r="AH23" s="159"/>
      <c r="AI23" s="159"/>
      <c r="AJ23" s="158">
        <v>1150</v>
      </c>
      <c r="AK23" s="159"/>
      <c r="AL23" s="159"/>
      <c r="AM23" s="158">
        <v>1150</v>
      </c>
      <c r="AN23" s="159"/>
      <c r="AO23" s="159"/>
      <c r="AP23" s="158">
        <v>479</v>
      </c>
      <c r="AQ23" s="159"/>
      <c r="AR23" s="159"/>
      <c r="AS23" s="158">
        <v>384</v>
      </c>
      <c r="AT23" s="159"/>
      <c r="AU23" s="159"/>
      <c r="AV23" s="120">
        <f t="shared" si="0"/>
        <v>11500</v>
      </c>
      <c r="AW23" s="156">
        <f t="shared" si="1"/>
        <v>2899</v>
      </c>
      <c r="AX23" s="287" t="s">
        <v>367</v>
      </c>
      <c r="AY23" s="296"/>
    </row>
    <row r="24" spans="1:51" ht="51.75" hidden="1" customHeight="1" x14ac:dyDescent="0.25">
      <c r="A24" s="111" t="s">
        <v>379</v>
      </c>
      <c r="B24" s="109" t="s">
        <v>380</v>
      </c>
      <c r="C24" s="109" t="s">
        <v>381</v>
      </c>
      <c r="D24" s="108">
        <v>23</v>
      </c>
      <c r="E24" s="109" t="s">
        <v>382</v>
      </c>
      <c r="F24" s="109"/>
      <c r="G24" s="108" t="s">
        <v>365</v>
      </c>
      <c r="H24" s="108" t="s">
        <v>366</v>
      </c>
      <c r="I24" s="110">
        <v>15</v>
      </c>
      <c r="J24" s="110">
        <v>47</v>
      </c>
      <c r="K24" s="112">
        <v>4</v>
      </c>
      <c r="L24" s="203"/>
      <c r="M24" s="157"/>
      <c r="N24" s="157"/>
      <c r="O24" s="158"/>
      <c r="P24" s="159"/>
      <c r="Q24" s="159"/>
      <c r="R24" s="158">
        <v>1</v>
      </c>
      <c r="S24" s="159"/>
      <c r="T24" s="159"/>
      <c r="U24" s="158"/>
      <c r="V24" s="159"/>
      <c r="W24" s="159"/>
      <c r="X24" s="158"/>
      <c r="Y24" s="159"/>
      <c r="Z24" s="159"/>
      <c r="AA24" s="158"/>
      <c r="AB24" s="159"/>
      <c r="AC24" s="159"/>
      <c r="AD24" s="158"/>
      <c r="AE24" s="159"/>
      <c r="AF24" s="159"/>
      <c r="AG24" s="158"/>
      <c r="AH24" s="159"/>
      <c r="AI24" s="159"/>
      <c r="AJ24" s="158">
        <v>1</v>
      </c>
      <c r="AK24" s="159"/>
      <c r="AL24" s="159"/>
      <c r="AM24" s="158">
        <v>1</v>
      </c>
      <c r="AN24" s="159"/>
      <c r="AO24" s="159"/>
      <c r="AP24" s="158">
        <v>1</v>
      </c>
      <c r="AQ24" s="159"/>
      <c r="AR24" s="159"/>
      <c r="AS24" s="158"/>
      <c r="AT24" s="159"/>
      <c r="AU24" s="159"/>
      <c r="AV24" s="120">
        <f t="shared" si="0"/>
        <v>4</v>
      </c>
      <c r="AW24" s="156">
        <f t="shared" si="1"/>
        <v>0</v>
      </c>
      <c r="AX24" s="121" t="s">
        <v>383</v>
      </c>
    </row>
    <row r="25" spans="1:51" ht="51.75" hidden="1" customHeight="1" x14ac:dyDescent="0.25">
      <c r="A25" s="111" t="s">
        <v>379</v>
      </c>
      <c r="B25" s="109" t="s">
        <v>380</v>
      </c>
      <c r="C25" s="109" t="s">
        <v>381</v>
      </c>
      <c r="D25" s="108">
        <v>24</v>
      </c>
      <c r="E25" s="109" t="s">
        <v>384</v>
      </c>
      <c r="F25" s="109"/>
      <c r="G25" s="108" t="s">
        <v>365</v>
      </c>
      <c r="H25" s="108" t="s">
        <v>366</v>
      </c>
      <c r="I25" s="110">
        <v>15</v>
      </c>
      <c r="J25" s="110">
        <v>47</v>
      </c>
      <c r="K25" s="113">
        <v>4</v>
      </c>
      <c r="L25" s="203"/>
      <c r="M25" s="157"/>
      <c r="N25" s="157"/>
      <c r="O25" s="158"/>
      <c r="P25" s="159"/>
      <c r="Q25" s="159"/>
      <c r="R25" s="158"/>
      <c r="S25" s="159"/>
      <c r="T25" s="159"/>
      <c r="U25" s="158">
        <v>1</v>
      </c>
      <c r="V25" s="159"/>
      <c r="W25" s="159"/>
      <c r="X25" s="158"/>
      <c r="Y25" s="159"/>
      <c r="Z25" s="159"/>
      <c r="AA25" s="158"/>
      <c r="AB25" s="159"/>
      <c r="AC25" s="159"/>
      <c r="AD25" s="158"/>
      <c r="AE25" s="159"/>
      <c r="AF25" s="159"/>
      <c r="AG25" s="158"/>
      <c r="AH25" s="159"/>
      <c r="AI25" s="159"/>
      <c r="AJ25" s="158"/>
      <c r="AK25" s="159"/>
      <c r="AL25" s="159"/>
      <c r="AM25" s="158">
        <v>1</v>
      </c>
      <c r="AN25" s="159"/>
      <c r="AO25" s="159"/>
      <c r="AP25" s="158">
        <v>1</v>
      </c>
      <c r="AQ25" s="159"/>
      <c r="AR25" s="159"/>
      <c r="AS25" s="158">
        <v>1</v>
      </c>
      <c r="AT25" s="159"/>
      <c r="AU25" s="159"/>
      <c r="AV25" s="120">
        <f t="shared" si="0"/>
        <v>4</v>
      </c>
      <c r="AW25" s="156">
        <f t="shared" si="1"/>
        <v>0</v>
      </c>
      <c r="AX25" s="121" t="s">
        <v>383</v>
      </c>
    </row>
    <row r="26" spans="1:51" ht="51.75" hidden="1" customHeight="1" x14ac:dyDescent="0.25">
      <c r="A26" s="111" t="s">
        <v>385</v>
      </c>
      <c r="B26" s="109" t="s">
        <v>386</v>
      </c>
      <c r="C26" s="109" t="s">
        <v>387</v>
      </c>
      <c r="D26" s="108">
        <v>10</v>
      </c>
      <c r="E26" s="109" t="s">
        <v>388</v>
      </c>
      <c r="F26" s="109"/>
      <c r="G26" s="108" t="s">
        <v>365</v>
      </c>
      <c r="H26" s="108" t="s">
        <v>374</v>
      </c>
      <c r="I26" s="110">
        <v>45565</v>
      </c>
      <c r="J26" s="110">
        <v>121298</v>
      </c>
      <c r="K26" s="202">
        <v>12500</v>
      </c>
      <c r="L26" s="203">
        <v>768</v>
      </c>
      <c r="M26" s="157"/>
      <c r="N26" s="157"/>
      <c r="O26" s="158">
        <v>1000</v>
      </c>
      <c r="P26" s="159"/>
      <c r="Q26" s="159"/>
      <c r="R26" s="158">
        <v>1250</v>
      </c>
      <c r="S26" s="159"/>
      <c r="T26" s="159"/>
      <c r="U26" s="158">
        <v>885.00000000000011</v>
      </c>
      <c r="V26" s="159"/>
      <c r="W26" s="159"/>
      <c r="X26" s="158">
        <v>1260</v>
      </c>
      <c r="Y26" s="159"/>
      <c r="Z26" s="159"/>
      <c r="AA26" s="158">
        <v>1259</v>
      </c>
      <c r="AB26" s="159"/>
      <c r="AC26" s="159"/>
      <c r="AD26" s="158">
        <v>1078</v>
      </c>
      <c r="AE26" s="159"/>
      <c r="AF26" s="159"/>
      <c r="AG26" s="158">
        <v>1250</v>
      </c>
      <c r="AH26" s="159"/>
      <c r="AI26" s="159"/>
      <c r="AJ26" s="158">
        <v>1125</v>
      </c>
      <c r="AK26" s="159"/>
      <c r="AL26" s="159"/>
      <c r="AM26" s="158">
        <v>875.00000000000011</v>
      </c>
      <c r="AN26" s="159"/>
      <c r="AO26" s="159"/>
      <c r="AP26" s="158">
        <v>1000</v>
      </c>
      <c r="AQ26" s="159"/>
      <c r="AR26" s="159"/>
      <c r="AS26" s="158">
        <v>750</v>
      </c>
      <c r="AT26" s="159"/>
      <c r="AU26" s="159"/>
      <c r="AV26" s="120">
        <f t="shared" si="0"/>
        <v>12500</v>
      </c>
      <c r="AW26" s="156">
        <f t="shared" si="1"/>
        <v>0</v>
      </c>
      <c r="AX26" s="121" t="s">
        <v>389</v>
      </c>
    </row>
    <row r="27" spans="1:51" ht="51.75" hidden="1" customHeight="1" x14ac:dyDescent="0.25">
      <c r="A27" s="111" t="s">
        <v>385</v>
      </c>
      <c r="B27" s="109" t="s">
        <v>386</v>
      </c>
      <c r="C27" s="109" t="s">
        <v>387</v>
      </c>
      <c r="D27" s="108">
        <v>11</v>
      </c>
      <c r="E27" s="109" t="s">
        <v>390</v>
      </c>
      <c r="F27" s="109"/>
      <c r="G27" s="108" t="s">
        <v>365</v>
      </c>
      <c r="H27" s="108" t="s">
        <v>374</v>
      </c>
      <c r="I27" s="110">
        <v>166214</v>
      </c>
      <c r="J27" s="110">
        <v>386196</v>
      </c>
      <c r="K27" s="202">
        <v>41500</v>
      </c>
      <c r="L27" s="203">
        <v>867</v>
      </c>
      <c r="M27" s="157"/>
      <c r="N27" s="157"/>
      <c r="O27" s="158">
        <v>2493</v>
      </c>
      <c r="P27" s="159"/>
      <c r="Q27" s="159"/>
      <c r="R27" s="158">
        <v>5398</v>
      </c>
      <c r="S27" s="159"/>
      <c r="T27" s="159"/>
      <c r="U27" s="158">
        <v>2299</v>
      </c>
      <c r="V27" s="159"/>
      <c r="W27" s="159"/>
      <c r="X27" s="158">
        <v>4983</v>
      </c>
      <c r="Y27" s="159"/>
      <c r="Z27" s="159"/>
      <c r="AA27" s="158">
        <v>3323</v>
      </c>
      <c r="AB27" s="159"/>
      <c r="AC27" s="159"/>
      <c r="AD27" s="158">
        <v>3542</v>
      </c>
      <c r="AE27" s="159"/>
      <c r="AF27" s="159"/>
      <c r="AG27" s="158">
        <v>3662</v>
      </c>
      <c r="AH27" s="159"/>
      <c r="AI27" s="159"/>
      <c r="AJ27" s="158">
        <v>3674</v>
      </c>
      <c r="AK27" s="159"/>
      <c r="AL27" s="159"/>
      <c r="AM27" s="158">
        <v>3374</v>
      </c>
      <c r="AN27" s="159"/>
      <c r="AO27" s="159"/>
      <c r="AP27" s="158">
        <v>4565</v>
      </c>
      <c r="AQ27" s="159"/>
      <c r="AR27" s="159"/>
      <c r="AS27" s="158">
        <v>3320</v>
      </c>
      <c r="AT27" s="159"/>
      <c r="AU27" s="159"/>
      <c r="AV27" s="120">
        <f t="shared" si="0"/>
        <v>41500</v>
      </c>
      <c r="AW27" s="156">
        <f t="shared" si="1"/>
        <v>0</v>
      </c>
      <c r="AX27" s="121" t="s">
        <v>389</v>
      </c>
    </row>
    <row r="28" spans="1:51" ht="51.75" hidden="1" customHeight="1" x14ac:dyDescent="0.25">
      <c r="A28" s="111" t="s">
        <v>385</v>
      </c>
      <c r="B28" s="109" t="s">
        <v>386</v>
      </c>
      <c r="C28" s="109" t="s">
        <v>387</v>
      </c>
      <c r="D28" s="108">
        <v>13</v>
      </c>
      <c r="E28" s="109" t="s">
        <v>391</v>
      </c>
      <c r="F28" s="109"/>
      <c r="G28" s="108" t="s">
        <v>365</v>
      </c>
      <c r="H28" s="108" t="s">
        <v>374</v>
      </c>
      <c r="I28" s="110">
        <v>46329</v>
      </c>
      <c r="J28" s="110">
        <v>122579</v>
      </c>
      <c r="K28" s="202">
        <v>12800</v>
      </c>
      <c r="L28" s="203">
        <v>768</v>
      </c>
      <c r="M28" s="157"/>
      <c r="N28" s="157"/>
      <c r="O28" s="158">
        <v>1024</v>
      </c>
      <c r="P28" s="159"/>
      <c r="Q28" s="159"/>
      <c r="R28" s="158">
        <v>1280</v>
      </c>
      <c r="S28" s="159"/>
      <c r="T28" s="159"/>
      <c r="U28" s="158">
        <v>896.00000000000011</v>
      </c>
      <c r="V28" s="159"/>
      <c r="W28" s="159"/>
      <c r="X28" s="158">
        <v>1280</v>
      </c>
      <c r="Y28" s="159"/>
      <c r="Z28" s="159"/>
      <c r="AA28" s="158">
        <v>1280</v>
      </c>
      <c r="AB28" s="159"/>
      <c r="AC28" s="159"/>
      <c r="AD28" s="158">
        <v>1152</v>
      </c>
      <c r="AE28" s="159"/>
      <c r="AF28" s="159"/>
      <c r="AG28" s="158">
        <v>1280</v>
      </c>
      <c r="AH28" s="159"/>
      <c r="AI28" s="159"/>
      <c r="AJ28" s="158">
        <v>1152</v>
      </c>
      <c r="AK28" s="159"/>
      <c r="AL28" s="159"/>
      <c r="AM28" s="158">
        <v>896.00000000000011</v>
      </c>
      <c r="AN28" s="159"/>
      <c r="AO28" s="159"/>
      <c r="AP28" s="158">
        <v>1024</v>
      </c>
      <c r="AQ28" s="159"/>
      <c r="AR28" s="159"/>
      <c r="AS28" s="158">
        <v>768</v>
      </c>
      <c r="AT28" s="159"/>
      <c r="AU28" s="159"/>
      <c r="AV28" s="120">
        <f t="shared" si="0"/>
        <v>12800</v>
      </c>
      <c r="AW28" s="156">
        <f t="shared" si="1"/>
        <v>0</v>
      </c>
      <c r="AX28" s="121" t="s">
        <v>389</v>
      </c>
    </row>
    <row r="29" spans="1:51" ht="51.75" hidden="1" customHeight="1" x14ac:dyDescent="0.25">
      <c r="A29" s="111" t="s">
        <v>385</v>
      </c>
      <c r="B29" s="109" t="s">
        <v>386</v>
      </c>
      <c r="C29" s="109" t="s">
        <v>387</v>
      </c>
      <c r="D29" s="108">
        <v>14</v>
      </c>
      <c r="E29" s="109" t="s">
        <v>392</v>
      </c>
      <c r="F29" s="109"/>
      <c r="G29" s="108" t="s">
        <v>365</v>
      </c>
      <c r="H29" s="108" t="s">
        <v>374</v>
      </c>
      <c r="I29" s="110">
        <v>13521</v>
      </c>
      <c r="J29" s="110">
        <v>20650</v>
      </c>
      <c r="K29" s="202">
        <v>3500</v>
      </c>
      <c r="L29" s="203">
        <v>150</v>
      </c>
      <c r="M29" s="157"/>
      <c r="N29" s="157"/>
      <c r="O29" s="158">
        <v>200</v>
      </c>
      <c r="P29" s="159"/>
      <c r="Q29" s="159"/>
      <c r="R29" s="158">
        <v>250</v>
      </c>
      <c r="S29" s="159"/>
      <c r="T29" s="159"/>
      <c r="U29" s="158">
        <v>350</v>
      </c>
      <c r="V29" s="159"/>
      <c r="W29" s="159"/>
      <c r="X29" s="158">
        <v>350</v>
      </c>
      <c r="Y29" s="159"/>
      <c r="Z29" s="159"/>
      <c r="AA29" s="158">
        <v>450</v>
      </c>
      <c r="AB29" s="159"/>
      <c r="AC29" s="159"/>
      <c r="AD29" s="158">
        <v>450</v>
      </c>
      <c r="AE29" s="159"/>
      <c r="AF29" s="159"/>
      <c r="AG29" s="158">
        <v>350</v>
      </c>
      <c r="AH29" s="159"/>
      <c r="AI29" s="159"/>
      <c r="AJ29" s="158">
        <v>350</v>
      </c>
      <c r="AK29" s="159"/>
      <c r="AL29" s="159"/>
      <c r="AM29" s="158">
        <v>250</v>
      </c>
      <c r="AN29" s="159"/>
      <c r="AO29" s="159"/>
      <c r="AP29" s="158">
        <v>200</v>
      </c>
      <c r="AQ29" s="159"/>
      <c r="AR29" s="159"/>
      <c r="AS29" s="158">
        <v>150</v>
      </c>
      <c r="AT29" s="159"/>
      <c r="AU29" s="159"/>
      <c r="AV29" s="120">
        <f t="shared" si="0"/>
        <v>3500</v>
      </c>
      <c r="AW29" s="156">
        <f t="shared" si="1"/>
        <v>0</v>
      </c>
      <c r="AX29" s="121" t="s">
        <v>393</v>
      </c>
    </row>
    <row r="30" spans="1:51" ht="51.75" hidden="1" customHeight="1" x14ac:dyDescent="0.25">
      <c r="A30" s="111" t="s">
        <v>385</v>
      </c>
      <c r="B30" s="109" t="s">
        <v>386</v>
      </c>
      <c r="C30" s="109" t="s">
        <v>387</v>
      </c>
      <c r="D30" s="108">
        <v>15</v>
      </c>
      <c r="E30" s="109" t="s">
        <v>394</v>
      </c>
      <c r="F30" s="109"/>
      <c r="G30" s="108" t="s">
        <v>365</v>
      </c>
      <c r="H30" s="108" t="s">
        <v>374</v>
      </c>
      <c r="I30" s="110">
        <v>8570</v>
      </c>
      <c r="J30" s="110">
        <v>20178</v>
      </c>
      <c r="K30" s="202">
        <v>2300</v>
      </c>
      <c r="L30" s="203">
        <v>100</v>
      </c>
      <c r="M30" s="157"/>
      <c r="N30" s="157"/>
      <c r="O30" s="158">
        <v>140</v>
      </c>
      <c r="P30" s="159"/>
      <c r="Q30" s="159"/>
      <c r="R30" s="158">
        <v>180</v>
      </c>
      <c r="S30" s="159"/>
      <c r="T30" s="159"/>
      <c r="U30" s="158">
        <v>200</v>
      </c>
      <c r="V30" s="159"/>
      <c r="W30" s="159"/>
      <c r="X30" s="158">
        <v>230</v>
      </c>
      <c r="Y30" s="159"/>
      <c r="Z30" s="159"/>
      <c r="AA30" s="158">
        <v>300</v>
      </c>
      <c r="AB30" s="159"/>
      <c r="AC30" s="159"/>
      <c r="AD30" s="158">
        <v>300</v>
      </c>
      <c r="AE30" s="159"/>
      <c r="AF30" s="159"/>
      <c r="AG30" s="158">
        <v>230</v>
      </c>
      <c r="AH30" s="159"/>
      <c r="AI30" s="159"/>
      <c r="AJ30" s="158">
        <v>200</v>
      </c>
      <c r="AK30" s="159"/>
      <c r="AL30" s="159"/>
      <c r="AM30" s="158">
        <v>180</v>
      </c>
      <c r="AN30" s="159"/>
      <c r="AO30" s="159"/>
      <c r="AP30" s="158">
        <v>140</v>
      </c>
      <c r="AQ30" s="159"/>
      <c r="AR30" s="159"/>
      <c r="AS30" s="158">
        <v>100</v>
      </c>
      <c r="AT30" s="159"/>
      <c r="AU30" s="159"/>
      <c r="AV30" s="120">
        <f t="shared" si="0"/>
        <v>2300</v>
      </c>
      <c r="AW30" s="156">
        <f t="shared" si="1"/>
        <v>0</v>
      </c>
      <c r="AX30" s="121" t="s">
        <v>393</v>
      </c>
    </row>
    <row r="31" spans="1:51" ht="51.75" hidden="1" customHeight="1" x14ac:dyDescent="0.25">
      <c r="A31" s="111" t="s">
        <v>385</v>
      </c>
      <c r="B31" s="109" t="s">
        <v>386</v>
      </c>
      <c r="C31" s="109" t="s">
        <v>387</v>
      </c>
      <c r="D31" s="108">
        <v>16</v>
      </c>
      <c r="E31" s="109" t="s">
        <v>395</v>
      </c>
      <c r="F31" s="109"/>
      <c r="G31" s="108" t="s">
        <v>365</v>
      </c>
      <c r="H31" s="108" t="s">
        <v>374</v>
      </c>
      <c r="I31" s="110">
        <v>20697</v>
      </c>
      <c r="J31" s="110">
        <v>22950</v>
      </c>
      <c r="K31" s="202">
        <v>4000</v>
      </c>
      <c r="L31" s="203">
        <v>150</v>
      </c>
      <c r="M31" s="157"/>
      <c r="N31" s="157"/>
      <c r="O31" s="158">
        <v>250</v>
      </c>
      <c r="P31" s="159"/>
      <c r="Q31" s="159"/>
      <c r="R31" s="158">
        <v>250</v>
      </c>
      <c r="S31" s="159"/>
      <c r="T31" s="159"/>
      <c r="U31" s="158">
        <v>350</v>
      </c>
      <c r="V31" s="159"/>
      <c r="W31" s="159"/>
      <c r="X31" s="158">
        <v>450</v>
      </c>
      <c r="Y31" s="159"/>
      <c r="Z31" s="159"/>
      <c r="AA31" s="158">
        <v>550</v>
      </c>
      <c r="AB31" s="159"/>
      <c r="AC31" s="159"/>
      <c r="AD31" s="158">
        <v>550</v>
      </c>
      <c r="AE31" s="159"/>
      <c r="AF31" s="159"/>
      <c r="AG31" s="158">
        <v>450</v>
      </c>
      <c r="AH31" s="159"/>
      <c r="AI31" s="159"/>
      <c r="AJ31" s="158">
        <v>350</v>
      </c>
      <c r="AK31" s="159"/>
      <c r="AL31" s="159"/>
      <c r="AM31" s="158">
        <v>250</v>
      </c>
      <c r="AN31" s="159"/>
      <c r="AO31" s="159"/>
      <c r="AP31" s="158">
        <v>250</v>
      </c>
      <c r="AQ31" s="159"/>
      <c r="AR31" s="159"/>
      <c r="AS31" s="158">
        <v>150</v>
      </c>
      <c r="AT31" s="159"/>
      <c r="AU31" s="159"/>
      <c r="AV31" s="120">
        <f t="shared" si="0"/>
        <v>4000</v>
      </c>
      <c r="AW31" s="156">
        <f t="shared" si="1"/>
        <v>0</v>
      </c>
      <c r="AX31" s="121" t="s">
        <v>393</v>
      </c>
    </row>
    <row r="32" spans="1:51" ht="51.75" hidden="1" customHeight="1" x14ac:dyDescent="0.25">
      <c r="A32" s="111" t="s">
        <v>385</v>
      </c>
      <c r="B32" s="109" t="s">
        <v>386</v>
      </c>
      <c r="C32" s="109" t="s">
        <v>396</v>
      </c>
      <c r="D32" s="108">
        <v>17</v>
      </c>
      <c r="E32" s="109" t="s">
        <v>397</v>
      </c>
      <c r="F32" s="109"/>
      <c r="G32" s="108" t="s">
        <v>365</v>
      </c>
      <c r="H32" s="108" t="s">
        <v>374</v>
      </c>
      <c r="I32" s="110">
        <v>24162</v>
      </c>
      <c r="J32" s="110">
        <v>77500</v>
      </c>
      <c r="K32" s="112">
        <v>7900</v>
      </c>
      <c r="L32" s="203">
        <v>0</v>
      </c>
      <c r="M32" s="157"/>
      <c r="N32" s="157"/>
      <c r="O32" s="158">
        <v>750</v>
      </c>
      <c r="P32" s="159"/>
      <c r="Q32" s="159"/>
      <c r="R32" s="158">
        <v>750</v>
      </c>
      <c r="S32" s="159"/>
      <c r="T32" s="159"/>
      <c r="U32" s="158">
        <v>750</v>
      </c>
      <c r="V32" s="159"/>
      <c r="W32" s="159"/>
      <c r="X32" s="158">
        <v>750</v>
      </c>
      <c r="Y32" s="159"/>
      <c r="Z32" s="159"/>
      <c r="AA32" s="158">
        <v>750</v>
      </c>
      <c r="AB32" s="159"/>
      <c r="AC32" s="159"/>
      <c r="AD32" s="158">
        <v>750</v>
      </c>
      <c r="AE32" s="159"/>
      <c r="AF32" s="159"/>
      <c r="AG32" s="158">
        <v>750</v>
      </c>
      <c r="AH32" s="159"/>
      <c r="AI32" s="159"/>
      <c r="AJ32" s="158">
        <v>750</v>
      </c>
      <c r="AK32" s="159"/>
      <c r="AL32" s="159"/>
      <c r="AM32" s="158">
        <v>750</v>
      </c>
      <c r="AN32" s="159"/>
      <c r="AO32" s="159"/>
      <c r="AP32" s="158">
        <v>750</v>
      </c>
      <c r="AQ32" s="159"/>
      <c r="AR32" s="159"/>
      <c r="AS32" s="158">
        <v>400</v>
      </c>
      <c r="AT32" s="159"/>
      <c r="AU32" s="159"/>
      <c r="AV32" s="120">
        <f t="shared" si="0"/>
        <v>7900</v>
      </c>
      <c r="AW32" s="156">
        <f t="shared" si="1"/>
        <v>0</v>
      </c>
      <c r="AX32" s="121" t="s">
        <v>398</v>
      </c>
    </row>
    <row r="33" spans="1:50" ht="51.75" hidden="1" customHeight="1" x14ac:dyDescent="0.25">
      <c r="A33" s="111" t="s">
        <v>399</v>
      </c>
      <c r="B33" s="109" t="s">
        <v>400</v>
      </c>
      <c r="C33" s="109" t="s">
        <v>401</v>
      </c>
      <c r="D33" s="108">
        <v>20</v>
      </c>
      <c r="E33" s="109" t="s">
        <v>402</v>
      </c>
      <c r="F33" s="109"/>
      <c r="G33" s="108" t="s">
        <v>365</v>
      </c>
      <c r="H33" s="108" t="s">
        <v>366</v>
      </c>
      <c r="I33" s="110">
        <v>5332</v>
      </c>
      <c r="J33" s="110">
        <v>13748</v>
      </c>
      <c r="K33" s="202">
        <v>1800</v>
      </c>
      <c r="L33" s="203">
        <v>0</v>
      </c>
      <c r="M33" s="157"/>
      <c r="N33" s="157"/>
      <c r="O33" s="158">
        <v>200</v>
      </c>
      <c r="P33" s="159"/>
      <c r="Q33" s="159"/>
      <c r="R33" s="158">
        <v>300</v>
      </c>
      <c r="S33" s="159"/>
      <c r="T33" s="159"/>
      <c r="U33" s="158">
        <v>200</v>
      </c>
      <c r="V33" s="159"/>
      <c r="W33" s="159"/>
      <c r="X33" s="158">
        <v>300</v>
      </c>
      <c r="Y33" s="159"/>
      <c r="Z33" s="159"/>
      <c r="AA33" s="158">
        <v>200</v>
      </c>
      <c r="AB33" s="159"/>
      <c r="AC33" s="159"/>
      <c r="AD33" s="158">
        <v>200</v>
      </c>
      <c r="AE33" s="159"/>
      <c r="AF33" s="159"/>
      <c r="AG33" s="158">
        <v>200</v>
      </c>
      <c r="AH33" s="159"/>
      <c r="AI33" s="159"/>
      <c r="AJ33" s="158">
        <v>200</v>
      </c>
      <c r="AK33" s="159"/>
      <c r="AL33" s="159"/>
      <c r="AM33" s="158"/>
      <c r="AN33" s="159"/>
      <c r="AO33" s="159"/>
      <c r="AP33" s="158"/>
      <c r="AQ33" s="159"/>
      <c r="AR33" s="159"/>
      <c r="AS33" s="158"/>
      <c r="AT33" s="159"/>
      <c r="AU33" s="159"/>
      <c r="AV33" s="120">
        <f t="shared" si="0"/>
        <v>1800</v>
      </c>
      <c r="AW33" s="156">
        <f t="shared" si="1"/>
        <v>0</v>
      </c>
      <c r="AX33" s="121" t="s">
        <v>389</v>
      </c>
    </row>
    <row r="34" spans="1:50" ht="51.75" hidden="1" customHeight="1" x14ac:dyDescent="0.25">
      <c r="A34" s="111" t="s">
        <v>403</v>
      </c>
      <c r="B34" s="109" t="s">
        <v>404</v>
      </c>
      <c r="C34" s="109" t="s">
        <v>405</v>
      </c>
      <c r="D34" s="108">
        <v>21</v>
      </c>
      <c r="E34" s="109" t="s">
        <v>406</v>
      </c>
      <c r="F34" s="109"/>
      <c r="G34" s="108" t="s">
        <v>365</v>
      </c>
      <c r="H34" s="108" t="s">
        <v>374</v>
      </c>
      <c r="I34" s="110">
        <v>11925</v>
      </c>
      <c r="J34" s="110">
        <v>25000</v>
      </c>
      <c r="K34" s="202">
        <v>3000</v>
      </c>
      <c r="L34" s="203">
        <v>0</v>
      </c>
      <c r="M34" s="157"/>
      <c r="N34" s="157"/>
      <c r="O34" s="158">
        <v>0</v>
      </c>
      <c r="P34" s="159"/>
      <c r="Q34" s="159"/>
      <c r="R34" s="158">
        <v>500</v>
      </c>
      <c r="S34" s="159"/>
      <c r="T34" s="159"/>
      <c r="U34" s="158">
        <v>0</v>
      </c>
      <c r="V34" s="159"/>
      <c r="W34" s="159"/>
      <c r="X34" s="158">
        <v>0</v>
      </c>
      <c r="Y34" s="159"/>
      <c r="Z34" s="159"/>
      <c r="AA34" s="158">
        <v>1000</v>
      </c>
      <c r="AB34" s="159"/>
      <c r="AC34" s="159"/>
      <c r="AD34" s="158">
        <v>0</v>
      </c>
      <c r="AE34" s="159"/>
      <c r="AF34" s="159"/>
      <c r="AG34" s="158">
        <v>0</v>
      </c>
      <c r="AH34" s="159"/>
      <c r="AI34" s="159"/>
      <c r="AJ34" s="158">
        <v>500</v>
      </c>
      <c r="AK34" s="159"/>
      <c r="AL34" s="159"/>
      <c r="AM34" s="158">
        <v>0</v>
      </c>
      <c r="AN34" s="159"/>
      <c r="AO34" s="159"/>
      <c r="AP34" s="158">
        <v>0</v>
      </c>
      <c r="AQ34" s="159"/>
      <c r="AR34" s="159"/>
      <c r="AS34" s="158">
        <v>1000</v>
      </c>
      <c r="AT34" s="159"/>
      <c r="AU34" s="159"/>
      <c r="AV34" s="120">
        <f t="shared" si="0"/>
        <v>3000</v>
      </c>
      <c r="AW34" s="156">
        <f t="shared" si="1"/>
        <v>0</v>
      </c>
      <c r="AX34" s="121" t="s">
        <v>407</v>
      </c>
    </row>
    <row r="35" spans="1:50" ht="51.75" hidden="1" customHeight="1" x14ac:dyDescent="0.25">
      <c r="A35" s="111" t="s">
        <v>403</v>
      </c>
      <c r="B35" s="109" t="s">
        <v>404</v>
      </c>
      <c r="C35" s="109" t="s">
        <v>405</v>
      </c>
      <c r="D35" s="108">
        <v>22</v>
      </c>
      <c r="E35" s="109" t="s">
        <v>408</v>
      </c>
      <c r="F35" s="109"/>
      <c r="G35" s="108" t="s">
        <v>365</v>
      </c>
      <c r="H35" s="108" t="s">
        <v>374</v>
      </c>
      <c r="I35" s="110">
        <v>16877</v>
      </c>
      <c r="J35" s="110">
        <v>32500</v>
      </c>
      <c r="K35" s="202">
        <v>3000</v>
      </c>
      <c r="L35" s="203">
        <v>0</v>
      </c>
      <c r="M35" s="157"/>
      <c r="N35" s="157"/>
      <c r="O35" s="158">
        <v>150</v>
      </c>
      <c r="P35" s="159"/>
      <c r="Q35" s="159"/>
      <c r="R35" s="158">
        <v>300</v>
      </c>
      <c r="S35" s="159"/>
      <c r="T35" s="159"/>
      <c r="U35" s="158">
        <v>300</v>
      </c>
      <c r="V35" s="159"/>
      <c r="W35" s="159"/>
      <c r="X35" s="158">
        <v>300</v>
      </c>
      <c r="Y35" s="159"/>
      <c r="Z35" s="159"/>
      <c r="AA35" s="158">
        <v>300</v>
      </c>
      <c r="AB35" s="159"/>
      <c r="AC35" s="159"/>
      <c r="AD35" s="158">
        <v>300</v>
      </c>
      <c r="AE35" s="159"/>
      <c r="AF35" s="159"/>
      <c r="AG35" s="158">
        <v>300</v>
      </c>
      <c r="AH35" s="159"/>
      <c r="AI35" s="159"/>
      <c r="AJ35" s="158">
        <v>300</v>
      </c>
      <c r="AK35" s="159"/>
      <c r="AL35" s="159"/>
      <c r="AM35" s="158">
        <v>300</v>
      </c>
      <c r="AN35" s="159"/>
      <c r="AO35" s="159"/>
      <c r="AP35" s="158">
        <v>300</v>
      </c>
      <c r="AQ35" s="159"/>
      <c r="AR35" s="159"/>
      <c r="AS35" s="158">
        <v>150</v>
      </c>
      <c r="AT35" s="159"/>
      <c r="AU35" s="159"/>
      <c r="AV35" s="120">
        <f t="shared" si="0"/>
        <v>3000</v>
      </c>
      <c r="AW35" s="156">
        <f t="shared" si="1"/>
        <v>0</v>
      </c>
      <c r="AX35" s="121">
        <v>8198</v>
      </c>
    </row>
    <row r="36" spans="1:50" ht="51.75" hidden="1" customHeight="1" x14ac:dyDescent="0.25">
      <c r="A36" s="111">
        <v>11</v>
      </c>
      <c r="B36" s="109" t="s">
        <v>409</v>
      </c>
      <c r="C36" s="109" t="s">
        <v>410</v>
      </c>
      <c r="D36" s="108">
        <v>25</v>
      </c>
      <c r="E36" s="109" t="s">
        <v>411</v>
      </c>
      <c r="F36" s="109"/>
      <c r="G36" s="108" t="s">
        <v>412</v>
      </c>
      <c r="H36" s="108" t="s">
        <v>366</v>
      </c>
      <c r="I36" s="110">
        <v>100</v>
      </c>
      <c r="J36" s="110">
        <v>100</v>
      </c>
      <c r="K36" s="202">
        <v>100</v>
      </c>
      <c r="L36" s="203">
        <v>100</v>
      </c>
      <c r="M36" s="157"/>
      <c r="N36" s="157"/>
      <c r="O36" s="158">
        <v>100</v>
      </c>
      <c r="P36" s="159"/>
      <c r="Q36" s="159"/>
      <c r="R36" s="158">
        <v>100</v>
      </c>
      <c r="S36" s="159"/>
      <c r="T36" s="159"/>
      <c r="U36" s="158">
        <v>100</v>
      </c>
      <c r="V36" s="159"/>
      <c r="W36" s="159"/>
      <c r="X36" s="158">
        <v>100</v>
      </c>
      <c r="Y36" s="159"/>
      <c r="Z36" s="159"/>
      <c r="AA36" s="158">
        <v>100</v>
      </c>
      <c r="AB36" s="159"/>
      <c r="AC36" s="159"/>
      <c r="AD36" s="158">
        <v>100</v>
      </c>
      <c r="AE36" s="159"/>
      <c r="AF36" s="159"/>
      <c r="AG36" s="158">
        <v>100</v>
      </c>
      <c r="AH36" s="159"/>
      <c r="AI36" s="159"/>
      <c r="AJ36" s="158">
        <v>100</v>
      </c>
      <c r="AK36" s="159"/>
      <c r="AL36" s="159"/>
      <c r="AM36" s="158">
        <v>100</v>
      </c>
      <c r="AN36" s="159"/>
      <c r="AO36" s="159"/>
      <c r="AP36" s="158">
        <v>100</v>
      </c>
      <c r="AQ36" s="159"/>
      <c r="AR36" s="159"/>
      <c r="AS36" s="158">
        <v>100</v>
      </c>
      <c r="AT36" s="159"/>
      <c r="AU36" s="159"/>
      <c r="AV36" s="120">
        <v>100</v>
      </c>
      <c r="AW36" s="156">
        <f t="shared" si="1"/>
        <v>0</v>
      </c>
      <c r="AX36" s="122">
        <v>8225</v>
      </c>
    </row>
    <row r="37" spans="1:50" ht="51.75" hidden="1" customHeight="1" x14ac:dyDescent="0.25">
      <c r="A37" s="111">
        <v>11</v>
      </c>
      <c r="B37" s="109" t="s">
        <v>409</v>
      </c>
      <c r="C37" s="109" t="s">
        <v>641</v>
      </c>
      <c r="D37" s="108">
        <v>26</v>
      </c>
      <c r="E37" s="109" t="s">
        <v>413</v>
      </c>
      <c r="F37" s="109"/>
      <c r="G37" s="108" t="s">
        <v>412</v>
      </c>
      <c r="H37" s="108" t="s">
        <v>366</v>
      </c>
      <c r="I37" s="110">
        <v>100</v>
      </c>
      <c r="J37" s="110">
        <v>100</v>
      </c>
      <c r="K37" s="202">
        <v>100</v>
      </c>
      <c r="L37" s="203">
        <v>0</v>
      </c>
      <c r="M37" s="157"/>
      <c r="N37" s="157"/>
      <c r="O37" s="158">
        <v>9.09</v>
      </c>
      <c r="P37" s="159"/>
      <c r="Q37" s="159"/>
      <c r="R37" s="158">
        <v>9.09</v>
      </c>
      <c r="S37" s="159"/>
      <c r="T37" s="159"/>
      <c r="U37" s="158">
        <v>9.09</v>
      </c>
      <c r="V37" s="159"/>
      <c r="W37" s="159"/>
      <c r="X37" s="158">
        <v>9.09</v>
      </c>
      <c r="Y37" s="159"/>
      <c r="Z37" s="159"/>
      <c r="AA37" s="158">
        <v>9.09</v>
      </c>
      <c r="AB37" s="159"/>
      <c r="AC37" s="159"/>
      <c r="AD37" s="158">
        <v>9.09</v>
      </c>
      <c r="AE37" s="159"/>
      <c r="AF37" s="159"/>
      <c r="AG37" s="158">
        <v>9.09</v>
      </c>
      <c r="AH37" s="159"/>
      <c r="AI37" s="159"/>
      <c r="AJ37" s="158">
        <v>9.09</v>
      </c>
      <c r="AK37" s="159"/>
      <c r="AL37" s="159"/>
      <c r="AM37" s="158">
        <v>9.09</v>
      </c>
      <c r="AN37" s="159"/>
      <c r="AO37" s="159"/>
      <c r="AP37" s="158">
        <v>9.1</v>
      </c>
      <c r="AQ37" s="159"/>
      <c r="AR37" s="159"/>
      <c r="AS37" s="158">
        <v>9.09</v>
      </c>
      <c r="AT37" s="159"/>
      <c r="AU37" s="159"/>
      <c r="AV37" s="120">
        <f t="shared" si="0"/>
        <v>100.00000000000001</v>
      </c>
      <c r="AW37" s="156">
        <f t="shared" si="1"/>
        <v>0</v>
      </c>
      <c r="AX37" s="122">
        <v>8225</v>
      </c>
    </row>
    <row r="38" spans="1:50" ht="51.75" hidden="1" customHeight="1" thickBot="1" x14ac:dyDescent="0.3">
      <c r="A38" s="114">
        <v>11</v>
      </c>
      <c r="B38" s="115" t="s">
        <v>409</v>
      </c>
      <c r="C38" s="115" t="s">
        <v>641</v>
      </c>
      <c r="D38" s="116">
        <v>27</v>
      </c>
      <c r="E38" s="115" t="s">
        <v>414</v>
      </c>
      <c r="F38" s="115"/>
      <c r="G38" s="116" t="s">
        <v>415</v>
      </c>
      <c r="H38" s="116" t="s">
        <v>366</v>
      </c>
      <c r="I38" s="204">
        <v>90</v>
      </c>
      <c r="J38" s="204">
        <v>95</v>
      </c>
      <c r="K38" s="205">
        <v>91</v>
      </c>
      <c r="L38" s="206">
        <v>9.5</v>
      </c>
      <c r="M38" s="160"/>
      <c r="N38" s="160"/>
      <c r="O38" s="161">
        <v>9.5500000000000007</v>
      </c>
      <c r="P38" s="162"/>
      <c r="Q38" s="162"/>
      <c r="R38" s="161">
        <v>90.59</v>
      </c>
      <c r="S38" s="162"/>
      <c r="T38" s="162"/>
      <c r="U38" s="161">
        <v>90.64</v>
      </c>
      <c r="V38" s="162"/>
      <c r="W38" s="162"/>
      <c r="X38" s="161">
        <v>90.68</v>
      </c>
      <c r="Y38" s="162"/>
      <c r="Z38" s="162"/>
      <c r="AA38" s="161">
        <v>90.73</v>
      </c>
      <c r="AB38" s="162"/>
      <c r="AC38" s="162"/>
      <c r="AD38" s="161">
        <v>90.77</v>
      </c>
      <c r="AE38" s="162"/>
      <c r="AF38" s="162"/>
      <c r="AG38" s="161">
        <v>90.82</v>
      </c>
      <c r="AH38" s="162"/>
      <c r="AI38" s="162"/>
      <c r="AJ38" s="161">
        <v>90.86</v>
      </c>
      <c r="AK38" s="162"/>
      <c r="AL38" s="162"/>
      <c r="AM38" s="161">
        <v>90.91</v>
      </c>
      <c r="AN38" s="162"/>
      <c r="AO38" s="162"/>
      <c r="AP38" s="161">
        <v>90</v>
      </c>
      <c r="AQ38" s="162"/>
      <c r="AR38" s="162"/>
      <c r="AS38" s="161">
        <v>91.000000000000014</v>
      </c>
      <c r="AT38" s="162"/>
      <c r="AU38" s="162"/>
      <c r="AV38" s="123">
        <v>91</v>
      </c>
      <c r="AW38" s="163">
        <f t="shared" si="1"/>
        <v>0</v>
      </c>
      <c r="AX38" s="124">
        <v>8225</v>
      </c>
    </row>
  </sheetData>
  <autoFilter ref="A13:AX38" xr:uid="{78830941-7C79-43AC-A399-008D63D7E9EC}">
    <filterColumn colId="3">
      <filters blank="1">
        <filter val="1"/>
        <filter val="9"/>
      </filters>
    </filterColumn>
    <filterColumn colId="11" showButton="0"/>
    <filterColumn colId="12" showButton="0"/>
    <filterColumn colId="14" showButton="0"/>
    <filterColumn colId="15" showButton="0"/>
    <filterColumn colId="17" showButton="0"/>
    <filterColumn colId="18" showButton="0"/>
    <filterColumn colId="20" showButton="0"/>
    <filterColumn colId="21" showButton="0"/>
    <filterColumn colId="23" showButton="0"/>
    <filterColumn colId="24" showButton="0"/>
    <filterColumn colId="26" showButton="0"/>
    <filterColumn colId="27" showButton="0"/>
    <filterColumn colId="29" showButton="0"/>
    <filterColumn colId="30" showButton="0"/>
    <filterColumn colId="32" showButton="0"/>
    <filterColumn colId="33" showButton="0"/>
    <filterColumn colId="35" showButton="0"/>
    <filterColumn colId="36" showButton="0"/>
    <filterColumn colId="38" showButton="0"/>
    <filterColumn colId="39" showButton="0"/>
    <filterColumn colId="41" showButton="0"/>
    <filterColumn colId="42" showButton="0"/>
    <filterColumn colId="44" showButton="0"/>
    <filterColumn colId="45" showButton="0"/>
  </autoFilter>
  <mergeCells count="56">
    <mergeCell ref="AR6:AS6"/>
    <mergeCell ref="AT6:AU6"/>
    <mergeCell ref="A6:B6"/>
    <mergeCell ref="C6:AQ6"/>
    <mergeCell ref="Q10:S10"/>
    <mergeCell ref="AW13:AW14"/>
    <mergeCell ref="AX13:AX14"/>
    <mergeCell ref="AY13:AY14"/>
    <mergeCell ref="AZ13:AZ14"/>
    <mergeCell ref="X13:Z13"/>
    <mergeCell ref="AJ13:AL13"/>
    <mergeCell ref="AM13:AO13"/>
    <mergeCell ref="BG13:BG14"/>
    <mergeCell ref="BA13:BA14"/>
    <mergeCell ref="BB13:BB14"/>
    <mergeCell ref="BC13:BC14"/>
    <mergeCell ref="BD13:BD14"/>
    <mergeCell ref="BE13:BE14"/>
    <mergeCell ref="BF13:BF14"/>
    <mergeCell ref="A13:A14"/>
    <mergeCell ref="B13:B14"/>
    <mergeCell ref="C13:C14"/>
    <mergeCell ref="D13:D14"/>
    <mergeCell ref="E13:E14"/>
    <mergeCell ref="F13:F14"/>
    <mergeCell ref="H13:H14"/>
    <mergeCell ref="I13:I14"/>
    <mergeCell ref="J13:J14"/>
    <mergeCell ref="AV13:AV14"/>
    <mergeCell ref="L13:N13"/>
    <mergeCell ref="AS13:AU13"/>
    <mergeCell ref="AP13:AR13"/>
    <mergeCell ref="O13:Q13"/>
    <mergeCell ref="R13:T13"/>
    <mergeCell ref="U13:W13"/>
    <mergeCell ref="G13:G14"/>
    <mergeCell ref="K13:K14"/>
    <mergeCell ref="AA13:AC13"/>
    <mergeCell ref="AD13:AF13"/>
    <mergeCell ref="AG13:AI13"/>
    <mergeCell ref="A1:B4"/>
    <mergeCell ref="C4:AU4"/>
    <mergeCell ref="A8:B10"/>
    <mergeCell ref="AV1:AX1"/>
    <mergeCell ref="AV2:AX2"/>
    <mergeCell ref="AV3:AX3"/>
    <mergeCell ref="AV4:AX4"/>
    <mergeCell ref="C1:AU1"/>
    <mergeCell ref="C2:AU2"/>
    <mergeCell ref="C3:AU3"/>
    <mergeCell ref="T8:U8"/>
    <mergeCell ref="T9:U9"/>
    <mergeCell ref="T10:U10"/>
    <mergeCell ref="N8:P10"/>
    <mergeCell ref="Q8:S8"/>
    <mergeCell ref="Q9:S9"/>
  </mergeCells>
  <pageMargins left="0.7" right="0.7" top="0.75" bottom="0.75" header="0.3" footer="0.3"/>
  <pageSetup scale="1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7FFD0-3A36-4635-9953-BDB2834B578A}">
  <sheetPr>
    <tabColor theme="5" tint="0.59999389629810485"/>
    <pageSetUpPr fitToPage="1"/>
  </sheetPr>
  <dimension ref="A1:L28"/>
  <sheetViews>
    <sheetView view="pageBreakPreview" zoomScale="60" zoomScaleNormal="100" workbookViewId="0">
      <selection activeCell="D26" sqref="D26:L26"/>
    </sheetView>
  </sheetViews>
  <sheetFormatPr baseColWidth="10" defaultColWidth="8.7109375" defaultRowHeight="12.75" x14ac:dyDescent="0.25"/>
  <cols>
    <col min="1" max="1" width="3.28515625" style="208" customWidth="1"/>
    <col min="2" max="2" width="9.28515625" style="208" customWidth="1"/>
    <col min="3" max="3" width="5.7109375" style="208" customWidth="1"/>
    <col min="4" max="4" width="6.7109375" style="208" customWidth="1"/>
    <col min="5" max="5" width="5.7109375" style="208" customWidth="1"/>
    <col min="6" max="6" width="10.28515625" style="208" customWidth="1"/>
    <col min="7" max="7" width="2.140625" style="208" customWidth="1"/>
    <col min="8" max="8" width="18.7109375" style="208" customWidth="1"/>
    <col min="9" max="9" width="12.7109375" style="208" customWidth="1"/>
    <col min="10" max="10" width="6.7109375" style="208" customWidth="1"/>
    <col min="11" max="11" width="18.7109375" style="208" customWidth="1"/>
    <col min="12" max="12" width="25.7109375" style="208" customWidth="1"/>
    <col min="13" max="16384" width="8.7109375" style="208"/>
  </cols>
  <sheetData>
    <row r="1" spans="1:12" ht="18.75" customHeight="1" x14ac:dyDescent="0.25">
      <c r="A1" s="571"/>
      <c r="B1" s="572"/>
      <c r="C1" s="572"/>
      <c r="D1" s="572"/>
      <c r="E1" s="573"/>
      <c r="F1" s="580" t="s">
        <v>416</v>
      </c>
      <c r="G1" s="581"/>
      <c r="H1" s="581"/>
      <c r="I1" s="581"/>
      <c r="J1" s="581"/>
      <c r="K1" s="581"/>
      <c r="L1" s="207"/>
    </row>
    <row r="2" spans="1:12" ht="18.75" customHeight="1" x14ac:dyDescent="0.25">
      <c r="A2" s="574"/>
      <c r="B2" s="575"/>
      <c r="C2" s="575"/>
      <c r="D2" s="575"/>
      <c r="E2" s="576"/>
      <c r="F2" s="582"/>
      <c r="G2" s="583"/>
      <c r="H2" s="583"/>
      <c r="I2" s="583"/>
      <c r="J2" s="583"/>
      <c r="K2" s="583"/>
      <c r="L2" s="207"/>
    </row>
    <row r="3" spans="1:12" ht="18.75" customHeight="1" x14ac:dyDescent="0.25">
      <c r="A3" s="574"/>
      <c r="B3" s="575"/>
      <c r="C3" s="575"/>
      <c r="D3" s="575"/>
      <c r="E3" s="576"/>
      <c r="F3" s="580" t="s">
        <v>417</v>
      </c>
      <c r="G3" s="581"/>
      <c r="H3" s="581"/>
      <c r="I3" s="581"/>
      <c r="J3" s="581"/>
      <c r="K3" s="581"/>
      <c r="L3" s="207"/>
    </row>
    <row r="4" spans="1:12" ht="18.75" customHeight="1" x14ac:dyDescent="0.25">
      <c r="A4" s="577"/>
      <c r="B4" s="578"/>
      <c r="C4" s="578"/>
      <c r="D4" s="578"/>
      <c r="E4" s="579"/>
      <c r="F4" s="582"/>
      <c r="G4" s="583"/>
      <c r="H4" s="583"/>
      <c r="I4" s="583"/>
      <c r="J4" s="583"/>
      <c r="K4" s="583"/>
      <c r="L4" s="207"/>
    </row>
    <row r="5" spans="1:12" ht="15.75" customHeight="1" x14ac:dyDescent="0.25">
      <c r="A5" s="584" t="s">
        <v>418</v>
      </c>
      <c r="B5" s="585"/>
      <c r="C5" s="585"/>
      <c r="D5" s="585"/>
      <c r="E5" s="585"/>
      <c r="F5" s="585"/>
      <c r="G5" s="585"/>
      <c r="H5" s="585"/>
      <c r="I5" s="585"/>
      <c r="J5" s="585"/>
      <c r="K5" s="585"/>
      <c r="L5" s="586"/>
    </row>
    <row r="6" spans="1:12" ht="23.25" customHeight="1" x14ac:dyDescent="0.25">
      <c r="A6" s="584" t="s">
        <v>419</v>
      </c>
      <c r="B6" s="585"/>
      <c r="C6" s="587"/>
      <c r="D6" s="588" t="s">
        <v>12</v>
      </c>
      <c r="E6" s="589"/>
      <c r="F6" s="589"/>
      <c r="G6" s="589"/>
      <c r="H6" s="590"/>
      <c r="I6" s="584" t="s">
        <v>420</v>
      </c>
      <c r="J6" s="587"/>
      <c r="K6" s="588" t="s">
        <v>37</v>
      </c>
      <c r="L6" s="590"/>
    </row>
    <row r="7" spans="1:12" ht="17.649999999999999" customHeight="1" x14ac:dyDescent="0.25">
      <c r="A7" s="584" t="s">
        <v>421</v>
      </c>
      <c r="B7" s="585"/>
      <c r="C7" s="587"/>
      <c r="D7" s="588" t="s">
        <v>26</v>
      </c>
      <c r="E7" s="589"/>
      <c r="F7" s="589"/>
      <c r="G7" s="589"/>
      <c r="H7" s="590"/>
      <c r="I7" s="584" t="s">
        <v>92</v>
      </c>
      <c r="J7" s="587"/>
      <c r="K7" s="588" t="s">
        <v>15</v>
      </c>
      <c r="L7" s="590"/>
    </row>
    <row r="8" spans="1:12" ht="35.65" customHeight="1" x14ac:dyDescent="0.25">
      <c r="A8" s="584" t="s">
        <v>422</v>
      </c>
      <c r="B8" s="585"/>
      <c r="C8" s="587"/>
      <c r="D8" s="588" t="s">
        <v>59</v>
      </c>
      <c r="E8" s="589"/>
      <c r="F8" s="589"/>
      <c r="G8" s="589"/>
      <c r="H8" s="590"/>
      <c r="I8" s="584" t="s">
        <v>423</v>
      </c>
      <c r="J8" s="587"/>
      <c r="K8" s="588" t="s">
        <v>73</v>
      </c>
      <c r="L8" s="590"/>
    </row>
    <row r="9" spans="1:12" ht="15.75" customHeight="1" x14ac:dyDescent="0.25">
      <c r="A9" s="591" t="s">
        <v>424</v>
      </c>
      <c r="B9" s="592"/>
      <c r="C9" s="592"/>
      <c r="D9" s="592"/>
      <c r="E9" s="585"/>
      <c r="F9" s="585"/>
      <c r="G9" s="585"/>
      <c r="H9" s="585"/>
      <c r="I9" s="585"/>
      <c r="J9" s="585"/>
      <c r="K9" s="585"/>
      <c r="L9" s="586"/>
    </row>
    <row r="10" spans="1:12" ht="15.75" customHeight="1" x14ac:dyDescent="0.25">
      <c r="A10" s="605" t="s">
        <v>311</v>
      </c>
      <c r="B10" s="605"/>
      <c r="C10" s="605"/>
      <c r="D10" s="605"/>
      <c r="E10" s="596" t="str">
        <f>+ACTIVIDAD_1!B13</f>
        <v>Iniciar 3500 casos de representación jurídica asignados por el Comité Técnico de Representación Jurídica</v>
      </c>
      <c r="F10" s="596"/>
      <c r="G10" s="596"/>
      <c r="H10" s="596"/>
      <c r="I10" s="596"/>
      <c r="J10" s="596"/>
      <c r="K10" s="596"/>
      <c r="L10" s="596"/>
    </row>
    <row r="11" spans="1:12" ht="34.5" customHeight="1" x14ac:dyDescent="0.25">
      <c r="A11" s="593" t="s">
        <v>425</v>
      </c>
      <c r="B11" s="594"/>
      <c r="C11" s="594"/>
      <c r="D11" s="586"/>
      <c r="E11" s="595" t="str">
        <f>+ACTIVIDAD_1!I17</f>
        <v xml:space="preserve">Número de casos de representación jurídica asignados por el Comité Técnico de Representación Jurídica - CTRJ. </v>
      </c>
      <c r="F11" s="596"/>
      <c r="G11" s="596"/>
      <c r="H11" s="596"/>
      <c r="I11" s="596"/>
      <c r="J11" s="596"/>
      <c r="K11" s="596"/>
      <c r="L11" s="597"/>
    </row>
    <row r="12" spans="1:12" ht="47.25" customHeight="1" x14ac:dyDescent="0.25">
      <c r="A12" s="584" t="s">
        <v>426</v>
      </c>
      <c r="B12" s="585"/>
      <c r="C12" s="585"/>
      <c r="D12" s="587"/>
      <c r="E12" s="595" t="s">
        <v>427</v>
      </c>
      <c r="F12" s="596"/>
      <c r="G12" s="596"/>
      <c r="H12" s="596"/>
      <c r="I12" s="596"/>
      <c r="J12" s="596"/>
      <c r="K12" s="596"/>
      <c r="L12" s="597"/>
    </row>
    <row r="13" spans="1:12" ht="28.5" customHeight="1" x14ac:dyDescent="0.25">
      <c r="A13" s="584" t="s">
        <v>428</v>
      </c>
      <c r="B13" s="585"/>
      <c r="C13" s="587"/>
      <c r="D13" s="588" t="s">
        <v>429</v>
      </c>
      <c r="E13" s="589"/>
      <c r="F13" s="589"/>
      <c r="G13" s="589"/>
      <c r="H13" s="590"/>
      <c r="I13" s="584" t="s">
        <v>430</v>
      </c>
      <c r="J13" s="587"/>
      <c r="K13" s="588" t="s">
        <v>49</v>
      </c>
      <c r="L13" s="590"/>
    </row>
    <row r="14" spans="1:12" ht="15.75" customHeight="1" x14ac:dyDescent="0.25">
      <c r="A14" s="584" t="s">
        <v>431</v>
      </c>
      <c r="B14" s="585"/>
      <c r="C14" s="585"/>
      <c r="D14" s="585"/>
      <c r="E14" s="585"/>
      <c r="F14" s="585"/>
      <c r="G14" s="585"/>
      <c r="H14" s="585"/>
      <c r="I14" s="585"/>
      <c r="J14" s="585"/>
      <c r="K14" s="585"/>
      <c r="L14" s="586"/>
    </row>
    <row r="15" spans="1:12" ht="25.5" customHeight="1" x14ac:dyDescent="0.25">
      <c r="A15" s="584" t="s">
        <v>432</v>
      </c>
      <c r="B15" s="585"/>
      <c r="C15" s="587"/>
      <c r="D15" s="588" t="s">
        <v>19</v>
      </c>
      <c r="E15" s="589"/>
      <c r="F15" s="589"/>
      <c r="G15" s="589"/>
      <c r="H15" s="590"/>
      <c r="I15" s="584" t="s">
        <v>433</v>
      </c>
      <c r="J15" s="587"/>
      <c r="K15" s="588" t="s">
        <v>20</v>
      </c>
      <c r="L15" s="590"/>
    </row>
    <row r="16" spans="1:12" ht="25.5" customHeight="1" x14ac:dyDescent="0.25">
      <c r="A16" s="584" t="s">
        <v>434</v>
      </c>
      <c r="B16" s="585"/>
      <c r="C16" s="587"/>
      <c r="D16" s="601">
        <f>+ACTIVIDAD_1!C38</f>
        <v>1015</v>
      </c>
      <c r="E16" s="602"/>
      <c r="F16" s="602"/>
      <c r="G16" s="602"/>
      <c r="H16" s="603"/>
      <c r="I16" s="584" t="s">
        <v>149</v>
      </c>
      <c r="J16" s="587"/>
      <c r="K16" s="588" t="s">
        <v>21</v>
      </c>
      <c r="L16" s="590"/>
    </row>
    <row r="17" spans="1:12" ht="27.6" customHeight="1" x14ac:dyDescent="0.25">
      <c r="A17" s="584" t="s">
        <v>435</v>
      </c>
      <c r="B17" s="585"/>
      <c r="C17" s="587"/>
      <c r="D17" s="588" t="s">
        <v>429</v>
      </c>
      <c r="E17" s="589"/>
      <c r="F17" s="589"/>
      <c r="G17" s="589"/>
      <c r="H17" s="590"/>
      <c r="I17" s="598"/>
      <c r="J17" s="600"/>
      <c r="K17" s="600"/>
      <c r="L17" s="599"/>
    </row>
    <row r="18" spans="1:12" ht="12" customHeight="1" x14ac:dyDescent="0.25">
      <c r="A18" s="214" t="s">
        <v>436</v>
      </c>
      <c r="B18" s="214" t="s">
        <v>437</v>
      </c>
      <c r="C18" s="584" t="s">
        <v>438</v>
      </c>
      <c r="D18" s="585"/>
      <c r="E18" s="585"/>
      <c r="F18" s="585"/>
      <c r="G18" s="587"/>
      <c r="H18" s="584" t="s">
        <v>439</v>
      </c>
      <c r="I18" s="587"/>
      <c r="J18" s="584" t="s">
        <v>440</v>
      </c>
      <c r="K18" s="587"/>
      <c r="L18" s="214" t="s">
        <v>441</v>
      </c>
    </row>
    <row r="19" spans="1:12" ht="98.25" customHeight="1" x14ac:dyDescent="0.25">
      <c r="A19" s="209">
        <v>1</v>
      </c>
      <c r="B19" s="210" t="s">
        <v>429</v>
      </c>
      <c r="C19" s="588" t="s">
        <v>442</v>
      </c>
      <c r="D19" s="589"/>
      <c r="E19" s="589"/>
      <c r="F19" s="589"/>
      <c r="G19" s="590"/>
      <c r="H19" s="588" t="s">
        <v>443</v>
      </c>
      <c r="I19" s="590"/>
      <c r="J19" s="598" t="s">
        <v>22</v>
      </c>
      <c r="K19" s="599"/>
      <c r="L19" s="210" t="s">
        <v>444</v>
      </c>
    </row>
    <row r="20" spans="1:12" ht="34.15" customHeight="1" x14ac:dyDescent="0.25">
      <c r="A20" s="209">
        <v>2</v>
      </c>
      <c r="B20" s="210"/>
      <c r="C20" s="588"/>
      <c r="D20" s="589"/>
      <c r="E20" s="589"/>
      <c r="F20" s="589"/>
      <c r="G20" s="590"/>
      <c r="H20" s="588"/>
      <c r="I20" s="590"/>
      <c r="J20" s="598"/>
      <c r="K20" s="599"/>
      <c r="L20" s="210"/>
    </row>
    <row r="21" spans="1:12" ht="34.15" customHeight="1" x14ac:dyDescent="0.25">
      <c r="A21" s="209">
        <v>3</v>
      </c>
      <c r="B21" s="210"/>
      <c r="C21" s="588"/>
      <c r="D21" s="589"/>
      <c r="E21" s="589"/>
      <c r="F21" s="589"/>
      <c r="G21" s="590"/>
      <c r="H21" s="588"/>
      <c r="I21" s="590"/>
      <c r="J21" s="598"/>
      <c r="K21" s="599"/>
      <c r="L21" s="210"/>
    </row>
    <row r="22" spans="1:12" ht="25.5" customHeight="1" x14ac:dyDescent="0.25">
      <c r="A22" s="214" t="s">
        <v>436</v>
      </c>
      <c r="B22" s="584" t="s">
        <v>445</v>
      </c>
      <c r="C22" s="585"/>
      <c r="D22" s="585"/>
      <c r="E22" s="585"/>
      <c r="F22" s="585"/>
      <c r="G22" s="585"/>
      <c r="H22" s="585"/>
      <c r="I22" s="585"/>
      <c r="J22" s="585"/>
      <c r="K22" s="587"/>
      <c r="L22" s="214" t="s">
        <v>446</v>
      </c>
    </row>
    <row r="23" spans="1:12" ht="28.15" customHeight="1" x14ac:dyDescent="0.25">
      <c r="A23" s="209">
        <v>1</v>
      </c>
      <c r="B23" s="588" t="s">
        <v>447</v>
      </c>
      <c r="C23" s="589"/>
      <c r="D23" s="589"/>
      <c r="E23" s="589"/>
      <c r="F23" s="589"/>
      <c r="G23" s="589"/>
      <c r="H23" s="589"/>
      <c r="I23" s="589"/>
      <c r="J23" s="589"/>
      <c r="K23" s="590"/>
      <c r="L23" s="210" t="s">
        <v>22</v>
      </c>
    </row>
    <row r="24" spans="1:12" ht="15.75" customHeight="1" x14ac:dyDescent="0.25">
      <c r="A24" s="584" t="s">
        <v>448</v>
      </c>
      <c r="B24" s="585"/>
      <c r="C24" s="585"/>
      <c r="D24" s="585"/>
      <c r="E24" s="585"/>
      <c r="F24" s="592"/>
      <c r="G24" s="592"/>
      <c r="H24" s="585"/>
      <c r="I24" s="592"/>
      <c r="J24" s="592"/>
      <c r="K24" s="585"/>
      <c r="L24" s="604"/>
    </row>
    <row r="25" spans="1:12" ht="26.25" customHeight="1" x14ac:dyDescent="0.25">
      <c r="A25" s="584" t="s">
        <v>449</v>
      </c>
      <c r="B25" s="585"/>
      <c r="C25" s="587"/>
      <c r="D25" s="588">
        <v>485</v>
      </c>
      <c r="E25" s="589"/>
      <c r="F25" s="605" t="s">
        <v>450</v>
      </c>
      <c r="G25" s="605"/>
      <c r="H25" s="219">
        <v>2024</v>
      </c>
      <c r="I25" s="605" t="s">
        <v>451</v>
      </c>
      <c r="J25" s="605"/>
      <c r="L25" s="218" t="s">
        <v>452</v>
      </c>
    </row>
    <row r="26" spans="1:12" ht="26.25" customHeight="1" x14ac:dyDescent="0.25">
      <c r="A26" s="584" t="s">
        <v>453</v>
      </c>
      <c r="B26" s="585"/>
      <c r="C26" s="587"/>
      <c r="D26" s="588" t="s">
        <v>454</v>
      </c>
      <c r="E26" s="589"/>
      <c r="F26" s="606"/>
      <c r="G26" s="606"/>
      <c r="H26" s="589"/>
      <c r="I26" s="606"/>
      <c r="J26" s="606"/>
      <c r="K26" s="589"/>
      <c r="L26" s="607"/>
    </row>
    <row r="27" spans="1:12" ht="45.75" customHeight="1" x14ac:dyDescent="0.25">
      <c r="A27" s="584" t="s">
        <v>455</v>
      </c>
      <c r="B27" s="585"/>
      <c r="C27" s="587"/>
      <c r="D27" s="598" t="s">
        <v>456</v>
      </c>
      <c r="E27" s="600"/>
      <c r="F27" s="600"/>
      <c r="G27" s="600"/>
      <c r="H27" s="600"/>
      <c r="I27" s="600"/>
      <c r="J27" s="600"/>
      <c r="K27" s="600"/>
      <c r="L27" s="599"/>
    </row>
    <row r="28" spans="1:12" ht="17.649999999999999" customHeight="1" x14ac:dyDescent="0.25">
      <c r="A28" s="584" t="s">
        <v>457</v>
      </c>
      <c r="B28" s="585"/>
      <c r="C28" s="587"/>
      <c r="D28" s="588"/>
      <c r="E28" s="589"/>
      <c r="F28" s="589"/>
      <c r="G28" s="589"/>
      <c r="H28" s="589"/>
      <c r="I28" s="589"/>
      <c r="J28" s="589"/>
      <c r="K28" s="589"/>
      <c r="L28" s="590"/>
    </row>
  </sheetData>
  <mergeCells count="64">
    <mergeCell ref="B23:K23"/>
    <mergeCell ref="F25:G25"/>
    <mergeCell ref="D25:E25"/>
    <mergeCell ref="A10:D10"/>
    <mergeCell ref="E10:L10"/>
    <mergeCell ref="B22:K22"/>
    <mergeCell ref="C18:G18"/>
    <mergeCell ref="H18:I18"/>
    <mergeCell ref="J18:K18"/>
    <mergeCell ref="C19:G19"/>
    <mergeCell ref="H19:I19"/>
    <mergeCell ref="J19:K19"/>
    <mergeCell ref="C20:G20"/>
    <mergeCell ref="H20:I20"/>
    <mergeCell ref="J20:K20"/>
    <mergeCell ref="C21:G21"/>
    <mergeCell ref="A27:C27"/>
    <mergeCell ref="D27:L27"/>
    <mergeCell ref="A28:C28"/>
    <mergeCell ref="D28:L28"/>
    <mergeCell ref="A24:L24"/>
    <mergeCell ref="A25:C25"/>
    <mergeCell ref="I25:J25"/>
    <mergeCell ref="A26:C26"/>
    <mergeCell ref="D26:L26"/>
    <mergeCell ref="H21:I21"/>
    <mergeCell ref="J21:K21"/>
    <mergeCell ref="I15:J15"/>
    <mergeCell ref="K15:L15"/>
    <mergeCell ref="A17:C17"/>
    <mergeCell ref="D17:H17"/>
    <mergeCell ref="I17:L17"/>
    <mergeCell ref="A16:C16"/>
    <mergeCell ref="D16:H16"/>
    <mergeCell ref="I16:J16"/>
    <mergeCell ref="K16:L16"/>
    <mergeCell ref="A15:C15"/>
    <mergeCell ref="D15:H15"/>
    <mergeCell ref="A9:L9"/>
    <mergeCell ref="A11:D11"/>
    <mergeCell ref="E11:L11"/>
    <mergeCell ref="A12:D12"/>
    <mergeCell ref="E12:L12"/>
    <mergeCell ref="A13:C13"/>
    <mergeCell ref="D13:H13"/>
    <mergeCell ref="I13:J13"/>
    <mergeCell ref="K13:L13"/>
    <mergeCell ref="A14:L14"/>
    <mergeCell ref="A7:C7"/>
    <mergeCell ref="D7:H7"/>
    <mergeCell ref="I7:J7"/>
    <mergeCell ref="K7:L7"/>
    <mergeCell ref="A8:C8"/>
    <mergeCell ref="D8:H8"/>
    <mergeCell ref="I8:J8"/>
    <mergeCell ref="K8:L8"/>
    <mergeCell ref="A1:E4"/>
    <mergeCell ref="F1:K2"/>
    <mergeCell ref="F3:K4"/>
    <mergeCell ref="A5:L5"/>
    <mergeCell ref="A6:C6"/>
    <mergeCell ref="D6:H6"/>
    <mergeCell ref="I6:J6"/>
    <mergeCell ref="K6:L6"/>
  </mergeCells>
  <pageMargins left="0.7" right="0.7" top="0.75" bottom="0.75" header="0.3" footer="0.3"/>
  <pageSetup scale="71" orientation="portrait"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22E4A5A0-DBA8-42B5-AE94-8DFC87FAD362}">
          <x14:formula1>
            <xm:f>Datos!$A$2:$A$5</xm:f>
          </x14:formula1>
          <xm:sqref>D6:H6</xm:sqref>
        </x14:dataValidation>
        <x14:dataValidation type="list" allowBlank="1" showInputMessage="1" showErrorMessage="1" xr:uid="{34D71130-74F8-480D-A5E7-E0D255C5354B}">
          <x14:formula1>
            <xm:f>Datos!$B$2:$B$6</xm:f>
          </x14:formula1>
          <xm:sqref>K6:L6</xm:sqref>
        </x14:dataValidation>
        <x14:dataValidation type="list" allowBlank="1" showInputMessage="1" showErrorMessage="1" xr:uid="{B320B6E8-FAD4-40A2-8574-7589FD4E11EF}">
          <x14:formula1>
            <xm:f>Datos!$C$2:$C$3</xm:f>
          </x14:formula1>
          <xm:sqref>D7:H7</xm:sqref>
        </x14:dataValidation>
        <x14:dataValidation type="list" allowBlank="1" showInputMessage="1" showErrorMessage="1" xr:uid="{728F28A8-3CCE-4FF6-B3D4-E2459D416E30}">
          <x14:formula1>
            <xm:f>Datos!$D$2:$D$7</xm:f>
          </x14:formula1>
          <xm:sqref>K7:L7</xm:sqref>
        </x14:dataValidation>
        <x14:dataValidation type="list" allowBlank="1" showInputMessage="1" showErrorMessage="1" xr:uid="{2048F7BA-F8E8-4529-B3AD-1C6D82165A00}">
          <x14:formula1>
            <xm:f>Datos!$E$2:$E$23</xm:f>
          </x14:formula1>
          <xm:sqref>D8:H8</xm:sqref>
        </x14:dataValidation>
        <x14:dataValidation type="list" allowBlank="1" showInputMessage="1" showErrorMessage="1" xr:uid="{1585485C-3774-4ED3-BB9C-6F1EACFE9A2F}">
          <x14:formula1>
            <xm:f>Datos!$F$2:$F$18</xm:f>
          </x14:formula1>
          <xm:sqref>K8:L8</xm:sqref>
        </x14:dataValidation>
        <x14:dataValidation type="list" allowBlank="1" showInputMessage="1" showErrorMessage="1" xr:uid="{9009F37E-4F2E-40E1-A2E0-45526671344F}">
          <x14:formula1>
            <xm:f>Datos!$G$2:$G$8</xm:f>
          </x14:formula1>
          <xm:sqref>K13:L13</xm:sqref>
        </x14:dataValidation>
        <x14:dataValidation type="list" allowBlank="1" showInputMessage="1" showErrorMessage="1" xr:uid="{239BAF34-F661-41A9-9281-0C982C21D399}">
          <x14:formula1>
            <xm:f>Datos!$H$2:$H$3</xm:f>
          </x14:formula1>
          <xm:sqref>D15:H15</xm:sqref>
        </x14:dataValidation>
        <x14:dataValidation type="list" allowBlank="1" showInputMessage="1" showErrorMessage="1" xr:uid="{DBE7D134-4F72-4803-8BF1-F60E187CC267}">
          <x14:formula1>
            <xm:f>Datos!$I$2:$I$7</xm:f>
          </x14:formula1>
          <xm:sqref>K15:L15</xm:sqref>
        </x14:dataValidation>
        <x14:dataValidation type="list" allowBlank="1" showInputMessage="1" showErrorMessage="1" xr:uid="{4BBECC21-D0D4-41C8-93B9-509FDB62CE7B}">
          <x14:formula1>
            <xm:f>Datos!$J$2:$J$5</xm:f>
          </x14:formula1>
          <xm:sqref>K16:L16</xm:sqref>
        </x14:dataValidation>
        <x14:dataValidation type="list" allowBlank="1" showInputMessage="1" showErrorMessage="1" xr:uid="{B684A235-A4F6-4E48-BE9F-B70B1B688CB6}">
          <x14:formula1>
            <xm:f>Datos!$K$2:$K$4</xm:f>
          </x14:formula1>
          <xm:sqref>L23</xm:sqref>
        </x14:dataValidation>
        <x14:dataValidation type="list" allowBlank="1" showInputMessage="1" showErrorMessage="1" xr:uid="{F74BA7A8-C72D-4A93-8188-C5A9EE4135EA}">
          <x14:formula1>
            <xm:f>Datos!$K$2:$K$3</xm:f>
          </x14:formula1>
          <xm:sqref>J19:K21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F29F5-C5F6-420E-92D4-8116C3B2B808}">
  <sheetPr>
    <tabColor theme="5" tint="0.59999389629810485"/>
    <pageSetUpPr fitToPage="1"/>
  </sheetPr>
  <dimension ref="A1:L28"/>
  <sheetViews>
    <sheetView view="pageBreakPreview" zoomScale="60" zoomScaleNormal="100" workbookViewId="0">
      <selection sqref="A1:E4"/>
    </sheetView>
  </sheetViews>
  <sheetFormatPr baseColWidth="10" defaultColWidth="8.7109375" defaultRowHeight="12.75" x14ac:dyDescent="0.25"/>
  <cols>
    <col min="1" max="1" width="3.28515625" style="208" customWidth="1"/>
    <col min="2" max="2" width="9.28515625" style="208" customWidth="1"/>
    <col min="3" max="3" width="5.7109375" style="208" customWidth="1"/>
    <col min="4" max="4" width="6.7109375" style="208" customWidth="1"/>
    <col min="5" max="5" width="5.7109375" style="208" customWidth="1"/>
    <col min="6" max="6" width="10.28515625" style="208" customWidth="1"/>
    <col min="7" max="7" width="2.140625" style="208" customWidth="1"/>
    <col min="8" max="8" width="18.7109375" style="208" customWidth="1"/>
    <col min="9" max="9" width="12.7109375" style="208" customWidth="1"/>
    <col min="10" max="10" width="6.7109375" style="208" customWidth="1"/>
    <col min="11" max="11" width="18.7109375" style="208" customWidth="1"/>
    <col min="12" max="12" width="25.7109375" style="208" customWidth="1"/>
    <col min="13" max="16384" width="8.7109375" style="208"/>
  </cols>
  <sheetData>
    <row r="1" spans="1:12" ht="18.75" customHeight="1" x14ac:dyDescent="0.25">
      <c r="A1" s="571"/>
      <c r="B1" s="572"/>
      <c r="C1" s="572"/>
      <c r="D1" s="572"/>
      <c r="E1" s="573"/>
      <c r="F1" s="580" t="s">
        <v>416</v>
      </c>
      <c r="G1" s="581"/>
      <c r="H1" s="581"/>
      <c r="I1" s="581"/>
      <c r="J1" s="581"/>
      <c r="K1" s="581"/>
      <c r="L1" s="207"/>
    </row>
    <row r="2" spans="1:12" ht="18.75" customHeight="1" x14ac:dyDescent="0.25">
      <c r="A2" s="574"/>
      <c r="B2" s="575"/>
      <c r="C2" s="575"/>
      <c r="D2" s="575"/>
      <c r="E2" s="576"/>
      <c r="F2" s="582"/>
      <c r="G2" s="583"/>
      <c r="H2" s="583"/>
      <c r="I2" s="583"/>
      <c r="J2" s="583"/>
      <c r="K2" s="583"/>
      <c r="L2" s="207"/>
    </row>
    <row r="3" spans="1:12" ht="18.75" customHeight="1" x14ac:dyDescent="0.25">
      <c r="A3" s="574"/>
      <c r="B3" s="575"/>
      <c r="C3" s="575"/>
      <c r="D3" s="575"/>
      <c r="E3" s="576"/>
      <c r="F3" s="580" t="s">
        <v>417</v>
      </c>
      <c r="G3" s="581"/>
      <c r="H3" s="581"/>
      <c r="I3" s="581"/>
      <c r="J3" s="581"/>
      <c r="K3" s="581"/>
      <c r="L3" s="207"/>
    </row>
    <row r="4" spans="1:12" ht="18.75" customHeight="1" x14ac:dyDescent="0.25">
      <c r="A4" s="577"/>
      <c r="B4" s="578"/>
      <c r="C4" s="578"/>
      <c r="D4" s="578"/>
      <c r="E4" s="579"/>
      <c r="F4" s="582"/>
      <c r="G4" s="583"/>
      <c r="H4" s="583"/>
      <c r="I4" s="583"/>
      <c r="J4" s="583"/>
      <c r="K4" s="583"/>
      <c r="L4" s="207"/>
    </row>
    <row r="5" spans="1:12" ht="15.75" customHeight="1" x14ac:dyDescent="0.25">
      <c r="A5" s="584" t="s">
        <v>418</v>
      </c>
      <c r="B5" s="585"/>
      <c r="C5" s="585"/>
      <c r="D5" s="585"/>
      <c r="E5" s="585"/>
      <c r="F5" s="585"/>
      <c r="G5" s="585"/>
      <c r="H5" s="585"/>
      <c r="I5" s="585"/>
      <c r="J5" s="585"/>
      <c r="K5" s="585"/>
      <c r="L5" s="586"/>
    </row>
    <row r="6" spans="1:12" ht="23.25" customHeight="1" x14ac:dyDescent="0.25">
      <c r="A6" s="584" t="s">
        <v>419</v>
      </c>
      <c r="B6" s="585"/>
      <c r="C6" s="587"/>
      <c r="D6" s="588" t="s">
        <v>12</v>
      </c>
      <c r="E6" s="589"/>
      <c r="F6" s="589"/>
      <c r="G6" s="589"/>
      <c r="H6" s="590"/>
      <c r="I6" s="584" t="s">
        <v>420</v>
      </c>
      <c r="J6" s="587"/>
      <c r="K6" s="588" t="s">
        <v>37</v>
      </c>
      <c r="L6" s="590"/>
    </row>
    <row r="7" spans="1:12" ht="17.649999999999999" customHeight="1" x14ac:dyDescent="0.25">
      <c r="A7" s="584" t="s">
        <v>421</v>
      </c>
      <c r="B7" s="585"/>
      <c r="C7" s="587"/>
      <c r="D7" s="588" t="s">
        <v>26</v>
      </c>
      <c r="E7" s="589"/>
      <c r="F7" s="589"/>
      <c r="G7" s="589"/>
      <c r="H7" s="590"/>
      <c r="I7" s="584" t="s">
        <v>92</v>
      </c>
      <c r="J7" s="587"/>
      <c r="K7" s="588" t="s">
        <v>15</v>
      </c>
      <c r="L7" s="590"/>
    </row>
    <row r="8" spans="1:12" ht="35.65" customHeight="1" x14ac:dyDescent="0.25">
      <c r="A8" s="584" t="s">
        <v>422</v>
      </c>
      <c r="B8" s="585"/>
      <c r="C8" s="587"/>
      <c r="D8" s="588" t="s">
        <v>59</v>
      </c>
      <c r="E8" s="589"/>
      <c r="F8" s="589"/>
      <c r="G8" s="589"/>
      <c r="H8" s="590"/>
      <c r="I8" s="584" t="s">
        <v>423</v>
      </c>
      <c r="J8" s="587"/>
      <c r="K8" s="588" t="s">
        <v>73</v>
      </c>
      <c r="L8" s="590"/>
    </row>
    <row r="9" spans="1:12" ht="15.75" customHeight="1" x14ac:dyDescent="0.25">
      <c r="A9" s="591" t="s">
        <v>424</v>
      </c>
      <c r="B9" s="592"/>
      <c r="C9" s="592"/>
      <c r="D9" s="592"/>
      <c r="E9" s="585"/>
      <c r="F9" s="585"/>
      <c r="G9" s="585"/>
      <c r="H9" s="585"/>
      <c r="I9" s="585"/>
      <c r="J9" s="585"/>
      <c r="K9" s="585"/>
      <c r="L9" s="586"/>
    </row>
    <row r="10" spans="1:12" ht="15.75" customHeight="1" x14ac:dyDescent="0.25">
      <c r="A10" s="605" t="s">
        <v>311</v>
      </c>
      <c r="B10" s="605"/>
      <c r="C10" s="605"/>
      <c r="D10" s="605"/>
      <c r="E10" s="596" t="str">
        <f>+ACTIVIDAD_2!B13</f>
        <v xml:space="preserve">Acompañar el 100% de los casos de representación jurídica que requieran el apoyo de psicología forense. </v>
      </c>
      <c r="F10" s="596"/>
      <c r="G10" s="596"/>
      <c r="H10" s="596"/>
      <c r="I10" s="596"/>
      <c r="J10" s="596"/>
      <c r="K10" s="596"/>
      <c r="L10" s="596"/>
    </row>
    <row r="11" spans="1:12" ht="34.5" customHeight="1" x14ac:dyDescent="0.25">
      <c r="A11" s="593" t="s">
        <v>425</v>
      </c>
      <c r="B11" s="594"/>
      <c r="C11" s="594"/>
      <c r="D11" s="586"/>
      <c r="E11" s="595" t="str">
        <f>+ACTIVIDAD_2!I17</f>
        <v xml:space="preserve"> Porcentaje de casos de representación jurídica que acceden al servicio de acompañamiento psicosocial y/o de psicología forense. </v>
      </c>
      <c r="F11" s="596"/>
      <c r="G11" s="596"/>
      <c r="H11" s="596"/>
      <c r="I11" s="596"/>
      <c r="J11" s="596"/>
      <c r="K11" s="596"/>
      <c r="L11" s="597"/>
    </row>
    <row r="12" spans="1:12" ht="47.25" customHeight="1" x14ac:dyDescent="0.25">
      <c r="A12" s="584" t="s">
        <v>426</v>
      </c>
      <c r="B12" s="585"/>
      <c r="C12" s="585"/>
      <c r="D12" s="587"/>
      <c r="E12" s="595" t="s">
        <v>458</v>
      </c>
      <c r="F12" s="596"/>
      <c r="G12" s="596"/>
      <c r="H12" s="596"/>
      <c r="I12" s="596"/>
      <c r="J12" s="596"/>
      <c r="K12" s="596"/>
      <c r="L12" s="597"/>
    </row>
    <row r="13" spans="1:12" ht="28.5" customHeight="1" x14ac:dyDescent="0.25">
      <c r="A13" s="584" t="s">
        <v>428</v>
      </c>
      <c r="B13" s="585"/>
      <c r="C13" s="587"/>
      <c r="D13" s="588" t="s">
        <v>429</v>
      </c>
      <c r="E13" s="589"/>
      <c r="F13" s="589"/>
      <c r="G13" s="589"/>
      <c r="H13" s="590"/>
      <c r="I13" s="584" t="s">
        <v>430</v>
      </c>
      <c r="J13" s="587"/>
      <c r="K13" s="588" t="s">
        <v>49</v>
      </c>
      <c r="L13" s="590"/>
    </row>
    <row r="14" spans="1:12" ht="15.75" customHeight="1" x14ac:dyDescent="0.25">
      <c r="A14" s="584" t="s">
        <v>431</v>
      </c>
      <c r="B14" s="585"/>
      <c r="C14" s="585"/>
      <c r="D14" s="585"/>
      <c r="E14" s="585"/>
      <c r="F14" s="585"/>
      <c r="G14" s="585"/>
      <c r="H14" s="585"/>
      <c r="I14" s="585"/>
      <c r="J14" s="585"/>
      <c r="K14" s="585"/>
      <c r="L14" s="586"/>
    </row>
    <row r="15" spans="1:12" ht="25.5" customHeight="1" x14ac:dyDescent="0.25">
      <c r="A15" s="584" t="s">
        <v>432</v>
      </c>
      <c r="B15" s="585"/>
      <c r="C15" s="587"/>
      <c r="D15" s="588" t="s">
        <v>19</v>
      </c>
      <c r="E15" s="589"/>
      <c r="F15" s="589"/>
      <c r="G15" s="589"/>
      <c r="H15" s="590"/>
      <c r="I15" s="584" t="s">
        <v>433</v>
      </c>
      <c r="J15" s="587"/>
      <c r="K15" s="588" t="s">
        <v>20</v>
      </c>
      <c r="L15" s="590"/>
    </row>
    <row r="16" spans="1:12" ht="25.5" customHeight="1" x14ac:dyDescent="0.25">
      <c r="A16" s="584" t="s">
        <v>434</v>
      </c>
      <c r="B16" s="585"/>
      <c r="C16" s="587"/>
      <c r="D16" s="609">
        <f>+ACTIVIDAD_2!C38</f>
        <v>1</v>
      </c>
      <c r="E16" s="610"/>
      <c r="F16" s="610"/>
      <c r="G16" s="610"/>
      <c r="H16" s="611"/>
      <c r="I16" s="584" t="s">
        <v>149</v>
      </c>
      <c r="J16" s="587"/>
      <c r="K16" s="612" t="s">
        <v>23</v>
      </c>
      <c r="L16" s="613"/>
    </row>
    <row r="17" spans="1:12" ht="27.6" customHeight="1" x14ac:dyDescent="0.25">
      <c r="A17" s="584" t="s">
        <v>435</v>
      </c>
      <c r="B17" s="585"/>
      <c r="C17" s="587"/>
      <c r="D17" s="588" t="s">
        <v>429</v>
      </c>
      <c r="E17" s="589"/>
      <c r="F17" s="589"/>
      <c r="G17" s="589"/>
      <c r="H17" s="590"/>
      <c r="I17" s="598"/>
      <c r="J17" s="600"/>
      <c r="K17" s="600"/>
      <c r="L17" s="599"/>
    </row>
    <row r="18" spans="1:12" ht="12" customHeight="1" x14ac:dyDescent="0.25">
      <c r="A18" s="214" t="s">
        <v>436</v>
      </c>
      <c r="B18" s="214" t="s">
        <v>437</v>
      </c>
      <c r="C18" s="584" t="s">
        <v>438</v>
      </c>
      <c r="D18" s="585"/>
      <c r="E18" s="585"/>
      <c r="F18" s="585"/>
      <c r="G18" s="587"/>
      <c r="H18" s="584" t="s">
        <v>439</v>
      </c>
      <c r="I18" s="587"/>
      <c r="J18" s="584" t="s">
        <v>440</v>
      </c>
      <c r="K18" s="587"/>
      <c r="L18" s="214" t="s">
        <v>441</v>
      </c>
    </row>
    <row r="19" spans="1:12" ht="63.75" customHeight="1" x14ac:dyDescent="0.25">
      <c r="A19" s="209">
        <v>1</v>
      </c>
      <c r="B19" s="210" t="s">
        <v>429</v>
      </c>
      <c r="C19" s="588" t="s">
        <v>459</v>
      </c>
      <c r="D19" s="589"/>
      <c r="E19" s="589"/>
      <c r="F19" s="589"/>
      <c r="G19" s="590"/>
      <c r="H19" s="588" t="s">
        <v>460</v>
      </c>
      <c r="I19" s="590"/>
      <c r="J19" s="598" t="s">
        <v>22</v>
      </c>
      <c r="K19" s="599"/>
      <c r="L19" s="210" t="s">
        <v>461</v>
      </c>
    </row>
    <row r="20" spans="1:12" ht="63.75" customHeight="1" x14ac:dyDescent="0.25">
      <c r="A20" s="209">
        <v>2</v>
      </c>
      <c r="B20" s="210" t="s">
        <v>429</v>
      </c>
      <c r="C20" s="588" t="s">
        <v>462</v>
      </c>
      <c r="D20" s="589"/>
      <c r="E20" s="589"/>
      <c r="F20" s="589"/>
      <c r="G20" s="590"/>
      <c r="H20" s="588" t="s">
        <v>463</v>
      </c>
      <c r="I20" s="590"/>
      <c r="J20" s="598" t="s">
        <v>22</v>
      </c>
      <c r="K20" s="599"/>
      <c r="L20" s="210" t="s">
        <v>464</v>
      </c>
    </row>
    <row r="21" spans="1:12" ht="63.75" customHeight="1" x14ac:dyDescent="0.25">
      <c r="A21" s="209">
        <v>3</v>
      </c>
      <c r="B21" s="210" t="s">
        <v>429</v>
      </c>
      <c r="C21" s="588" t="s">
        <v>465</v>
      </c>
      <c r="D21" s="589"/>
      <c r="E21" s="589"/>
      <c r="F21" s="589"/>
      <c r="G21" s="590"/>
      <c r="H21" s="588" t="s">
        <v>466</v>
      </c>
      <c r="I21" s="590"/>
      <c r="J21" s="598" t="s">
        <v>22</v>
      </c>
      <c r="K21" s="599"/>
      <c r="L21" s="210" t="s">
        <v>464</v>
      </c>
    </row>
    <row r="22" spans="1:12" ht="25.5" customHeight="1" x14ac:dyDescent="0.25">
      <c r="A22" s="214" t="s">
        <v>436</v>
      </c>
      <c r="B22" s="584" t="s">
        <v>445</v>
      </c>
      <c r="C22" s="585"/>
      <c r="D22" s="585"/>
      <c r="E22" s="585"/>
      <c r="F22" s="585"/>
      <c r="G22" s="585"/>
      <c r="H22" s="585"/>
      <c r="I22" s="585"/>
      <c r="J22" s="585"/>
      <c r="K22" s="587"/>
      <c r="L22" s="214" t="s">
        <v>446</v>
      </c>
    </row>
    <row r="23" spans="1:12" ht="28.15" customHeight="1" x14ac:dyDescent="0.25">
      <c r="A23" s="247">
        <v>1</v>
      </c>
      <c r="B23" s="588" t="s">
        <v>467</v>
      </c>
      <c r="C23" s="589"/>
      <c r="D23" s="589"/>
      <c r="E23" s="589"/>
      <c r="F23" s="589"/>
      <c r="G23" s="589"/>
      <c r="H23" s="589"/>
      <c r="I23" s="589"/>
      <c r="J23" s="589"/>
      <c r="K23" s="590"/>
      <c r="L23" s="210" t="s">
        <v>34</v>
      </c>
    </row>
    <row r="24" spans="1:12" ht="15.75" customHeight="1" x14ac:dyDescent="0.25">
      <c r="A24" s="584" t="s">
        <v>448</v>
      </c>
      <c r="B24" s="585"/>
      <c r="C24" s="585"/>
      <c r="D24" s="585"/>
      <c r="E24" s="585"/>
      <c r="F24" s="592"/>
      <c r="G24" s="592"/>
      <c r="H24" s="585"/>
      <c r="I24" s="592"/>
      <c r="J24" s="592"/>
      <c r="K24" s="585"/>
      <c r="L24" s="604"/>
    </row>
    <row r="25" spans="1:12" ht="26.25" customHeight="1" x14ac:dyDescent="0.25">
      <c r="A25" s="584" t="s">
        <v>449</v>
      </c>
      <c r="B25" s="585"/>
      <c r="C25" s="587"/>
      <c r="D25" s="608">
        <v>0.91</v>
      </c>
      <c r="E25" s="589"/>
      <c r="F25" s="605" t="s">
        <v>450</v>
      </c>
      <c r="G25" s="605"/>
      <c r="H25" s="219">
        <v>2024</v>
      </c>
      <c r="I25" s="605" t="s">
        <v>451</v>
      </c>
      <c r="J25" s="605"/>
      <c r="K25" s="248"/>
      <c r="L25" s="218" t="s">
        <v>452</v>
      </c>
    </row>
    <row r="26" spans="1:12" ht="26.25" customHeight="1" x14ac:dyDescent="0.25">
      <c r="A26" s="584" t="s">
        <v>453</v>
      </c>
      <c r="B26" s="585"/>
      <c r="C26" s="587"/>
      <c r="D26" s="588" t="s">
        <v>468</v>
      </c>
      <c r="E26" s="589"/>
      <c r="F26" s="606"/>
      <c r="G26" s="606"/>
      <c r="H26" s="589"/>
      <c r="I26" s="606"/>
      <c r="J26" s="606"/>
      <c r="K26" s="589"/>
      <c r="L26" s="607"/>
    </row>
    <row r="27" spans="1:12" ht="55.5" customHeight="1" x14ac:dyDescent="0.25">
      <c r="A27" s="584" t="s">
        <v>455</v>
      </c>
      <c r="B27" s="585"/>
      <c r="C27" s="587"/>
      <c r="D27" s="588" t="s">
        <v>469</v>
      </c>
      <c r="E27" s="589"/>
      <c r="F27" s="589"/>
      <c r="G27" s="589"/>
      <c r="H27" s="589"/>
      <c r="I27" s="589"/>
      <c r="J27" s="589"/>
      <c r="K27" s="589"/>
      <c r="L27" s="590"/>
    </row>
    <row r="28" spans="1:12" ht="17.649999999999999" customHeight="1" x14ac:dyDescent="0.25">
      <c r="A28" s="584" t="s">
        <v>457</v>
      </c>
      <c r="B28" s="585"/>
      <c r="C28" s="587"/>
      <c r="D28" s="588"/>
      <c r="E28" s="589"/>
      <c r="F28" s="589"/>
      <c r="G28" s="589"/>
      <c r="H28" s="589"/>
      <c r="I28" s="589"/>
      <c r="J28" s="589"/>
      <c r="K28" s="589"/>
      <c r="L28" s="590"/>
    </row>
  </sheetData>
  <mergeCells count="64">
    <mergeCell ref="A1:E4"/>
    <mergeCell ref="F1:K2"/>
    <mergeCell ref="F3:K4"/>
    <mergeCell ref="A5:L5"/>
    <mergeCell ref="A6:C6"/>
    <mergeCell ref="D6:H6"/>
    <mergeCell ref="I6:J6"/>
    <mergeCell ref="K6:L6"/>
    <mergeCell ref="A7:C7"/>
    <mergeCell ref="D7:H7"/>
    <mergeCell ref="I7:J7"/>
    <mergeCell ref="K7:L7"/>
    <mergeCell ref="A8:C8"/>
    <mergeCell ref="D8:H8"/>
    <mergeCell ref="I8:J8"/>
    <mergeCell ref="K8:L8"/>
    <mergeCell ref="A15:C15"/>
    <mergeCell ref="D15:H15"/>
    <mergeCell ref="I15:J15"/>
    <mergeCell ref="K15:L15"/>
    <mergeCell ref="A9:L9"/>
    <mergeCell ref="A10:D10"/>
    <mergeCell ref="E10:L10"/>
    <mergeCell ref="A11:D11"/>
    <mergeCell ref="E11:L11"/>
    <mergeCell ref="A12:D12"/>
    <mergeCell ref="E12:L12"/>
    <mergeCell ref="A13:C13"/>
    <mergeCell ref="D13:H13"/>
    <mergeCell ref="I13:J13"/>
    <mergeCell ref="K13:L13"/>
    <mergeCell ref="A14:L14"/>
    <mergeCell ref="A16:C16"/>
    <mergeCell ref="D16:H16"/>
    <mergeCell ref="I16:J16"/>
    <mergeCell ref="K16:L16"/>
    <mergeCell ref="A17:C17"/>
    <mergeCell ref="D17:H17"/>
    <mergeCell ref="I17:L17"/>
    <mergeCell ref="C18:G18"/>
    <mergeCell ref="H18:I18"/>
    <mergeCell ref="J18:K18"/>
    <mergeCell ref="C19:G19"/>
    <mergeCell ref="H19:I19"/>
    <mergeCell ref="J19:K19"/>
    <mergeCell ref="A27:C27"/>
    <mergeCell ref="D27:L27"/>
    <mergeCell ref="A28:C28"/>
    <mergeCell ref="D28:L28"/>
    <mergeCell ref="B22:K22"/>
    <mergeCell ref="B23:K23"/>
    <mergeCell ref="A24:L24"/>
    <mergeCell ref="A25:C25"/>
    <mergeCell ref="D25:E25"/>
    <mergeCell ref="F25:G25"/>
    <mergeCell ref="I25:J25"/>
    <mergeCell ref="C20:G20"/>
    <mergeCell ref="H20:I20"/>
    <mergeCell ref="J20:K20"/>
    <mergeCell ref="A26:C26"/>
    <mergeCell ref="D26:L26"/>
    <mergeCell ref="C21:G21"/>
    <mergeCell ref="H21:I21"/>
    <mergeCell ref="J21:K21"/>
  </mergeCells>
  <pageMargins left="0.7" right="0.7" top="0.75" bottom="0.75" header="0.3" footer="0.3"/>
  <pageSetup scale="71" orientation="portrait"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AC26296A-D93C-4A36-B02A-C4670C08DE92}">
          <x14:formula1>
            <xm:f>Datos!$K$2:$K$3</xm:f>
          </x14:formula1>
          <xm:sqref>J19:K21</xm:sqref>
        </x14:dataValidation>
        <x14:dataValidation type="list" allowBlank="1" showInputMessage="1" showErrorMessage="1" xr:uid="{9AFB2D25-A8C2-4298-9D80-2B5F5573EBEC}">
          <x14:formula1>
            <xm:f>Datos!$K$2:$K$4</xm:f>
          </x14:formula1>
          <xm:sqref>L23</xm:sqref>
        </x14:dataValidation>
        <x14:dataValidation type="list" allowBlank="1" showInputMessage="1" showErrorMessage="1" xr:uid="{0816966F-6458-4F65-BC64-CE73CAE90167}">
          <x14:formula1>
            <xm:f>Datos!$J$2:$J$5</xm:f>
          </x14:formula1>
          <xm:sqref>K16:L16</xm:sqref>
        </x14:dataValidation>
        <x14:dataValidation type="list" allowBlank="1" showInputMessage="1" showErrorMessage="1" xr:uid="{DEA5FE7E-928A-41BF-A8F0-96F710F4C745}">
          <x14:formula1>
            <xm:f>Datos!$I$2:$I$7</xm:f>
          </x14:formula1>
          <xm:sqref>K15:L15</xm:sqref>
        </x14:dataValidation>
        <x14:dataValidation type="list" allowBlank="1" showInputMessage="1" showErrorMessage="1" xr:uid="{B500EE43-3C7B-4576-A58A-6918E36A9208}">
          <x14:formula1>
            <xm:f>Datos!$H$2:$H$3</xm:f>
          </x14:formula1>
          <xm:sqref>D15:H15</xm:sqref>
        </x14:dataValidation>
        <x14:dataValidation type="list" allowBlank="1" showInputMessage="1" showErrorMessage="1" xr:uid="{C23B841B-D705-44C8-8F6B-32EC42BE823F}">
          <x14:formula1>
            <xm:f>Datos!$G$2:$G$8</xm:f>
          </x14:formula1>
          <xm:sqref>K13:L13</xm:sqref>
        </x14:dataValidation>
        <x14:dataValidation type="list" allowBlank="1" showInputMessage="1" showErrorMessage="1" xr:uid="{424D681A-BB56-44D2-B03F-D9A04DED0783}">
          <x14:formula1>
            <xm:f>Datos!$F$2:$F$18</xm:f>
          </x14:formula1>
          <xm:sqref>K8:L8</xm:sqref>
        </x14:dataValidation>
        <x14:dataValidation type="list" allowBlank="1" showInputMessage="1" showErrorMessage="1" xr:uid="{E3B8416E-F461-40D2-84BE-C82FF169F02A}">
          <x14:formula1>
            <xm:f>Datos!$E$2:$E$23</xm:f>
          </x14:formula1>
          <xm:sqref>D8:H8</xm:sqref>
        </x14:dataValidation>
        <x14:dataValidation type="list" allowBlank="1" showInputMessage="1" showErrorMessage="1" xr:uid="{CD3A2E75-9EF4-45DA-A3E6-C2EF72EE76D1}">
          <x14:formula1>
            <xm:f>Datos!$D$2:$D$7</xm:f>
          </x14:formula1>
          <xm:sqref>K7:L7</xm:sqref>
        </x14:dataValidation>
        <x14:dataValidation type="list" allowBlank="1" showInputMessage="1" showErrorMessage="1" xr:uid="{BA6E26F5-65C4-4774-AEA1-732A6D165454}">
          <x14:formula1>
            <xm:f>Datos!$C$2:$C$3</xm:f>
          </x14:formula1>
          <xm:sqref>D7:H7</xm:sqref>
        </x14:dataValidation>
        <x14:dataValidation type="list" allowBlank="1" showInputMessage="1" showErrorMessage="1" xr:uid="{647D706A-D747-42FC-A8FC-89B52193D957}">
          <x14:formula1>
            <xm:f>Datos!$B$2:$B$6</xm:f>
          </x14:formula1>
          <xm:sqref>K6:L6</xm:sqref>
        </x14:dataValidation>
        <x14:dataValidation type="list" allowBlank="1" showInputMessage="1" showErrorMessage="1" xr:uid="{4C276DC2-1891-4891-A557-9238980274C4}">
          <x14:formula1>
            <xm:f>Datos!$A$2:$A$5</xm:f>
          </x14:formula1>
          <xm:sqref>D6:H6</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64B2E-0FEE-4C00-92A2-D5204ACBBACC}">
  <sheetPr>
    <tabColor theme="5" tint="0.59999389629810485"/>
    <pageSetUpPr fitToPage="1"/>
  </sheetPr>
  <dimension ref="A1:L28"/>
  <sheetViews>
    <sheetView view="pageBreakPreview" topLeftCell="A11" zoomScale="60" zoomScaleNormal="100" workbookViewId="0">
      <selection activeCell="A19" sqref="A19:XFD21"/>
    </sheetView>
  </sheetViews>
  <sheetFormatPr baseColWidth="10" defaultColWidth="8.7109375" defaultRowHeight="12.75" x14ac:dyDescent="0.25"/>
  <cols>
    <col min="1" max="1" width="3.28515625" style="231" customWidth="1"/>
    <col min="2" max="2" width="9.28515625" style="231" customWidth="1"/>
    <col min="3" max="3" width="5.7109375" style="231" customWidth="1"/>
    <col min="4" max="4" width="6.7109375" style="231" customWidth="1"/>
    <col min="5" max="5" width="5.7109375" style="231" customWidth="1"/>
    <col min="6" max="6" width="10.28515625" style="231" customWidth="1"/>
    <col min="7" max="7" width="2.140625" style="231" customWidth="1"/>
    <col min="8" max="8" width="18.7109375" style="231" customWidth="1"/>
    <col min="9" max="9" width="12.7109375" style="231" customWidth="1"/>
    <col min="10" max="10" width="6.7109375" style="231" customWidth="1"/>
    <col min="11" max="11" width="18.7109375" style="231" customWidth="1"/>
    <col min="12" max="12" width="25.7109375" style="231" customWidth="1"/>
    <col min="13" max="16384" width="8.7109375" style="231"/>
  </cols>
  <sheetData>
    <row r="1" spans="1:12" ht="18.75" customHeight="1" x14ac:dyDescent="0.25">
      <c r="A1" s="571"/>
      <c r="B1" s="572"/>
      <c r="C1" s="572"/>
      <c r="D1" s="572"/>
      <c r="E1" s="573"/>
      <c r="F1" s="580" t="s">
        <v>416</v>
      </c>
      <c r="G1" s="581"/>
      <c r="H1" s="581"/>
      <c r="I1" s="581"/>
      <c r="J1" s="581"/>
      <c r="K1" s="581"/>
      <c r="L1" s="207"/>
    </row>
    <row r="2" spans="1:12" ht="18.75" customHeight="1" x14ac:dyDescent="0.25">
      <c r="A2" s="574"/>
      <c r="B2" s="575"/>
      <c r="C2" s="575"/>
      <c r="D2" s="575"/>
      <c r="E2" s="576"/>
      <c r="F2" s="582"/>
      <c r="G2" s="583"/>
      <c r="H2" s="583"/>
      <c r="I2" s="583"/>
      <c r="J2" s="583"/>
      <c r="K2" s="583"/>
      <c r="L2" s="207"/>
    </row>
    <row r="3" spans="1:12" ht="18.75" customHeight="1" x14ac:dyDescent="0.25">
      <c r="A3" s="574"/>
      <c r="B3" s="575"/>
      <c r="C3" s="575"/>
      <c r="D3" s="575"/>
      <c r="E3" s="576"/>
      <c r="F3" s="580" t="s">
        <v>417</v>
      </c>
      <c r="G3" s="581"/>
      <c r="H3" s="581"/>
      <c r="I3" s="581"/>
      <c r="J3" s="581"/>
      <c r="K3" s="581"/>
      <c r="L3" s="207"/>
    </row>
    <row r="4" spans="1:12" ht="18.75" customHeight="1" x14ac:dyDescent="0.25">
      <c r="A4" s="577"/>
      <c r="B4" s="578"/>
      <c r="C4" s="578"/>
      <c r="D4" s="578"/>
      <c r="E4" s="579"/>
      <c r="F4" s="582"/>
      <c r="G4" s="583"/>
      <c r="H4" s="583"/>
      <c r="I4" s="583"/>
      <c r="J4" s="583"/>
      <c r="K4" s="583"/>
      <c r="L4" s="207"/>
    </row>
    <row r="5" spans="1:12" ht="15.75" customHeight="1" x14ac:dyDescent="0.25">
      <c r="A5" s="584" t="s">
        <v>418</v>
      </c>
      <c r="B5" s="585"/>
      <c r="C5" s="585"/>
      <c r="D5" s="585"/>
      <c r="E5" s="585"/>
      <c r="F5" s="585"/>
      <c r="G5" s="585"/>
      <c r="H5" s="585"/>
      <c r="I5" s="585"/>
      <c r="J5" s="585"/>
      <c r="K5" s="585"/>
      <c r="L5" s="586"/>
    </row>
    <row r="6" spans="1:12" ht="23.25" customHeight="1" x14ac:dyDescent="0.25">
      <c r="A6" s="584" t="s">
        <v>419</v>
      </c>
      <c r="B6" s="585"/>
      <c r="C6" s="587"/>
      <c r="D6" s="588" t="s">
        <v>12</v>
      </c>
      <c r="E6" s="589"/>
      <c r="F6" s="589"/>
      <c r="G6" s="589"/>
      <c r="H6" s="590"/>
      <c r="I6" s="584" t="s">
        <v>420</v>
      </c>
      <c r="J6" s="587"/>
      <c r="K6" s="588" t="s">
        <v>37</v>
      </c>
      <c r="L6" s="590"/>
    </row>
    <row r="7" spans="1:12" ht="17.649999999999999" customHeight="1" x14ac:dyDescent="0.25">
      <c r="A7" s="584" t="s">
        <v>421</v>
      </c>
      <c r="B7" s="585"/>
      <c r="C7" s="587"/>
      <c r="D7" s="588" t="s">
        <v>26</v>
      </c>
      <c r="E7" s="589"/>
      <c r="F7" s="589"/>
      <c r="G7" s="589"/>
      <c r="H7" s="590"/>
      <c r="I7" s="584" t="s">
        <v>92</v>
      </c>
      <c r="J7" s="587"/>
      <c r="K7" s="588" t="s">
        <v>15</v>
      </c>
      <c r="L7" s="590"/>
    </row>
    <row r="8" spans="1:12" ht="35.65" customHeight="1" x14ac:dyDescent="0.25">
      <c r="A8" s="584" t="s">
        <v>422</v>
      </c>
      <c r="B8" s="585"/>
      <c r="C8" s="587"/>
      <c r="D8" s="588" t="s">
        <v>59</v>
      </c>
      <c r="E8" s="589"/>
      <c r="F8" s="589"/>
      <c r="G8" s="589"/>
      <c r="H8" s="590"/>
      <c r="I8" s="584" t="s">
        <v>423</v>
      </c>
      <c r="J8" s="587"/>
      <c r="K8" s="588" t="s">
        <v>73</v>
      </c>
      <c r="L8" s="590"/>
    </row>
    <row r="9" spans="1:12" ht="15.75" customHeight="1" x14ac:dyDescent="0.25">
      <c r="A9" s="591" t="s">
        <v>424</v>
      </c>
      <c r="B9" s="592"/>
      <c r="C9" s="592"/>
      <c r="D9" s="592"/>
      <c r="E9" s="585"/>
      <c r="F9" s="585"/>
      <c r="G9" s="585"/>
      <c r="H9" s="585"/>
      <c r="I9" s="585"/>
      <c r="J9" s="585"/>
      <c r="K9" s="585"/>
      <c r="L9" s="586"/>
    </row>
    <row r="10" spans="1:12" ht="15.75" customHeight="1" x14ac:dyDescent="0.25">
      <c r="A10" s="605" t="s">
        <v>311</v>
      </c>
      <c r="B10" s="605"/>
      <c r="C10" s="605"/>
      <c r="D10" s="605"/>
      <c r="E10" s="596" t="str">
        <f>+ACTIVIDAD_3!B13</f>
        <v>Brindar a 40000 mujeres orientación y asesoría jurídica en los espacios con presencia de la SDMujer</v>
      </c>
      <c r="F10" s="596"/>
      <c r="G10" s="596"/>
      <c r="H10" s="596"/>
      <c r="I10" s="596"/>
      <c r="J10" s="596"/>
      <c r="K10" s="596"/>
      <c r="L10" s="596"/>
    </row>
    <row r="11" spans="1:12" ht="34.5" customHeight="1" x14ac:dyDescent="0.25">
      <c r="A11" s="593" t="s">
        <v>425</v>
      </c>
      <c r="B11" s="594"/>
      <c r="C11" s="594"/>
      <c r="D11" s="586"/>
      <c r="E11" s="595" t="str">
        <f>+ACTIVIDAD_3!I17</f>
        <v>Número de mujeres con orientación o asesoría jurídica en los espacios donde tiene presencia la SFCO de la SDMujer</v>
      </c>
      <c r="F11" s="596"/>
      <c r="G11" s="596"/>
      <c r="H11" s="596"/>
      <c r="I11" s="596"/>
      <c r="J11" s="596"/>
      <c r="K11" s="596"/>
      <c r="L11" s="597"/>
    </row>
    <row r="12" spans="1:12" ht="47.25" customHeight="1" x14ac:dyDescent="0.25">
      <c r="A12" s="584" t="s">
        <v>426</v>
      </c>
      <c r="B12" s="585"/>
      <c r="C12" s="585"/>
      <c r="D12" s="587"/>
      <c r="E12" s="595" t="s">
        <v>470</v>
      </c>
      <c r="F12" s="596"/>
      <c r="G12" s="596"/>
      <c r="H12" s="596"/>
      <c r="I12" s="596"/>
      <c r="J12" s="596"/>
      <c r="K12" s="596"/>
      <c r="L12" s="597"/>
    </row>
    <row r="13" spans="1:12" ht="28.5" customHeight="1" x14ac:dyDescent="0.25">
      <c r="A13" s="584" t="s">
        <v>428</v>
      </c>
      <c r="B13" s="585"/>
      <c r="C13" s="587"/>
      <c r="D13" s="588" t="s">
        <v>429</v>
      </c>
      <c r="E13" s="589"/>
      <c r="F13" s="589"/>
      <c r="G13" s="589"/>
      <c r="H13" s="590"/>
      <c r="I13" s="584" t="s">
        <v>430</v>
      </c>
      <c r="J13" s="587"/>
      <c r="K13" s="588" t="s">
        <v>49</v>
      </c>
      <c r="L13" s="590"/>
    </row>
    <row r="14" spans="1:12" ht="15.75" customHeight="1" x14ac:dyDescent="0.25">
      <c r="A14" s="584" t="s">
        <v>431</v>
      </c>
      <c r="B14" s="585"/>
      <c r="C14" s="585"/>
      <c r="D14" s="585"/>
      <c r="E14" s="585"/>
      <c r="F14" s="585"/>
      <c r="G14" s="585"/>
      <c r="H14" s="585"/>
      <c r="I14" s="585"/>
      <c r="J14" s="585"/>
      <c r="K14" s="585"/>
      <c r="L14" s="586"/>
    </row>
    <row r="15" spans="1:12" ht="25.5" customHeight="1" x14ac:dyDescent="0.25">
      <c r="A15" s="584" t="s">
        <v>432</v>
      </c>
      <c r="B15" s="585"/>
      <c r="C15" s="587"/>
      <c r="D15" s="588" t="s">
        <v>19</v>
      </c>
      <c r="E15" s="589"/>
      <c r="F15" s="589"/>
      <c r="G15" s="589"/>
      <c r="H15" s="590"/>
      <c r="I15" s="584" t="s">
        <v>433</v>
      </c>
      <c r="J15" s="587"/>
      <c r="K15" s="588" t="s">
        <v>20</v>
      </c>
      <c r="L15" s="590"/>
    </row>
    <row r="16" spans="1:12" ht="25.5" customHeight="1" x14ac:dyDescent="0.25">
      <c r="A16" s="584" t="s">
        <v>434</v>
      </c>
      <c r="B16" s="585"/>
      <c r="C16" s="587"/>
      <c r="D16" s="614">
        <f>ACTIVIDAD_3!C38</f>
        <v>11500</v>
      </c>
      <c r="E16" s="615"/>
      <c r="F16" s="615"/>
      <c r="G16" s="615"/>
      <c r="H16" s="616"/>
      <c r="I16" s="584" t="s">
        <v>149</v>
      </c>
      <c r="J16" s="587"/>
      <c r="K16" s="588" t="s">
        <v>21</v>
      </c>
      <c r="L16" s="590"/>
    </row>
    <row r="17" spans="1:12" ht="27.6" customHeight="1" x14ac:dyDescent="0.25">
      <c r="A17" s="584" t="s">
        <v>435</v>
      </c>
      <c r="B17" s="585"/>
      <c r="C17" s="587"/>
      <c r="D17" s="588" t="s">
        <v>429</v>
      </c>
      <c r="E17" s="589"/>
      <c r="F17" s="589"/>
      <c r="G17" s="589"/>
      <c r="H17" s="590"/>
      <c r="I17" s="588"/>
      <c r="J17" s="589"/>
      <c r="K17" s="589"/>
      <c r="L17" s="590"/>
    </row>
    <row r="18" spans="1:12" ht="12" customHeight="1" x14ac:dyDescent="0.25">
      <c r="A18" s="214" t="s">
        <v>436</v>
      </c>
      <c r="B18" s="214" t="s">
        <v>437</v>
      </c>
      <c r="C18" s="584" t="s">
        <v>438</v>
      </c>
      <c r="D18" s="585"/>
      <c r="E18" s="585"/>
      <c r="F18" s="585"/>
      <c r="G18" s="587"/>
      <c r="H18" s="584" t="s">
        <v>439</v>
      </c>
      <c r="I18" s="587"/>
      <c r="J18" s="584" t="s">
        <v>440</v>
      </c>
      <c r="K18" s="587"/>
      <c r="L18" s="214" t="s">
        <v>441</v>
      </c>
    </row>
    <row r="19" spans="1:12" ht="64.5" customHeight="1" x14ac:dyDescent="0.25">
      <c r="A19" s="247">
        <v>1</v>
      </c>
      <c r="B19" s="210" t="s">
        <v>429</v>
      </c>
      <c r="C19" s="588" t="s">
        <v>471</v>
      </c>
      <c r="D19" s="589"/>
      <c r="E19" s="589"/>
      <c r="F19" s="589"/>
      <c r="G19" s="590"/>
      <c r="H19" s="588" t="s">
        <v>472</v>
      </c>
      <c r="I19" s="590"/>
      <c r="J19" s="588" t="s">
        <v>22</v>
      </c>
      <c r="K19" s="590"/>
      <c r="L19" s="210" t="s">
        <v>461</v>
      </c>
    </row>
    <row r="20" spans="1:12" ht="64.5" customHeight="1" x14ac:dyDescent="0.25">
      <c r="A20" s="247">
        <v>2</v>
      </c>
      <c r="B20" s="210" t="s">
        <v>429</v>
      </c>
      <c r="C20" s="588" t="s">
        <v>473</v>
      </c>
      <c r="D20" s="589"/>
      <c r="E20" s="589"/>
      <c r="F20" s="589"/>
      <c r="G20" s="590"/>
      <c r="H20" s="588" t="s">
        <v>474</v>
      </c>
      <c r="I20" s="590"/>
      <c r="J20" s="588" t="s">
        <v>22</v>
      </c>
      <c r="K20" s="590"/>
      <c r="L20" s="210" t="s">
        <v>461</v>
      </c>
    </row>
    <row r="21" spans="1:12" ht="64.5" customHeight="1" x14ac:dyDescent="0.25">
      <c r="A21" s="247">
        <v>3</v>
      </c>
      <c r="B21" s="210" t="s">
        <v>429</v>
      </c>
      <c r="C21" s="588" t="s">
        <v>475</v>
      </c>
      <c r="D21" s="589"/>
      <c r="E21" s="589"/>
      <c r="F21" s="589"/>
      <c r="G21" s="590"/>
      <c r="H21" s="588" t="s">
        <v>476</v>
      </c>
      <c r="I21" s="590"/>
      <c r="J21" s="588" t="s">
        <v>22</v>
      </c>
      <c r="K21" s="590"/>
      <c r="L21" s="210" t="s">
        <v>461</v>
      </c>
    </row>
    <row r="22" spans="1:12" ht="25.5" customHeight="1" x14ac:dyDescent="0.25">
      <c r="A22" s="214" t="s">
        <v>436</v>
      </c>
      <c r="B22" s="584" t="s">
        <v>445</v>
      </c>
      <c r="C22" s="585"/>
      <c r="D22" s="585"/>
      <c r="E22" s="585"/>
      <c r="F22" s="585"/>
      <c r="G22" s="585"/>
      <c r="H22" s="585"/>
      <c r="I22" s="585"/>
      <c r="J22" s="585"/>
      <c r="K22" s="587"/>
      <c r="L22" s="214" t="s">
        <v>446</v>
      </c>
    </row>
    <row r="23" spans="1:12" ht="51.75" customHeight="1" x14ac:dyDescent="0.25">
      <c r="A23" s="209">
        <v>1</v>
      </c>
      <c r="B23" s="588" t="s">
        <v>477</v>
      </c>
      <c r="C23" s="589"/>
      <c r="D23" s="589"/>
      <c r="E23" s="589"/>
      <c r="F23" s="589"/>
      <c r="G23" s="589"/>
      <c r="H23" s="589"/>
      <c r="I23" s="589"/>
      <c r="J23" s="589"/>
      <c r="K23" s="590"/>
      <c r="L23" s="210" t="s">
        <v>22</v>
      </c>
    </row>
    <row r="24" spans="1:12" ht="15.75" customHeight="1" x14ac:dyDescent="0.25">
      <c r="A24" s="584" t="s">
        <v>448</v>
      </c>
      <c r="B24" s="585"/>
      <c r="C24" s="585"/>
      <c r="D24" s="585"/>
      <c r="E24" s="585"/>
      <c r="F24" s="592"/>
      <c r="G24" s="592"/>
      <c r="H24" s="585"/>
      <c r="I24" s="592"/>
      <c r="J24" s="592"/>
      <c r="K24" s="585"/>
      <c r="L24" s="604"/>
    </row>
    <row r="25" spans="1:12" ht="26.25" customHeight="1" x14ac:dyDescent="0.25">
      <c r="A25" s="584" t="s">
        <v>449</v>
      </c>
      <c r="B25" s="585"/>
      <c r="C25" s="587"/>
      <c r="D25" s="588">
        <v>7421</v>
      </c>
      <c r="E25" s="589"/>
      <c r="F25" s="605" t="s">
        <v>450</v>
      </c>
      <c r="G25" s="605"/>
      <c r="H25" s="219">
        <v>2024</v>
      </c>
      <c r="I25" s="605" t="s">
        <v>451</v>
      </c>
      <c r="J25" s="605"/>
      <c r="K25" s="208"/>
      <c r="L25" s="218" t="s">
        <v>452</v>
      </c>
    </row>
    <row r="26" spans="1:12" ht="26.25" customHeight="1" x14ac:dyDescent="0.25">
      <c r="A26" s="584" t="s">
        <v>453</v>
      </c>
      <c r="B26" s="585"/>
      <c r="C26" s="587"/>
      <c r="D26" s="588" t="s">
        <v>478</v>
      </c>
      <c r="E26" s="589"/>
      <c r="F26" s="606"/>
      <c r="G26" s="606"/>
      <c r="H26" s="589"/>
      <c r="I26" s="606"/>
      <c r="J26" s="606"/>
      <c r="K26" s="589"/>
      <c r="L26" s="607"/>
    </row>
    <row r="27" spans="1:12" ht="45.75" customHeight="1" x14ac:dyDescent="0.25">
      <c r="A27" s="584" t="s">
        <v>455</v>
      </c>
      <c r="B27" s="585"/>
      <c r="C27" s="587"/>
      <c r="D27" s="598" t="s">
        <v>479</v>
      </c>
      <c r="E27" s="600"/>
      <c r="F27" s="600"/>
      <c r="G27" s="600"/>
      <c r="H27" s="600"/>
      <c r="I27" s="600"/>
      <c r="J27" s="600"/>
      <c r="K27" s="600"/>
      <c r="L27" s="599"/>
    </row>
    <row r="28" spans="1:12" ht="17.649999999999999" customHeight="1" x14ac:dyDescent="0.25">
      <c r="A28" s="584" t="s">
        <v>457</v>
      </c>
      <c r="B28" s="585"/>
      <c r="C28" s="587"/>
      <c r="D28" s="588"/>
      <c r="E28" s="589"/>
      <c r="F28" s="589"/>
      <c r="G28" s="589"/>
      <c r="H28" s="589"/>
      <c r="I28" s="589"/>
      <c r="J28" s="589"/>
      <c r="K28" s="589"/>
      <c r="L28" s="590"/>
    </row>
  </sheetData>
  <mergeCells count="64">
    <mergeCell ref="A1:E4"/>
    <mergeCell ref="F1:K2"/>
    <mergeCell ref="F3:K4"/>
    <mergeCell ref="A5:L5"/>
    <mergeCell ref="A6:C6"/>
    <mergeCell ref="D6:H6"/>
    <mergeCell ref="I6:J6"/>
    <mergeCell ref="K6:L6"/>
    <mergeCell ref="A7:C7"/>
    <mergeCell ref="D7:H7"/>
    <mergeCell ref="I7:J7"/>
    <mergeCell ref="K7:L7"/>
    <mergeCell ref="A8:C8"/>
    <mergeCell ref="D8:H8"/>
    <mergeCell ref="I8:J8"/>
    <mergeCell ref="K8:L8"/>
    <mergeCell ref="A15:C15"/>
    <mergeCell ref="D15:H15"/>
    <mergeCell ref="I15:J15"/>
    <mergeCell ref="K15:L15"/>
    <mergeCell ref="A9:L9"/>
    <mergeCell ref="A10:D10"/>
    <mergeCell ref="E10:L10"/>
    <mergeCell ref="A11:D11"/>
    <mergeCell ref="E11:L11"/>
    <mergeCell ref="A12:D12"/>
    <mergeCell ref="E12:L12"/>
    <mergeCell ref="A13:C13"/>
    <mergeCell ref="D13:H13"/>
    <mergeCell ref="I13:J13"/>
    <mergeCell ref="K13:L13"/>
    <mergeCell ref="A14:L14"/>
    <mergeCell ref="A16:C16"/>
    <mergeCell ref="D16:H16"/>
    <mergeCell ref="I16:J16"/>
    <mergeCell ref="K16:L16"/>
    <mergeCell ref="A17:C17"/>
    <mergeCell ref="D17:H17"/>
    <mergeCell ref="I17:L17"/>
    <mergeCell ref="C18:G18"/>
    <mergeCell ref="H18:I18"/>
    <mergeCell ref="J18:K18"/>
    <mergeCell ref="C19:G19"/>
    <mergeCell ref="H19:I19"/>
    <mergeCell ref="J19:K19"/>
    <mergeCell ref="C20:G20"/>
    <mergeCell ref="H20:I20"/>
    <mergeCell ref="J20:K20"/>
    <mergeCell ref="C21:G21"/>
    <mergeCell ref="H21:I21"/>
    <mergeCell ref="J21:K21"/>
    <mergeCell ref="B22:K22"/>
    <mergeCell ref="B23:K23"/>
    <mergeCell ref="A24:L24"/>
    <mergeCell ref="A25:C25"/>
    <mergeCell ref="D25:E25"/>
    <mergeCell ref="F25:G25"/>
    <mergeCell ref="I25:J25"/>
    <mergeCell ref="A26:C26"/>
    <mergeCell ref="D26:L26"/>
    <mergeCell ref="A27:C27"/>
    <mergeCell ref="D27:L27"/>
    <mergeCell ref="A28:C28"/>
    <mergeCell ref="D28:L28"/>
  </mergeCells>
  <pageMargins left="0.7" right="0.7" top="0.75" bottom="0.75" header="0.3" footer="0.3"/>
  <pageSetup scale="71"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611AE3E9-B0B3-4361-892C-90625843D483}">
          <x14:formula1>
            <xm:f>Datos!$K$2:$K$3</xm:f>
          </x14:formula1>
          <xm:sqref>J19:K21</xm:sqref>
        </x14:dataValidation>
        <x14:dataValidation type="list" allowBlank="1" showInputMessage="1" showErrorMessage="1" xr:uid="{499781E4-99F2-496F-BEDB-4EFC5DD48240}">
          <x14:formula1>
            <xm:f>Datos!$K$2:$K$4</xm:f>
          </x14:formula1>
          <xm:sqref>L23</xm:sqref>
        </x14:dataValidation>
        <x14:dataValidation type="list" allowBlank="1" showInputMessage="1" showErrorMessage="1" xr:uid="{BD0BE15D-8C6A-446B-B5D0-0980C5748746}">
          <x14:formula1>
            <xm:f>Datos!$J$2:$J$5</xm:f>
          </x14:formula1>
          <xm:sqref>K16:L16</xm:sqref>
        </x14:dataValidation>
        <x14:dataValidation type="list" allowBlank="1" showInputMessage="1" showErrorMessage="1" xr:uid="{BD1F4C7C-0736-4089-A8C9-D6B734C67F8F}">
          <x14:formula1>
            <xm:f>Datos!$I$2:$I$7</xm:f>
          </x14:formula1>
          <xm:sqref>K15:L15</xm:sqref>
        </x14:dataValidation>
        <x14:dataValidation type="list" allowBlank="1" showInputMessage="1" showErrorMessage="1" xr:uid="{230CA90D-7503-4FAC-ACD5-FDCBD1B63371}">
          <x14:formula1>
            <xm:f>Datos!$H$2:$H$3</xm:f>
          </x14:formula1>
          <xm:sqref>D15:H15</xm:sqref>
        </x14:dataValidation>
        <x14:dataValidation type="list" allowBlank="1" showInputMessage="1" showErrorMessage="1" xr:uid="{85670F55-B2B4-48D6-8D94-72364AD7A7B6}">
          <x14:formula1>
            <xm:f>Datos!$G$2:$G$8</xm:f>
          </x14:formula1>
          <xm:sqref>K13:L13</xm:sqref>
        </x14:dataValidation>
        <x14:dataValidation type="list" allowBlank="1" showInputMessage="1" showErrorMessage="1" xr:uid="{B44DCEB0-52C8-4179-B79F-8EA8D4DF8588}">
          <x14:formula1>
            <xm:f>Datos!$F$2:$F$18</xm:f>
          </x14:formula1>
          <xm:sqref>K8:L8</xm:sqref>
        </x14:dataValidation>
        <x14:dataValidation type="list" allowBlank="1" showInputMessage="1" showErrorMessage="1" xr:uid="{3B72E189-F09B-423A-A029-BAD692C96319}">
          <x14:formula1>
            <xm:f>Datos!$E$2:$E$23</xm:f>
          </x14:formula1>
          <xm:sqref>D8:H8</xm:sqref>
        </x14:dataValidation>
        <x14:dataValidation type="list" allowBlank="1" showInputMessage="1" showErrorMessage="1" xr:uid="{386E4B93-814C-4342-9C87-DEC3A907507E}">
          <x14:formula1>
            <xm:f>Datos!$D$2:$D$7</xm:f>
          </x14:formula1>
          <xm:sqref>K7:L7</xm:sqref>
        </x14:dataValidation>
        <x14:dataValidation type="list" allowBlank="1" showInputMessage="1" showErrorMessage="1" xr:uid="{91A4B5A3-1975-4B21-A009-8CBC75BFCF87}">
          <x14:formula1>
            <xm:f>Datos!$C$2:$C$3</xm:f>
          </x14:formula1>
          <xm:sqref>D7:H7</xm:sqref>
        </x14:dataValidation>
        <x14:dataValidation type="list" allowBlank="1" showInputMessage="1" showErrorMessage="1" xr:uid="{CE8D9896-E8BD-4719-9C37-409FC08BF14C}">
          <x14:formula1>
            <xm:f>Datos!$B$2:$B$6</xm:f>
          </x14:formula1>
          <xm:sqref>K6:L6</xm:sqref>
        </x14:dataValidation>
        <x14:dataValidation type="list" allowBlank="1" showInputMessage="1" showErrorMessage="1" xr:uid="{9BA31A4C-1C9A-4455-AC91-19D110B182A5}">
          <x14:formula1>
            <xm:f>Datos!$A$2:$A$5</xm:f>
          </x14:formula1>
          <xm:sqref>D6:H6</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3B37F-751E-4DFF-8AB8-208C9BA01CC6}">
  <sheetPr>
    <tabColor theme="5" tint="0.59999389629810485"/>
    <pageSetUpPr fitToPage="1"/>
  </sheetPr>
  <dimension ref="A1:L28"/>
  <sheetViews>
    <sheetView view="pageBreakPreview" topLeftCell="A19" zoomScale="60" zoomScaleNormal="100" workbookViewId="0">
      <selection activeCell="A19" sqref="A19:XFD21"/>
    </sheetView>
  </sheetViews>
  <sheetFormatPr baseColWidth="10" defaultColWidth="8.7109375" defaultRowHeight="12.75" x14ac:dyDescent="0.25"/>
  <cols>
    <col min="1" max="1" width="3.28515625" style="231" customWidth="1"/>
    <col min="2" max="2" width="9.28515625" style="231" customWidth="1"/>
    <col min="3" max="3" width="5.7109375" style="231" customWidth="1"/>
    <col min="4" max="4" width="6.7109375" style="231" customWidth="1"/>
    <col min="5" max="5" width="5.7109375" style="231" customWidth="1"/>
    <col min="6" max="6" width="10.28515625" style="231" customWidth="1"/>
    <col min="7" max="7" width="2.140625" style="231" customWidth="1"/>
    <col min="8" max="8" width="18.7109375" style="231" customWidth="1"/>
    <col min="9" max="9" width="12.7109375" style="231" customWidth="1"/>
    <col min="10" max="10" width="6.7109375" style="231" customWidth="1"/>
    <col min="11" max="11" width="18.7109375" style="231" customWidth="1"/>
    <col min="12" max="12" width="25.7109375" style="231" customWidth="1"/>
    <col min="13" max="16384" width="8.7109375" style="231"/>
  </cols>
  <sheetData>
    <row r="1" spans="1:12" ht="18.75" customHeight="1" x14ac:dyDescent="0.25">
      <c r="A1" s="571"/>
      <c r="B1" s="572"/>
      <c r="C1" s="572"/>
      <c r="D1" s="572"/>
      <c r="E1" s="573"/>
      <c r="F1" s="580" t="s">
        <v>416</v>
      </c>
      <c r="G1" s="581"/>
      <c r="H1" s="581"/>
      <c r="I1" s="581"/>
      <c r="J1" s="581"/>
      <c r="K1" s="581"/>
      <c r="L1" s="207"/>
    </row>
    <row r="2" spans="1:12" ht="18.75" customHeight="1" x14ac:dyDescent="0.25">
      <c r="A2" s="574"/>
      <c r="B2" s="575"/>
      <c r="C2" s="575"/>
      <c r="D2" s="575"/>
      <c r="E2" s="576"/>
      <c r="F2" s="582"/>
      <c r="G2" s="583"/>
      <c r="H2" s="583"/>
      <c r="I2" s="583"/>
      <c r="J2" s="583"/>
      <c r="K2" s="583"/>
      <c r="L2" s="207"/>
    </row>
    <row r="3" spans="1:12" ht="18.75" customHeight="1" x14ac:dyDescent="0.25">
      <c r="A3" s="574"/>
      <c r="B3" s="575"/>
      <c r="C3" s="575"/>
      <c r="D3" s="575"/>
      <c r="E3" s="576"/>
      <c r="F3" s="580" t="s">
        <v>417</v>
      </c>
      <c r="G3" s="581"/>
      <c r="H3" s="581"/>
      <c r="I3" s="581"/>
      <c r="J3" s="581"/>
      <c r="K3" s="581"/>
      <c r="L3" s="207"/>
    </row>
    <row r="4" spans="1:12" ht="18.75" customHeight="1" x14ac:dyDescent="0.25">
      <c r="A4" s="577"/>
      <c r="B4" s="578"/>
      <c r="C4" s="578"/>
      <c r="D4" s="578"/>
      <c r="E4" s="579"/>
      <c r="F4" s="582"/>
      <c r="G4" s="583"/>
      <c r="H4" s="583"/>
      <c r="I4" s="583"/>
      <c r="J4" s="583"/>
      <c r="K4" s="583"/>
      <c r="L4" s="207"/>
    </row>
    <row r="5" spans="1:12" ht="15.75" customHeight="1" x14ac:dyDescent="0.25">
      <c r="A5" s="584" t="s">
        <v>418</v>
      </c>
      <c r="B5" s="585"/>
      <c r="C5" s="585"/>
      <c r="D5" s="585"/>
      <c r="E5" s="585"/>
      <c r="F5" s="585"/>
      <c r="G5" s="585"/>
      <c r="H5" s="585"/>
      <c r="I5" s="585"/>
      <c r="J5" s="585"/>
      <c r="K5" s="585"/>
      <c r="L5" s="586"/>
    </row>
    <row r="6" spans="1:12" ht="23.25" customHeight="1" x14ac:dyDescent="0.25">
      <c r="A6" s="584" t="s">
        <v>419</v>
      </c>
      <c r="B6" s="585"/>
      <c r="C6" s="587"/>
      <c r="D6" s="588" t="s">
        <v>12</v>
      </c>
      <c r="E6" s="589"/>
      <c r="F6" s="589"/>
      <c r="G6" s="589"/>
      <c r="H6" s="590"/>
      <c r="I6" s="584" t="s">
        <v>420</v>
      </c>
      <c r="J6" s="587"/>
      <c r="K6" s="588" t="s">
        <v>37</v>
      </c>
      <c r="L6" s="590"/>
    </row>
    <row r="7" spans="1:12" ht="17.649999999999999" customHeight="1" x14ac:dyDescent="0.25">
      <c r="A7" s="584" t="s">
        <v>421</v>
      </c>
      <c r="B7" s="585"/>
      <c r="C7" s="587"/>
      <c r="D7" s="588" t="s">
        <v>26</v>
      </c>
      <c r="E7" s="589"/>
      <c r="F7" s="589"/>
      <c r="G7" s="589"/>
      <c r="H7" s="590"/>
      <c r="I7" s="584" t="s">
        <v>92</v>
      </c>
      <c r="J7" s="587"/>
      <c r="K7" s="588" t="s">
        <v>15</v>
      </c>
      <c r="L7" s="590"/>
    </row>
    <row r="8" spans="1:12" ht="35.65" customHeight="1" x14ac:dyDescent="0.25">
      <c r="A8" s="584" t="s">
        <v>422</v>
      </c>
      <c r="B8" s="585"/>
      <c r="C8" s="587"/>
      <c r="D8" s="588" t="s">
        <v>59</v>
      </c>
      <c r="E8" s="589"/>
      <c r="F8" s="589"/>
      <c r="G8" s="589"/>
      <c r="H8" s="590"/>
      <c r="I8" s="584" t="s">
        <v>423</v>
      </c>
      <c r="J8" s="587"/>
      <c r="K8" s="588" t="s">
        <v>73</v>
      </c>
      <c r="L8" s="590"/>
    </row>
    <row r="9" spans="1:12" ht="15.75" customHeight="1" x14ac:dyDescent="0.25">
      <c r="A9" s="591" t="s">
        <v>424</v>
      </c>
      <c r="B9" s="592"/>
      <c r="C9" s="592"/>
      <c r="D9" s="592"/>
      <c r="E9" s="585"/>
      <c r="F9" s="585"/>
      <c r="G9" s="585"/>
      <c r="H9" s="585"/>
      <c r="I9" s="585"/>
      <c r="J9" s="585"/>
      <c r="K9" s="585"/>
      <c r="L9" s="586"/>
    </row>
    <row r="10" spans="1:12" ht="15.75" customHeight="1" x14ac:dyDescent="0.25">
      <c r="A10" s="605" t="s">
        <v>311</v>
      </c>
      <c r="B10" s="605"/>
      <c r="C10" s="605"/>
      <c r="D10" s="605"/>
      <c r="E10" s="596" t="str">
        <f>+ACTIVIDAD_4!B13</f>
        <v>Realizar a 15000 mujeres acompañamiento psicosocial en los espacios con presencia de la SDMujer</v>
      </c>
      <c r="F10" s="596"/>
      <c r="G10" s="596"/>
      <c r="H10" s="596"/>
      <c r="I10" s="596"/>
      <c r="J10" s="596"/>
      <c r="K10" s="596"/>
      <c r="L10" s="596"/>
    </row>
    <row r="11" spans="1:12" ht="34.5" customHeight="1" x14ac:dyDescent="0.25">
      <c r="A11" s="593" t="s">
        <v>425</v>
      </c>
      <c r="B11" s="594"/>
      <c r="C11" s="594"/>
      <c r="D11" s="586"/>
      <c r="E11" s="595" t="str">
        <f>+ACTIVIDAD_4!I17</f>
        <v>Número de mujeres con acompañamiento psicosocial  en los espacios donde tiene presencia la SFCO de la SDMujer</v>
      </c>
      <c r="F11" s="596"/>
      <c r="G11" s="596"/>
      <c r="H11" s="596"/>
      <c r="I11" s="596"/>
      <c r="J11" s="596"/>
      <c r="K11" s="596"/>
      <c r="L11" s="597"/>
    </row>
    <row r="12" spans="1:12" ht="47.25" customHeight="1" x14ac:dyDescent="0.25">
      <c r="A12" s="584" t="s">
        <v>426</v>
      </c>
      <c r="B12" s="585"/>
      <c r="C12" s="585"/>
      <c r="D12" s="587"/>
      <c r="E12" s="595" t="s">
        <v>480</v>
      </c>
      <c r="F12" s="596"/>
      <c r="G12" s="596"/>
      <c r="H12" s="596"/>
      <c r="I12" s="596"/>
      <c r="J12" s="596"/>
      <c r="K12" s="596"/>
      <c r="L12" s="597"/>
    </row>
    <row r="13" spans="1:12" ht="28.5" customHeight="1" x14ac:dyDescent="0.25">
      <c r="A13" s="584" t="s">
        <v>428</v>
      </c>
      <c r="B13" s="585"/>
      <c r="C13" s="587"/>
      <c r="D13" s="588" t="s">
        <v>429</v>
      </c>
      <c r="E13" s="589"/>
      <c r="F13" s="589"/>
      <c r="G13" s="589"/>
      <c r="H13" s="590"/>
      <c r="I13" s="584" t="s">
        <v>430</v>
      </c>
      <c r="J13" s="587"/>
      <c r="K13" s="588" t="s">
        <v>49</v>
      </c>
      <c r="L13" s="590"/>
    </row>
    <row r="14" spans="1:12" ht="15.75" customHeight="1" x14ac:dyDescent="0.25">
      <c r="A14" s="584" t="s">
        <v>431</v>
      </c>
      <c r="B14" s="585"/>
      <c r="C14" s="585"/>
      <c r="D14" s="585"/>
      <c r="E14" s="585"/>
      <c r="F14" s="585"/>
      <c r="G14" s="585"/>
      <c r="H14" s="585"/>
      <c r="I14" s="585"/>
      <c r="J14" s="585"/>
      <c r="K14" s="585"/>
      <c r="L14" s="586"/>
    </row>
    <row r="15" spans="1:12" ht="25.5" customHeight="1" x14ac:dyDescent="0.25">
      <c r="A15" s="584" t="s">
        <v>432</v>
      </c>
      <c r="B15" s="585"/>
      <c r="C15" s="587"/>
      <c r="D15" s="588" t="s">
        <v>19</v>
      </c>
      <c r="E15" s="589"/>
      <c r="F15" s="589"/>
      <c r="G15" s="589"/>
      <c r="H15" s="590"/>
      <c r="I15" s="584" t="s">
        <v>433</v>
      </c>
      <c r="J15" s="587"/>
      <c r="K15" s="588" t="s">
        <v>20</v>
      </c>
      <c r="L15" s="590"/>
    </row>
    <row r="16" spans="1:12" ht="25.5" customHeight="1" x14ac:dyDescent="0.25">
      <c r="A16" s="584" t="s">
        <v>434</v>
      </c>
      <c r="B16" s="585"/>
      <c r="C16" s="587"/>
      <c r="D16" s="617">
        <f>ACTIVIDAD_4!C38</f>
        <v>4200</v>
      </c>
      <c r="E16" s="618"/>
      <c r="F16" s="618"/>
      <c r="G16" s="618"/>
      <c r="H16" s="619"/>
      <c r="I16" s="584" t="s">
        <v>149</v>
      </c>
      <c r="J16" s="587"/>
      <c r="K16" s="588" t="s">
        <v>21</v>
      </c>
      <c r="L16" s="590"/>
    </row>
    <row r="17" spans="1:12" ht="27.6" customHeight="1" x14ac:dyDescent="0.25">
      <c r="A17" s="584" t="s">
        <v>435</v>
      </c>
      <c r="B17" s="585"/>
      <c r="C17" s="587"/>
      <c r="D17" s="588"/>
      <c r="E17" s="589"/>
      <c r="F17" s="589"/>
      <c r="G17" s="589"/>
      <c r="H17" s="590"/>
      <c r="I17" s="598"/>
      <c r="J17" s="600"/>
      <c r="K17" s="600"/>
      <c r="L17" s="599"/>
    </row>
    <row r="18" spans="1:12" ht="12" customHeight="1" x14ac:dyDescent="0.25">
      <c r="A18" s="214" t="s">
        <v>436</v>
      </c>
      <c r="B18" s="214" t="s">
        <v>437</v>
      </c>
      <c r="C18" s="584" t="s">
        <v>438</v>
      </c>
      <c r="D18" s="585"/>
      <c r="E18" s="585"/>
      <c r="F18" s="585"/>
      <c r="G18" s="587"/>
      <c r="H18" s="584" t="s">
        <v>439</v>
      </c>
      <c r="I18" s="587"/>
      <c r="J18" s="584" t="s">
        <v>440</v>
      </c>
      <c r="K18" s="587"/>
      <c r="L18" s="214" t="s">
        <v>441</v>
      </c>
    </row>
    <row r="19" spans="1:12" ht="75" customHeight="1" x14ac:dyDescent="0.25">
      <c r="A19" s="209">
        <v>1</v>
      </c>
      <c r="B19" s="210" t="s">
        <v>429</v>
      </c>
      <c r="C19" s="588" t="s">
        <v>481</v>
      </c>
      <c r="D19" s="589"/>
      <c r="E19" s="589"/>
      <c r="F19" s="589"/>
      <c r="G19" s="590"/>
      <c r="H19" s="588" t="s">
        <v>482</v>
      </c>
      <c r="I19" s="590"/>
      <c r="J19" s="598" t="s">
        <v>22</v>
      </c>
      <c r="K19" s="599"/>
      <c r="L19" s="210" t="s">
        <v>461</v>
      </c>
    </row>
    <row r="20" spans="1:12" ht="75" customHeight="1" x14ac:dyDescent="0.25">
      <c r="A20" s="209">
        <v>2</v>
      </c>
      <c r="B20" s="210" t="s">
        <v>429</v>
      </c>
      <c r="C20" s="588" t="s">
        <v>483</v>
      </c>
      <c r="D20" s="589"/>
      <c r="E20" s="589"/>
      <c r="F20" s="589"/>
      <c r="G20" s="590"/>
      <c r="H20" s="588" t="s">
        <v>484</v>
      </c>
      <c r="I20" s="590"/>
      <c r="J20" s="598" t="s">
        <v>22</v>
      </c>
      <c r="K20" s="599"/>
      <c r="L20" s="210" t="s">
        <v>461</v>
      </c>
    </row>
    <row r="21" spans="1:12" ht="75" customHeight="1" x14ac:dyDescent="0.25">
      <c r="A21" s="209">
        <v>3</v>
      </c>
      <c r="B21" s="210" t="s">
        <v>429</v>
      </c>
      <c r="C21" s="588" t="s">
        <v>485</v>
      </c>
      <c r="D21" s="589"/>
      <c r="E21" s="589"/>
      <c r="F21" s="589"/>
      <c r="G21" s="590"/>
      <c r="H21" s="588" t="s">
        <v>486</v>
      </c>
      <c r="I21" s="590"/>
      <c r="J21" s="598" t="s">
        <v>22</v>
      </c>
      <c r="K21" s="599"/>
      <c r="L21" s="210" t="s">
        <v>461</v>
      </c>
    </row>
    <row r="22" spans="1:12" ht="25.5" customHeight="1" x14ac:dyDescent="0.25">
      <c r="A22" s="214" t="s">
        <v>436</v>
      </c>
      <c r="B22" s="584" t="s">
        <v>445</v>
      </c>
      <c r="C22" s="585"/>
      <c r="D22" s="585"/>
      <c r="E22" s="585"/>
      <c r="F22" s="585"/>
      <c r="G22" s="585"/>
      <c r="H22" s="585"/>
      <c r="I22" s="585"/>
      <c r="J22" s="585"/>
      <c r="K22" s="587"/>
      <c r="L22" s="214" t="s">
        <v>446</v>
      </c>
    </row>
    <row r="23" spans="1:12" ht="52.5" customHeight="1" x14ac:dyDescent="0.25">
      <c r="A23" s="209">
        <v>1</v>
      </c>
      <c r="B23" s="588" t="s">
        <v>487</v>
      </c>
      <c r="C23" s="589"/>
      <c r="D23" s="589"/>
      <c r="E23" s="589"/>
      <c r="F23" s="589"/>
      <c r="G23" s="589"/>
      <c r="H23" s="589"/>
      <c r="I23" s="589"/>
      <c r="J23" s="589"/>
      <c r="K23" s="590"/>
      <c r="L23" s="210" t="s">
        <v>22</v>
      </c>
    </row>
    <row r="24" spans="1:12" ht="15.75" customHeight="1" x14ac:dyDescent="0.25">
      <c r="A24" s="584" t="s">
        <v>448</v>
      </c>
      <c r="B24" s="585"/>
      <c r="C24" s="585"/>
      <c r="D24" s="585"/>
      <c r="E24" s="585"/>
      <c r="F24" s="592"/>
      <c r="G24" s="592"/>
      <c r="H24" s="585"/>
      <c r="I24" s="592"/>
      <c r="J24" s="592"/>
      <c r="K24" s="585"/>
      <c r="L24" s="604"/>
    </row>
    <row r="25" spans="1:12" ht="26.25" customHeight="1" x14ac:dyDescent="0.25">
      <c r="A25" s="584" t="s">
        <v>449</v>
      </c>
      <c r="B25" s="585"/>
      <c r="C25" s="587"/>
      <c r="D25" s="588">
        <v>3603</v>
      </c>
      <c r="E25" s="589"/>
      <c r="F25" s="605" t="s">
        <v>450</v>
      </c>
      <c r="G25" s="605"/>
      <c r="H25" s="219">
        <v>2024</v>
      </c>
      <c r="I25" s="605" t="s">
        <v>451</v>
      </c>
      <c r="J25" s="605"/>
      <c r="K25" s="208"/>
      <c r="L25" s="218" t="s">
        <v>452</v>
      </c>
    </row>
    <row r="26" spans="1:12" ht="26.25" customHeight="1" x14ac:dyDescent="0.25">
      <c r="A26" s="584" t="s">
        <v>453</v>
      </c>
      <c r="B26" s="585"/>
      <c r="C26" s="587"/>
      <c r="D26" s="588" t="s">
        <v>488</v>
      </c>
      <c r="E26" s="589"/>
      <c r="F26" s="606"/>
      <c r="G26" s="606"/>
      <c r="H26" s="589"/>
      <c r="I26" s="606"/>
      <c r="J26" s="606"/>
      <c r="K26" s="589"/>
      <c r="L26" s="607"/>
    </row>
    <row r="27" spans="1:12" ht="45.75" customHeight="1" x14ac:dyDescent="0.25">
      <c r="A27" s="584" t="s">
        <v>455</v>
      </c>
      <c r="B27" s="585"/>
      <c r="C27" s="587"/>
      <c r="D27" s="598" t="s">
        <v>479</v>
      </c>
      <c r="E27" s="600"/>
      <c r="F27" s="600"/>
      <c r="G27" s="600"/>
      <c r="H27" s="600"/>
      <c r="I27" s="600"/>
      <c r="J27" s="600"/>
      <c r="K27" s="600"/>
      <c r="L27" s="599"/>
    </row>
    <row r="28" spans="1:12" ht="17.649999999999999" customHeight="1" x14ac:dyDescent="0.25">
      <c r="A28" s="584" t="s">
        <v>457</v>
      </c>
      <c r="B28" s="585"/>
      <c r="C28" s="587"/>
      <c r="D28" s="588"/>
      <c r="E28" s="589"/>
      <c r="F28" s="589"/>
      <c r="G28" s="589"/>
      <c r="H28" s="589"/>
      <c r="I28" s="589"/>
      <c r="J28" s="589"/>
      <c r="K28" s="589"/>
      <c r="L28" s="590"/>
    </row>
  </sheetData>
  <mergeCells count="64">
    <mergeCell ref="A1:E4"/>
    <mergeCell ref="F1:K2"/>
    <mergeCell ref="F3:K4"/>
    <mergeCell ref="A5:L5"/>
    <mergeCell ref="A6:C6"/>
    <mergeCell ref="D6:H6"/>
    <mergeCell ref="I6:J6"/>
    <mergeCell ref="K6:L6"/>
    <mergeCell ref="A7:C7"/>
    <mergeCell ref="D7:H7"/>
    <mergeCell ref="I7:J7"/>
    <mergeCell ref="K7:L7"/>
    <mergeCell ref="A8:C8"/>
    <mergeCell ref="D8:H8"/>
    <mergeCell ref="I8:J8"/>
    <mergeCell ref="K8:L8"/>
    <mergeCell ref="A15:C15"/>
    <mergeCell ref="D15:H15"/>
    <mergeCell ref="I15:J15"/>
    <mergeCell ref="K15:L15"/>
    <mergeCell ref="A9:L9"/>
    <mergeCell ref="A10:D10"/>
    <mergeCell ref="E10:L10"/>
    <mergeCell ref="A11:D11"/>
    <mergeCell ref="E11:L11"/>
    <mergeCell ref="A12:D12"/>
    <mergeCell ref="E12:L12"/>
    <mergeCell ref="A13:C13"/>
    <mergeCell ref="D13:H13"/>
    <mergeCell ref="I13:J13"/>
    <mergeCell ref="K13:L13"/>
    <mergeCell ref="A14:L14"/>
    <mergeCell ref="A16:C16"/>
    <mergeCell ref="D16:H16"/>
    <mergeCell ref="I16:J16"/>
    <mergeCell ref="K16:L16"/>
    <mergeCell ref="A17:C17"/>
    <mergeCell ref="D17:H17"/>
    <mergeCell ref="I17:L17"/>
    <mergeCell ref="C18:G18"/>
    <mergeCell ref="H18:I18"/>
    <mergeCell ref="J18:K18"/>
    <mergeCell ref="C19:G19"/>
    <mergeCell ref="H19:I19"/>
    <mergeCell ref="J19:K19"/>
    <mergeCell ref="C20:G20"/>
    <mergeCell ref="H20:I20"/>
    <mergeCell ref="J20:K20"/>
    <mergeCell ref="C21:G21"/>
    <mergeCell ref="H21:I21"/>
    <mergeCell ref="J21:K21"/>
    <mergeCell ref="B22:K22"/>
    <mergeCell ref="B23:K23"/>
    <mergeCell ref="A24:L24"/>
    <mergeCell ref="A25:C25"/>
    <mergeCell ref="D25:E25"/>
    <mergeCell ref="F25:G25"/>
    <mergeCell ref="I25:J25"/>
    <mergeCell ref="A26:C26"/>
    <mergeCell ref="D26:L26"/>
    <mergeCell ref="A27:C27"/>
    <mergeCell ref="D27:L27"/>
    <mergeCell ref="A28:C28"/>
    <mergeCell ref="D28:L28"/>
  </mergeCells>
  <pageMargins left="0.7" right="0.7" top="0.75" bottom="0.75" header="0.3" footer="0.3"/>
  <pageSetup scale="71"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CBD23BDD-96F5-4843-9DFF-E73CE742505A}">
          <x14:formula1>
            <xm:f>Datos!$A$2:$A$5</xm:f>
          </x14:formula1>
          <xm:sqref>D6:H6</xm:sqref>
        </x14:dataValidation>
        <x14:dataValidation type="list" allowBlank="1" showInputMessage="1" showErrorMessage="1" xr:uid="{5AD4B414-C7B7-4F91-AA38-E27A80778FB8}">
          <x14:formula1>
            <xm:f>Datos!$B$2:$B$6</xm:f>
          </x14:formula1>
          <xm:sqref>K6:L6</xm:sqref>
        </x14:dataValidation>
        <x14:dataValidation type="list" allowBlank="1" showInputMessage="1" showErrorMessage="1" xr:uid="{8655069A-08AE-41AB-9E33-FEF03163B769}">
          <x14:formula1>
            <xm:f>Datos!$C$2:$C$3</xm:f>
          </x14:formula1>
          <xm:sqref>D7:H7</xm:sqref>
        </x14:dataValidation>
        <x14:dataValidation type="list" allowBlank="1" showInputMessage="1" showErrorMessage="1" xr:uid="{E1232CA6-E9D8-4924-808E-24CE92A7F8AA}">
          <x14:formula1>
            <xm:f>Datos!$D$2:$D$7</xm:f>
          </x14:formula1>
          <xm:sqref>K7:L7</xm:sqref>
        </x14:dataValidation>
        <x14:dataValidation type="list" allowBlank="1" showInputMessage="1" showErrorMessage="1" xr:uid="{437CD749-214F-44C7-A64A-157400CE54B4}">
          <x14:formula1>
            <xm:f>Datos!$E$2:$E$23</xm:f>
          </x14:formula1>
          <xm:sqref>D8:H8</xm:sqref>
        </x14:dataValidation>
        <x14:dataValidation type="list" allowBlank="1" showInputMessage="1" showErrorMessage="1" xr:uid="{8616E055-A5F5-448D-BC4B-72B16074AAFC}">
          <x14:formula1>
            <xm:f>Datos!$F$2:$F$18</xm:f>
          </x14:formula1>
          <xm:sqref>K8:L8</xm:sqref>
        </x14:dataValidation>
        <x14:dataValidation type="list" allowBlank="1" showInputMessage="1" showErrorMessage="1" xr:uid="{939D6298-7679-47A2-BE97-1A299C35C251}">
          <x14:formula1>
            <xm:f>Datos!$G$2:$G$8</xm:f>
          </x14:formula1>
          <xm:sqref>K13:L13</xm:sqref>
        </x14:dataValidation>
        <x14:dataValidation type="list" allowBlank="1" showInputMessage="1" showErrorMessage="1" xr:uid="{B1F81C88-51B1-48C7-9ABE-E9224EAE4E02}">
          <x14:formula1>
            <xm:f>Datos!$H$2:$H$3</xm:f>
          </x14:formula1>
          <xm:sqref>D15:H15</xm:sqref>
        </x14:dataValidation>
        <x14:dataValidation type="list" allowBlank="1" showInputMessage="1" showErrorMessage="1" xr:uid="{4D379D5F-D598-49CC-B957-CDCC250C0D78}">
          <x14:formula1>
            <xm:f>Datos!$I$2:$I$7</xm:f>
          </x14:formula1>
          <xm:sqref>K15:L15</xm:sqref>
        </x14:dataValidation>
        <x14:dataValidation type="list" allowBlank="1" showInputMessage="1" showErrorMessage="1" xr:uid="{A40BF644-7864-400F-8BB0-6EEDC57E3179}">
          <x14:formula1>
            <xm:f>Datos!$J$2:$J$5</xm:f>
          </x14:formula1>
          <xm:sqref>K16:L16</xm:sqref>
        </x14:dataValidation>
        <x14:dataValidation type="list" allowBlank="1" showInputMessage="1" showErrorMessage="1" xr:uid="{8DEFA064-8B22-4C42-91F2-95162FD9C61B}">
          <x14:formula1>
            <xm:f>Datos!$K$2:$K$4</xm:f>
          </x14:formula1>
          <xm:sqref>L23</xm:sqref>
        </x14:dataValidation>
        <x14:dataValidation type="list" allowBlank="1" showInputMessage="1" showErrorMessage="1" xr:uid="{A9EC4099-FEDB-4CB8-ABE3-83FDFF7942DD}">
          <x14:formula1>
            <xm:f>Datos!$K$2:$K$3</xm:f>
          </x14:formula1>
          <xm:sqref>J19:K21</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8D2D5-43BB-42E2-BF34-EA3BBF07AB63}">
  <sheetPr>
    <tabColor theme="5" tint="0.59999389629810485"/>
    <pageSetUpPr fitToPage="1"/>
  </sheetPr>
  <dimension ref="A1:P28"/>
  <sheetViews>
    <sheetView view="pageBreakPreview" topLeftCell="A12" zoomScale="60" zoomScaleNormal="100" workbookViewId="0">
      <selection activeCell="H19" sqref="H19:I19"/>
    </sheetView>
  </sheetViews>
  <sheetFormatPr baseColWidth="10" defaultColWidth="8.7109375" defaultRowHeight="12.75" x14ac:dyDescent="0.25"/>
  <cols>
    <col min="1" max="1" width="3.28515625" style="231" customWidth="1"/>
    <col min="2" max="2" width="9.28515625" style="231" customWidth="1"/>
    <col min="3" max="3" width="5.7109375" style="231" customWidth="1"/>
    <col min="4" max="4" width="6.7109375" style="231" customWidth="1"/>
    <col min="5" max="5" width="5.7109375" style="231" customWidth="1"/>
    <col min="6" max="6" width="10.28515625" style="231" customWidth="1"/>
    <col min="7" max="7" width="2.140625" style="231" customWidth="1"/>
    <col min="8" max="8" width="18.7109375" style="231" customWidth="1"/>
    <col min="9" max="9" width="12.7109375" style="231" customWidth="1"/>
    <col min="10" max="10" width="6.7109375" style="231" customWidth="1"/>
    <col min="11" max="11" width="18.7109375" style="231" customWidth="1"/>
    <col min="12" max="12" width="25.7109375" style="231" customWidth="1"/>
    <col min="13" max="16384" width="8.7109375" style="231"/>
  </cols>
  <sheetData>
    <row r="1" spans="1:12" ht="18.75" customHeight="1" x14ac:dyDescent="0.25">
      <c r="A1" s="571"/>
      <c r="B1" s="572"/>
      <c r="C1" s="572"/>
      <c r="D1" s="572"/>
      <c r="E1" s="573"/>
      <c r="F1" s="580" t="s">
        <v>416</v>
      </c>
      <c r="G1" s="581"/>
      <c r="H1" s="581"/>
      <c r="I1" s="581"/>
      <c r="J1" s="581"/>
      <c r="K1" s="581"/>
      <c r="L1" s="207"/>
    </row>
    <row r="2" spans="1:12" ht="18.75" customHeight="1" x14ac:dyDescent="0.25">
      <c r="A2" s="574"/>
      <c r="B2" s="575"/>
      <c r="C2" s="575"/>
      <c r="D2" s="575"/>
      <c r="E2" s="576"/>
      <c r="F2" s="582"/>
      <c r="G2" s="583"/>
      <c r="H2" s="583"/>
      <c r="I2" s="583"/>
      <c r="J2" s="583"/>
      <c r="K2" s="583"/>
      <c r="L2" s="207"/>
    </row>
    <row r="3" spans="1:12" ht="18.75" customHeight="1" x14ac:dyDescent="0.25">
      <c r="A3" s="574"/>
      <c r="B3" s="575"/>
      <c r="C3" s="575"/>
      <c r="D3" s="575"/>
      <c r="E3" s="576"/>
      <c r="F3" s="580" t="s">
        <v>417</v>
      </c>
      <c r="G3" s="581"/>
      <c r="H3" s="581"/>
      <c r="I3" s="581"/>
      <c r="J3" s="581"/>
      <c r="K3" s="581"/>
      <c r="L3" s="207"/>
    </row>
    <row r="4" spans="1:12" ht="18.75" customHeight="1" x14ac:dyDescent="0.25">
      <c r="A4" s="577"/>
      <c r="B4" s="578"/>
      <c r="C4" s="578"/>
      <c r="D4" s="578"/>
      <c r="E4" s="579"/>
      <c r="F4" s="582"/>
      <c r="G4" s="583"/>
      <c r="H4" s="583"/>
      <c r="I4" s="583"/>
      <c r="J4" s="583"/>
      <c r="K4" s="583"/>
      <c r="L4" s="207"/>
    </row>
    <row r="5" spans="1:12" ht="15.75" customHeight="1" x14ac:dyDescent="0.25">
      <c r="A5" s="584" t="s">
        <v>418</v>
      </c>
      <c r="B5" s="585"/>
      <c r="C5" s="585"/>
      <c r="D5" s="585"/>
      <c r="E5" s="585"/>
      <c r="F5" s="585"/>
      <c r="G5" s="585"/>
      <c r="H5" s="585"/>
      <c r="I5" s="585"/>
      <c r="J5" s="585"/>
      <c r="K5" s="585"/>
      <c r="L5" s="586"/>
    </row>
    <row r="6" spans="1:12" ht="23.25" customHeight="1" x14ac:dyDescent="0.25">
      <c r="A6" s="584" t="s">
        <v>419</v>
      </c>
      <c r="B6" s="585"/>
      <c r="C6" s="587"/>
      <c r="D6" s="588" t="s">
        <v>12</v>
      </c>
      <c r="E6" s="589"/>
      <c r="F6" s="589"/>
      <c r="G6" s="589"/>
      <c r="H6" s="590"/>
      <c r="I6" s="584" t="s">
        <v>420</v>
      </c>
      <c r="J6" s="587"/>
      <c r="K6" s="588" t="s">
        <v>37</v>
      </c>
      <c r="L6" s="590"/>
    </row>
    <row r="7" spans="1:12" ht="17.649999999999999" customHeight="1" x14ac:dyDescent="0.25">
      <c r="A7" s="584" t="s">
        <v>421</v>
      </c>
      <c r="B7" s="585"/>
      <c r="C7" s="587"/>
      <c r="D7" s="588" t="s">
        <v>26</v>
      </c>
      <c r="E7" s="589"/>
      <c r="F7" s="589"/>
      <c r="G7" s="589"/>
      <c r="H7" s="590"/>
      <c r="I7" s="584" t="s">
        <v>92</v>
      </c>
      <c r="J7" s="587"/>
      <c r="K7" s="588" t="s">
        <v>15</v>
      </c>
      <c r="L7" s="590"/>
    </row>
    <row r="8" spans="1:12" ht="35.65" customHeight="1" x14ac:dyDescent="0.25">
      <c r="A8" s="584" t="s">
        <v>422</v>
      </c>
      <c r="B8" s="585"/>
      <c r="C8" s="587"/>
      <c r="D8" s="588" t="s">
        <v>59</v>
      </c>
      <c r="E8" s="589"/>
      <c r="F8" s="589"/>
      <c r="G8" s="589"/>
      <c r="H8" s="590"/>
      <c r="I8" s="584" t="s">
        <v>423</v>
      </c>
      <c r="J8" s="587"/>
      <c r="K8" s="588" t="s">
        <v>73</v>
      </c>
      <c r="L8" s="590"/>
    </row>
    <row r="9" spans="1:12" ht="15.75" customHeight="1" x14ac:dyDescent="0.25">
      <c r="A9" s="591" t="s">
        <v>424</v>
      </c>
      <c r="B9" s="592"/>
      <c r="C9" s="592"/>
      <c r="D9" s="592"/>
      <c r="E9" s="585"/>
      <c r="F9" s="585"/>
      <c r="G9" s="585"/>
      <c r="H9" s="585"/>
      <c r="I9" s="585"/>
      <c r="J9" s="585"/>
      <c r="K9" s="585"/>
      <c r="L9" s="586"/>
    </row>
    <row r="10" spans="1:12" ht="15.75" customHeight="1" x14ac:dyDescent="0.25">
      <c r="A10" s="605" t="s">
        <v>311</v>
      </c>
      <c r="B10" s="605"/>
      <c r="C10" s="605"/>
      <c r="D10" s="605"/>
      <c r="E10" s="596" t="str">
        <f>+ACTIVIDAD_5!B13</f>
        <v>Gestionar 5000 activaciones de rutas y servicios de la oferta distrital para la atención integral a mujeres</v>
      </c>
      <c r="F10" s="596"/>
      <c r="G10" s="596"/>
      <c r="H10" s="596"/>
      <c r="I10" s="596"/>
      <c r="J10" s="596"/>
      <c r="K10" s="596"/>
      <c r="L10" s="596"/>
    </row>
    <row r="11" spans="1:12" ht="34.5" customHeight="1" x14ac:dyDescent="0.25">
      <c r="A11" s="593" t="s">
        <v>425</v>
      </c>
      <c r="B11" s="594"/>
      <c r="C11" s="594"/>
      <c r="D11" s="586"/>
      <c r="E11" s="595" t="str">
        <f>+ACTIVIDAD_5!I17</f>
        <v>Número de atenciones (activaciones de rutas y servicios) de la oferta distrital brindadas para la atención integral a mujeres</v>
      </c>
      <c r="F11" s="596"/>
      <c r="G11" s="596"/>
      <c r="H11" s="596"/>
      <c r="I11" s="596"/>
      <c r="J11" s="596"/>
      <c r="K11" s="596"/>
      <c r="L11" s="597"/>
    </row>
    <row r="12" spans="1:12" ht="47.25" customHeight="1" x14ac:dyDescent="0.25">
      <c r="A12" s="584" t="s">
        <v>426</v>
      </c>
      <c r="B12" s="585"/>
      <c r="C12" s="585"/>
      <c r="D12" s="587"/>
      <c r="E12" s="595" t="s">
        <v>489</v>
      </c>
      <c r="F12" s="596"/>
      <c r="G12" s="596"/>
      <c r="H12" s="596"/>
      <c r="I12" s="596"/>
      <c r="J12" s="596"/>
      <c r="K12" s="596"/>
      <c r="L12" s="597"/>
    </row>
    <row r="13" spans="1:12" ht="28.5" customHeight="1" x14ac:dyDescent="0.25">
      <c r="A13" s="584" t="s">
        <v>428</v>
      </c>
      <c r="B13" s="585"/>
      <c r="C13" s="587"/>
      <c r="D13" s="588" t="s">
        <v>429</v>
      </c>
      <c r="E13" s="589"/>
      <c r="F13" s="589"/>
      <c r="G13" s="589"/>
      <c r="H13" s="590"/>
      <c r="I13" s="584" t="s">
        <v>430</v>
      </c>
      <c r="J13" s="587"/>
      <c r="K13" s="588" t="s">
        <v>49</v>
      </c>
      <c r="L13" s="590"/>
    </row>
    <row r="14" spans="1:12" ht="15.75" customHeight="1" x14ac:dyDescent="0.25">
      <c r="A14" s="584" t="s">
        <v>431</v>
      </c>
      <c r="B14" s="585"/>
      <c r="C14" s="585"/>
      <c r="D14" s="585"/>
      <c r="E14" s="585"/>
      <c r="F14" s="585"/>
      <c r="G14" s="585"/>
      <c r="H14" s="585"/>
      <c r="I14" s="585"/>
      <c r="J14" s="585"/>
      <c r="K14" s="585"/>
      <c r="L14" s="586"/>
    </row>
    <row r="15" spans="1:12" ht="25.5" customHeight="1" x14ac:dyDescent="0.25">
      <c r="A15" s="584" t="s">
        <v>432</v>
      </c>
      <c r="B15" s="585"/>
      <c r="C15" s="587"/>
      <c r="D15" s="588" t="s">
        <v>19</v>
      </c>
      <c r="E15" s="589"/>
      <c r="F15" s="589"/>
      <c r="G15" s="589"/>
      <c r="H15" s="590"/>
      <c r="I15" s="584" t="s">
        <v>433</v>
      </c>
      <c r="J15" s="587"/>
      <c r="K15" s="588" t="s">
        <v>20</v>
      </c>
      <c r="L15" s="590"/>
    </row>
    <row r="16" spans="1:12" ht="25.5" customHeight="1" x14ac:dyDescent="0.25">
      <c r="A16" s="584" t="s">
        <v>434</v>
      </c>
      <c r="B16" s="585"/>
      <c r="C16" s="587"/>
      <c r="D16" s="617">
        <f>ACTIVIDAD_5!C38</f>
        <v>1500</v>
      </c>
      <c r="E16" s="618"/>
      <c r="F16" s="618"/>
      <c r="G16" s="618"/>
      <c r="H16" s="619"/>
      <c r="I16" s="584" t="s">
        <v>149</v>
      </c>
      <c r="J16" s="587"/>
      <c r="K16" s="588" t="s">
        <v>21</v>
      </c>
      <c r="L16" s="590"/>
    </row>
    <row r="17" spans="1:16" ht="27.6" customHeight="1" x14ac:dyDescent="0.25">
      <c r="A17" s="584" t="s">
        <v>435</v>
      </c>
      <c r="B17" s="585"/>
      <c r="C17" s="587"/>
      <c r="D17" s="588" t="s">
        <v>429</v>
      </c>
      <c r="E17" s="589"/>
      <c r="F17" s="589"/>
      <c r="G17" s="589"/>
      <c r="H17" s="590"/>
      <c r="I17" s="598"/>
      <c r="J17" s="600"/>
      <c r="K17" s="600"/>
      <c r="L17" s="599"/>
      <c r="M17" s="208"/>
      <c r="N17" s="208"/>
      <c r="O17" s="208"/>
      <c r="P17" s="208"/>
    </row>
    <row r="18" spans="1:16" ht="12" customHeight="1" x14ac:dyDescent="0.25">
      <c r="A18" s="214" t="s">
        <v>436</v>
      </c>
      <c r="B18" s="214" t="s">
        <v>437</v>
      </c>
      <c r="C18" s="584" t="s">
        <v>438</v>
      </c>
      <c r="D18" s="585"/>
      <c r="E18" s="585"/>
      <c r="F18" s="585"/>
      <c r="G18" s="587"/>
      <c r="H18" s="584" t="s">
        <v>439</v>
      </c>
      <c r="I18" s="587"/>
      <c r="J18" s="584" t="s">
        <v>440</v>
      </c>
      <c r="K18" s="587"/>
      <c r="L18" s="214" t="s">
        <v>441</v>
      </c>
      <c r="M18" s="208"/>
      <c r="N18" s="208"/>
      <c r="O18" s="208"/>
      <c r="P18" s="208"/>
    </row>
    <row r="19" spans="1:16" ht="48.75" customHeight="1" x14ac:dyDescent="0.25">
      <c r="A19" s="209">
        <v>1</v>
      </c>
      <c r="B19" s="210" t="s">
        <v>429</v>
      </c>
      <c r="C19" s="588" t="s">
        <v>490</v>
      </c>
      <c r="D19" s="589"/>
      <c r="E19" s="589"/>
      <c r="F19" s="589"/>
      <c r="G19" s="590"/>
      <c r="H19" s="620" t="s">
        <v>491</v>
      </c>
      <c r="I19" s="621"/>
      <c r="J19" s="598" t="s">
        <v>22</v>
      </c>
      <c r="K19" s="599"/>
      <c r="L19" s="210" t="s">
        <v>461</v>
      </c>
      <c r="M19" s="208"/>
      <c r="N19" s="208"/>
      <c r="O19" s="208"/>
      <c r="P19" s="208" t="s">
        <v>492</v>
      </c>
    </row>
    <row r="20" spans="1:16" ht="19.5" customHeight="1" x14ac:dyDescent="0.25">
      <c r="A20" s="209">
        <v>2</v>
      </c>
      <c r="B20" s="210"/>
      <c r="C20" s="588"/>
      <c r="D20" s="589"/>
      <c r="E20" s="589"/>
      <c r="F20" s="589"/>
      <c r="G20" s="590"/>
      <c r="H20" s="588"/>
      <c r="I20" s="590"/>
      <c r="J20" s="598"/>
      <c r="K20" s="599"/>
      <c r="L20" s="210"/>
      <c r="M20" s="208"/>
      <c r="N20" s="208"/>
      <c r="O20" s="208"/>
      <c r="P20" s="208"/>
    </row>
    <row r="21" spans="1:16" ht="20.25" customHeight="1" x14ac:dyDescent="0.25">
      <c r="A21" s="209">
        <v>3</v>
      </c>
      <c r="B21" s="210"/>
      <c r="C21" s="588"/>
      <c r="D21" s="589"/>
      <c r="E21" s="589"/>
      <c r="F21" s="589"/>
      <c r="G21" s="590"/>
      <c r="H21" s="588"/>
      <c r="I21" s="590"/>
      <c r="J21" s="598"/>
      <c r="K21" s="599"/>
      <c r="L21" s="210"/>
      <c r="M21" s="208"/>
      <c r="N21" s="208"/>
      <c r="O21" s="208"/>
      <c r="P21" s="208"/>
    </row>
    <row r="22" spans="1:16" ht="25.5" customHeight="1" x14ac:dyDescent="0.25">
      <c r="A22" s="214" t="s">
        <v>436</v>
      </c>
      <c r="B22" s="584" t="s">
        <v>445</v>
      </c>
      <c r="C22" s="585"/>
      <c r="D22" s="585"/>
      <c r="E22" s="585"/>
      <c r="F22" s="585"/>
      <c r="G22" s="585"/>
      <c r="H22" s="585"/>
      <c r="I22" s="585"/>
      <c r="J22" s="585"/>
      <c r="K22" s="587"/>
      <c r="L22" s="214" t="s">
        <v>446</v>
      </c>
      <c r="M22" s="208"/>
      <c r="N22" s="208"/>
      <c r="O22" s="208"/>
      <c r="P22" s="208"/>
    </row>
    <row r="23" spans="1:16" ht="28.15" customHeight="1" x14ac:dyDescent="0.25">
      <c r="A23" s="209">
        <v>1</v>
      </c>
      <c r="B23" s="588" t="s">
        <v>493</v>
      </c>
      <c r="C23" s="589"/>
      <c r="D23" s="589"/>
      <c r="E23" s="589"/>
      <c r="F23" s="589"/>
      <c r="G23" s="589"/>
      <c r="H23" s="589"/>
      <c r="I23" s="589"/>
      <c r="J23" s="589"/>
      <c r="K23" s="590"/>
      <c r="L23" s="210" t="s">
        <v>22</v>
      </c>
      <c r="M23" s="208"/>
      <c r="N23" s="208"/>
      <c r="O23" s="208"/>
      <c r="P23" s="208"/>
    </row>
    <row r="24" spans="1:16" ht="15.75" customHeight="1" x14ac:dyDescent="0.25">
      <c r="A24" s="584" t="s">
        <v>448</v>
      </c>
      <c r="B24" s="585"/>
      <c r="C24" s="585"/>
      <c r="D24" s="585"/>
      <c r="E24" s="585"/>
      <c r="F24" s="592"/>
      <c r="G24" s="592"/>
      <c r="H24" s="585"/>
      <c r="I24" s="592"/>
      <c r="J24" s="592"/>
      <c r="K24" s="585"/>
      <c r="L24" s="604"/>
      <c r="M24" s="208"/>
      <c r="N24" s="208"/>
      <c r="O24" s="208"/>
      <c r="P24" s="208"/>
    </row>
    <row r="25" spans="1:16" ht="26.25" customHeight="1" x14ac:dyDescent="0.25">
      <c r="A25" s="584" t="s">
        <v>449</v>
      </c>
      <c r="B25" s="585"/>
      <c r="C25" s="587"/>
      <c r="D25" s="588">
        <v>1437</v>
      </c>
      <c r="E25" s="589"/>
      <c r="F25" s="605" t="s">
        <v>450</v>
      </c>
      <c r="G25" s="605"/>
      <c r="H25" s="219">
        <v>2024</v>
      </c>
      <c r="I25" s="605" t="s">
        <v>451</v>
      </c>
      <c r="J25" s="605"/>
      <c r="K25" s="208"/>
      <c r="L25" s="218" t="s">
        <v>452</v>
      </c>
      <c r="M25" s="208"/>
      <c r="N25" s="208"/>
      <c r="O25" s="208"/>
      <c r="P25" s="208"/>
    </row>
    <row r="26" spans="1:16" ht="26.25" customHeight="1" x14ac:dyDescent="0.25">
      <c r="A26" s="584" t="s">
        <v>453</v>
      </c>
      <c r="B26" s="585"/>
      <c r="C26" s="587"/>
      <c r="D26" s="588" t="s">
        <v>494</v>
      </c>
      <c r="E26" s="589"/>
      <c r="F26" s="606"/>
      <c r="G26" s="606"/>
      <c r="H26" s="589"/>
      <c r="I26" s="606"/>
      <c r="J26" s="606"/>
      <c r="K26" s="589"/>
      <c r="L26" s="607"/>
      <c r="M26" s="208"/>
      <c r="N26" s="208"/>
      <c r="O26" s="208"/>
      <c r="P26" s="208"/>
    </row>
    <row r="27" spans="1:16" ht="45.75" customHeight="1" x14ac:dyDescent="0.25">
      <c r="A27" s="584" t="s">
        <v>455</v>
      </c>
      <c r="B27" s="585"/>
      <c r="C27" s="587"/>
      <c r="D27" s="598"/>
      <c r="E27" s="600"/>
      <c r="F27" s="600"/>
      <c r="G27" s="600"/>
      <c r="H27" s="600"/>
      <c r="I27" s="600"/>
      <c r="J27" s="600"/>
      <c r="K27" s="600"/>
      <c r="L27" s="599"/>
      <c r="M27" s="208"/>
      <c r="N27" s="208"/>
      <c r="O27" s="208"/>
      <c r="P27" s="208"/>
    </row>
    <row r="28" spans="1:16" ht="17.649999999999999" customHeight="1" x14ac:dyDescent="0.25">
      <c r="A28" s="584" t="s">
        <v>457</v>
      </c>
      <c r="B28" s="585"/>
      <c r="C28" s="587"/>
      <c r="D28" s="588"/>
      <c r="E28" s="589"/>
      <c r="F28" s="589"/>
      <c r="G28" s="589"/>
      <c r="H28" s="589"/>
      <c r="I28" s="589"/>
      <c r="J28" s="589"/>
      <c r="K28" s="589"/>
      <c r="L28" s="590"/>
      <c r="M28" s="208"/>
      <c r="N28" s="208"/>
      <c r="O28" s="208"/>
      <c r="P28" s="208"/>
    </row>
  </sheetData>
  <mergeCells count="64">
    <mergeCell ref="A1:E4"/>
    <mergeCell ref="F1:K2"/>
    <mergeCell ref="F3:K4"/>
    <mergeCell ref="A5:L5"/>
    <mergeCell ref="A6:C6"/>
    <mergeCell ref="D6:H6"/>
    <mergeCell ref="I6:J6"/>
    <mergeCell ref="K6:L6"/>
    <mergeCell ref="A7:C7"/>
    <mergeCell ref="D7:H7"/>
    <mergeCell ref="I7:J7"/>
    <mergeCell ref="K7:L7"/>
    <mergeCell ref="A8:C8"/>
    <mergeCell ref="D8:H8"/>
    <mergeCell ref="I8:J8"/>
    <mergeCell ref="K8:L8"/>
    <mergeCell ref="A15:C15"/>
    <mergeCell ref="D15:H15"/>
    <mergeCell ref="I15:J15"/>
    <mergeCell ref="K15:L15"/>
    <mergeCell ref="A9:L9"/>
    <mergeCell ref="A10:D10"/>
    <mergeCell ref="E10:L10"/>
    <mergeCell ref="A11:D11"/>
    <mergeCell ref="E11:L11"/>
    <mergeCell ref="A12:D12"/>
    <mergeCell ref="E12:L12"/>
    <mergeCell ref="A13:C13"/>
    <mergeCell ref="D13:H13"/>
    <mergeCell ref="I13:J13"/>
    <mergeCell ref="K13:L13"/>
    <mergeCell ref="A14:L14"/>
    <mergeCell ref="A16:C16"/>
    <mergeCell ref="D16:H16"/>
    <mergeCell ref="I16:J16"/>
    <mergeCell ref="K16:L16"/>
    <mergeCell ref="A17:C17"/>
    <mergeCell ref="D17:H17"/>
    <mergeCell ref="I17:L17"/>
    <mergeCell ref="C18:G18"/>
    <mergeCell ref="H18:I18"/>
    <mergeCell ref="J18:K18"/>
    <mergeCell ref="C19:G19"/>
    <mergeCell ref="H19:I19"/>
    <mergeCell ref="J19:K19"/>
    <mergeCell ref="C20:G20"/>
    <mergeCell ref="H20:I20"/>
    <mergeCell ref="J20:K20"/>
    <mergeCell ref="C21:G21"/>
    <mergeCell ref="H21:I21"/>
    <mergeCell ref="J21:K21"/>
    <mergeCell ref="B22:K22"/>
    <mergeCell ref="B23:K23"/>
    <mergeCell ref="A24:L24"/>
    <mergeCell ref="A25:C25"/>
    <mergeCell ref="D25:E25"/>
    <mergeCell ref="F25:G25"/>
    <mergeCell ref="I25:J25"/>
    <mergeCell ref="A26:C26"/>
    <mergeCell ref="D26:L26"/>
    <mergeCell ref="A27:C27"/>
    <mergeCell ref="D27:L27"/>
    <mergeCell ref="A28:C28"/>
    <mergeCell ref="D28:L28"/>
  </mergeCells>
  <pageMargins left="0.7" right="0.7" top="0.75" bottom="0.75" header="0.3" footer="0.3"/>
  <pageSetup scale="71"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8D72FD47-277A-4D92-B048-93D3984CEB32}">
          <x14:formula1>
            <xm:f>Datos!$K$2:$K$3</xm:f>
          </x14:formula1>
          <xm:sqref>J19:K21</xm:sqref>
        </x14:dataValidation>
        <x14:dataValidation type="list" allowBlank="1" showInputMessage="1" showErrorMessage="1" xr:uid="{DE7A13D2-9D63-4E06-86DA-DBC2C0FC4DE2}">
          <x14:formula1>
            <xm:f>Datos!$K$2:$K$4</xm:f>
          </x14:formula1>
          <xm:sqref>L23</xm:sqref>
        </x14:dataValidation>
        <x14:dataValidation type="list" allowBlank="1" showInputMessage="1" showErrorMessage="1" xr:uid="{A53C5551-B565-4041-90D5-D5FE1EA4EFA6}">
          <x14:formula1>
            <xm:f>Datos!$J$2:$J$5</xm:f>
          </x14:formula1>
          <xm:sqref>K16:L16</xm:sqref>
        </x14:dataValidation>
        <x14:dataValidation type="list" allowBlank="1" showInputMessage="1" showErrorMessage="1" xr:uid="{1D8322FA-8E50-4BAF-A651-E4A9D62E2764}">
          <x14:formula1>
            <xm:f>Datos!$I$2:$I$7</xm:f>
          </x14:formula1>
          <xm:sqref>K15:L15</xm:sqref>
        </x14:dataValidation>
        <x14:dataValidation type="list" allowBlank="1" showInputMessage="1" showErrorMessage="1" xr:uid="{8D855B28-98AC-4839-955B-93261D970D38}">
          <x14:formula1>
            <xm:f>Datos!$H$2:$H$3</xm:f>
          </x14:formula1>
          <xm:sqref>D15:H15</xm:sqref>
        </x14:dataValidation>
        <x14:dataValidation type="list" allowBlank="1" showInputMessage="1" showErrorMessage="1" xr:uid="{8F60D9FF-A7B3-4255-862F-A03D0E4448FA}">
          <x14:formula1>
            <xm:f>Datos!$G$2:$G$8</xm:f>
          </x14:formula1>
          <xm:sqref>K13:L13</xm:sqref>
        </x14:dataValidation>
        <x14:dataValidation type="list" allowBlank="1" showInputMessage="1" showErrorMessage="1" xr:uid="{EC1D1D18-0096-442B-BB84-698C710E6C54}">
          <x14:formula1>
            <xm:f>Datos!$F$2:$F$18</xm:f>
          </x14:formula1>
          <xm:sqref>K8:L8</xm:sqref>
        </x14:dataValidation>
        <x14:dataValidation type="list" allowBlank="1" showInputMessage="1" showErrorMessage="1" xr:uid="{B672E18E-0954-4C8F-8D2B-B8E3BA430859}">
          <x14:formula1>
            <xm:f>Datos!$E$2:$E$23</xm:f>
          </x14:formula1>
          <xm:sqref>D8:H8</xm:sqref>
        </x14:dataValidation>
        <x14:dataValidation type="list" allowBlank="1" showInputMessage="1" showErrorMessage="1" xr:uid="{BE5E9B8F-91B6-4B65-8D0E-57619006BDA4}">
          <x14:formula1>
            <xm:f>Datos!$D$2:$D$7</xm:f>
          </x14:formula1>
          <xm:sqref>K7:L7</xm:sqref>
        </x14:dataValidation>
        <x14:dataValidation type="list" allowBlank="1" showInputMessage="1" showErrorMessage="1" xr:uid="{FF5E5122-3E6D-4E99-8F4A-69B3C6AB5B39}">
          <x14:formula1>
            <xm:f>Datos!$C$2:$C$3</xm:f>
          </x14:formula1>
          <xm:sqref>D7:H7</xm:sqref>
        </x14:dataValidation>
        <x14:dataValidation type="list" allowBlank="1" showInputMessage="1" showErrorMessage="1" xr:uid="{765F0E21-C552-4E61-9687-92A420A9DD65}">
          <x14:formula1>
            <xm:f>Datos!$B$2:$B$6</xm:f>
          </x14:formula1>
          <xm:sqref>K6:L6</xm:sqref>
        </x14:dataValidation>
        <x14:dataValidation type="list" allowBlank="1" showInputMessage="1" showErrorMessage="1" xr:uid="{0DB820E2-5F0E-4177-A05F-ADD2B72CBCFE}">
          <x14:formula1>
            <xm:f>Datos!$A$2:$A$5</xm:f>
          </x14:formula1>
          <xm:sqref>D6:H6</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B4DA3-2C6A-4C03-BBF8-15F6346B101A}">
  <sheetPr>
    <tabColor theme="7" tint="0.39997558519241921"/>
    <pageSetUpPr fitToPage="1"/>
  </sheetPr>
  <dimension ref="A1:L28"/>
  <sheetViews>
    <sheetView view="pageBreakPreview" zoomScaleNormal="100" zoomScaleSheetLayoutView="100" workbookViewId="0">
      <selection activeCell="C21" sqref="C21:G21"/>
    </sheetView>
  </sheetViews>
  <sheetFormatPr baseColWidth="10" defaultColWidth="8.7109375" defaultRowHeight="12.75" x14ac:dyDescent="0.25"/>
  <cols>
    <col min="1" max="1" width="3.28515625" style="208" customWidth="1"/>
    <col min="2" max="2" width="9.28515625" style="208" customWidth="1"/>
    <col min="3" max="3" width="5.7109375" style="208" customWidth="1"/>
    <col min="4" max="4" width="6.7109375" style="208" customWidth="1"/>
    <col min="5" max="5" width="5.7109375" style="208" customWidth="1"/>
    <col min="6" max="6" width="10.28515625" style="208" customWidth="1"/>
    <col min="7" max="7" width="2.140625" style="208" customWidth="1"/>
    <col min="8" max="8" width="18.7109375" style="208" customWidth="1"/>
    <col min="9" max="9" width="12.7109375" style="208" customWidth="1"/>
    <col min="10" max="10" width="6.7109375" style="208" customWidth="1"/>
    <col min="11" max="11" width="18.7109375" style="208" customWidth="1"/>
    <col min="12" max="12" width="25.7109375" style="208" customWidth="1"/>
    <col min="13" max="16384" width="8.7109375" style="208"/>
  </cols>
  <sheetData>
    <row r="1" spans="1:12" ht="18.75" customHeight="1" x14ac:dyDescent="0.25">
      <c r="A1" s="571"/>
      <c r="B1" s="572"/>
      <c r="C1" s="572"/>
      <c r="D1" s="572"/>
      <c r="E1" s="573"/>
      <c r="F1" s="580" t="s">
        <v>416</v>
      </c>
      <c r="G1" s="581"/>
      <c r="H1" s="581"/>
      <c r="I1" s="581"/>
      <c r="J1" s="581"/>
      <c r="K1" s="581"/>
      <c r="L1" s="207"/>
    </row>
    <row r="2" spans="1:12" ht="18.75" customHeight="1" x14ac:dyDescent="0.25">
      <c r="A2" s="574"/>
      <c r="B2" s="575"/>
      <c r="C2" s="575"/>
      <c r="D2" s="575"/>
      <c r="E2" s="576"/>
      <c r="F2" s="582"/>
      <c r="G2" s="583"/>
      <c r="H2" s="583"/>
      <c r="I2" s="583"/>
      <c r="J2" s="583"/>
      <c r="K2" s="583"/>
      <c r="L2" s="207"/>
    </row>
    <row r="3" spans="1:12" ht="18.75" customHeight="1" x14ac:dyDescent="0.25">
      <c r="A3" s="574"/>
      <c r="B3" s="575"/>
      <c r="C3" s="575"/>
      <c r="D3" s="575"/>
      <c r="E3" s="576"/>
      <c r="F3" s="580" t="s">
        <v>417</v>
      </c>
      <c r="G3" s="581"/>
      <c r="H3" s="581"/>
      <c r="I3" s="581"/>
      <c r="J3" s="581"/>
      <c r="K3" s="581"/>
      <c r="L3" s="207"/>
    </row>
    <row r="4" spans="1:12" ht="18.75" customHeight="1" x14ac:dyDescent="0.25">
      <c r="A4" s="577"/>
      <c r="B4" s="578"/>
      <c r="C4" s="578"/>
      <c r="D4" s="578"/>
      <c r="E4" s="579"/>
      <c r="F4" s="582"/>
      <c r="G4" s="583"/>
      <c r="H4" s="583"/>
      <c r="I4" s="583"/>
      <c r="J4" s="583"/>
      <c r="K4" s="583"/>
      <c r="L4" s="207"/>
    </row>
    <row r="5" spans="1:12" ht="15.75" customHeight="1" x14ac:dyDescent="0.25">
      <c r="A5" s="584" t="s">
        <v>418</v>
      </c>
      <c r="B5" s="585"/>
      <c r="C5" s="585"/>
      <c r="D5" s="585"/>
      <c r="E5" s="585"/>
      <c r="F5" s="585"/>
      <c r="G5" s="585"/>
      <c r="H5" s="585"/>
      <c r="I5" s="585"/>
      <c r="J5" s="585"/>
      <c r="K5" s="585"/>
      <c r="L5" s="586"/>
    </row>
    <row r="6" spans="1:12" ht="23.25" customHeight="1" x14ac:dyDescent="0.25">
      <c r="A6" s="584" t="s">
        <v>419</v>
      </c>
      <c r="B6" s="585"/>
      <c r="C6" s="587"/>
      <c r="D6" s="588" t="s">
        <v>12</v>
      </c>
      <c r="E6" s="589"/>
      <c r="F6" s="589"/>
      <c r="G6" s="589"/>
      <c r="H6" s="590"/>
      <c r="I6" s="584" t="s">
        <v>420</v>
      </c>
      <c r="J6" s="587"/>
      <c r="K6" s="588" t="s">
        <v>37</v>
      </c>
      <c r="L6" s="590"/>
    </row>
    <row r="7" spans="1:12" ht="17.649999999999999" customHeight="1" x14ac:dyDescent="0.25">
      <c r="A7" s="584" t="s">
        <v>421</v>
      </c>
      <c r="B7" s="585"/>
      <c r="C7" s="587"/>
      <c r="D7" s="588" t="s">
        <v>26</v>
      </c>
      <c r="E7" s="589"/>
      <c r="F7" s="589"/>
      <c r="G7" s="589"/>
      <c r="H7" s="590"/>
      <c r="I7" s="584" t="s">
        <v>92</v>
      </c>
      <c r="J7" s="587"/>
      <c r="K7" s="588" t="s">
        <v>15</v>
      </c>
      <c r="L7" s="590"/>
    </row>
    <row r="8" spans="1:12" ht="35.65" customHeight="1" x14ac:dyDescent="0.25">
      <c r="A8" s="584" t="s">
        <v>422</v>
      </c>
      <c r="B8" s="585"/>
      <c r="C8" s="587"/>
      <c r="D8" s="588" t="s">
        <v>59</v>
      </c>
      <c r="E8" s="589"/>
      <c r="F8" s="589"/>
      <c r="G8" s="589"/>
      <c r="H8" s="590"/>
      <c r="I8" s="584" t="s">
        <v>423</v>
      </c>
      <c r="J8" s="587"/>
      <c r="K8" s="588" t="s">
        <v>73</v>
      </c>
      <c r="L8" s="590"/>
    </row>
    <row r="9" spans="1:12" ht="15.75" customHeight="1" x14ac:dyDescent="0.25">
      <c r="A9" s="591" t="s">
        <v>424</v>
      </c>
      <c r="B9" s="592"/>
      <c r="C9" s="592"/>
      <c r="D9" s="592"/>
      <c r="E9" s="592"/>
      <c r="F9" s="592"/>
      <c r="G9" s="592"/>
      <c r="H9" s="592"/>
      <c r="I9" s="592"/>
      <c r="J9" s="592"/>
      <c r="K9" s="592"/>
      <c r="L9" s="622"/>
    </row>
    <row r="10" spans="1:12" ht="41.25" customHeight="1" x14ac:dyDescent="0.25">
      <c r="A10" s="605" t="s">
        <v>133</v>
      </c>
      <c r="B10" s="605"/>
      <c r="C10" s="605"/>
      <c r="D10" s="605"/>
      <c r="E10" s="623" t="str">
        <f>+'META_PDD 37'!B23</f>
        <v>37. Asegurar que el 100% de los casos de representación jurídica ejercida por la SDMujer que requieran servicios de psicología forense y acompañamiento psicosocial, accedan a los mismos.</v>
      </c>
      <c r="F10" s="623"/>
      <c r="G10" s="623"/>
      <c r="H10" s="623"/>
      <c r="I10" s="623"/>
      <c r="J10" s="623"/>
      <c r="K10" s="623"/>
      <c r="L10" s="623"/>
    </row>
    <row r="11" spans="1:12" ht="34.5" customHeight="1" x14ac:dyDescent="0.25">
      <c r="A11" s="593" t="s">
        <v>425</v>
      </c>
      <c r="B11" s="594"/>
      <c r="C11" s="594"/>
      <c r="D11" s="586"/>
      <c r="E11" s="624" t="str">
        <f>+'META_PDD 37'!B24</f>
        <v>3860 - Porcentaje de casos de representación jurídica ejercida por la SDMujer que acceden a los servicios de psicología forense y acompañamiento psicosocial, cuando se requiera.</v>
      </c>
      <c r="F11" s="625"/>
      <c r="G11" s="625"/>
      <c r="H11" s="625"/>
      <c r="I11" s="625"/>
      <c r="J11" s="625"/>
      <c r="K11" s="625"/>
      <c r="L11" s="626"/>
    </row>
    <row r="12" spans="1:12" ht="47.25" customHeight="1" x14ac:dyDescent="0.25">
      <c r="A12" s="584" t="s">
        <v>426</v>
      </c>
      <c r="B12" s="585"/>
      <c r="C12" s="585"/>
      <c r="D12" s="587"/>
      <c r="E12" s="595" t="s">
        <v>458</v>
      </c>
      <c r="F12" s="596"/>
      <c r="G12" s="596"/>
      <c r="H12" s="596"/>
      <c r="I12" s="596"/>
      <c r="J12" s="596"/>
      <c r="K12" s="596"/>
      <c r="L12" s="597"/>
    </row>
    <row r="13" spans="1:12" ht="28.5" customHeight="1" x14ac:dyDescent="0.25">
      <c r="A13" s="584" t="s">
        <v>428</v>
      </c>
      <c r="B13" s="585"/>
      <c r="C13" s="587"/>
      <c r="D13" s="588">
        <v>3860</v>
      </c>
      <c r="E13" s="589"/>
      <c r="F13" s="589"/>
      <c r="G13" s="589"/>
      <c r="H13" s="590"/>
      <c r="I13" s="584" t="s">
        <v>430</v>
      </c>
      <c r="J13" s="587"/>
      <c r="K13" s="588" t="s">
        <v>49</v>
      </c>
      <c r="L13" s="590"/>
    </row>
    <row r="14" spans="1:12" ht="15.75" customHeight="1" x14ac:dyDescent="0.25">
      <c r="A14" s="584" t="s">
        <v>431</v>
      </c>
      <c r="B14" s="585"/>
      <c r="C14" s="585"/>
      <c r="D14" s="585"/>
      <c r="E14" s="585"/>
      <c r="F14" s="585"/>
      <c r="G14" s="585"/>
      <c r="H14" s="585"/>
      <c r="I14" s="585"/>
      <c r="J14" s="585"/>
      <c r="K14" s="585"/>
      <c r="L14" s="586"/>
    </row>
    <row r="15" spans="1:12" ht="25.5" customHeight="1" x14ac:dyDescent="0.25">
      <c r="A15" s="584" t="s">
        <v>432</v>
      </c>
      <c r="B15" s="585"/>
      <c r="C15" s="587"/>
      <c r="D15" s="588" t="s">
        <v>19</v>
      </c>
      <c r="E15" s="589"/>
      <c r="F15" s="589"/>
      <c r="G15" s="589"/>
      <c r="H15" s="590"/>
      <c r="I15" s="584" t="s">
        <v>433</v>
      </c>
      <c r="J15" s="587"/>
      <c r="K15" s="588" t="s">
        <v>20</v>
      </c>
      <c r="L15" s="590"/>
    </row>
    <row r="16" spans="1:12" ht="25.5" customHeight="1" x14ac:dyDescent="0.25">
      <c r="A16" s="584" t="s">
        <v>434</v>
      </c>
      <c r="B16" s="585"/>
      <c r="C16" s="587"/>
      <c r="D16" s="627">
        <f>'META_PDD 37'!C26</f>
        <v>1</v>
      </c>
      <c r="E16" s="628"/>
      <c r="F16" s="628"/>
      <c r="G16" s="628"/>
      <c r="H16" s="629"/>
      <c r="I16" s="584" t="s">
        <v>149</v>
      </c>
      <c r="J16" s="587"/>
      <c r="K16" s="588" t="s">
        <v>23</v>
      </c>
      <c r="L16" s="590"/>
    </row>
    <row r="17" spans="1:12" ht="27.6" customHeight="1" x14ac:dyDescent="0.25">
      <c r="A17" s="584" t="s">
        <v>435</v>
      </c>
      <c r="B17" s="585"/>
      <c r="C17" s="587"/>
      <c r="D17" s="588" t="s">
        <v>495</v>
      </c>
      <c r="E17" s="589"/>
      <c r="F17" s="589"/>
      <c r="G17" s="589"/>
      <c r="H17" s="590"/>
      <c r="I17" s="598"/>
      <c r="J17" s="600"/>
      <c r="K17" s="600"/>
      <c r="L17" s="599"/>
    </row>
    <row r="18" spans="1:12" ht="12" customHeight="1" x14ac:dyDescent="0.25">
      <c r="A18" s="214" t="s">
        <v>436</v>
      </c>
      <c r="B18" s="214" t="s">
        <v>437</v>
      </c>
      <c r="C18" s="584" t="s">
        <v>438</v>
      </c>
      <c r="D18" s="585"/>
      <c r="E18" s="585"/>
      <c r="F18" s="585"/>
      <c r="G18" s="587"/>
      <c r="H18" s="584" t="s">
        <v>439</v>
      </c>
      <c r="I18" s="587"/>
      <c r="J18" s="584" t="s">
        <v>440</v>
      </c>
      <c r="K18" s="587"/>
      <c r="L18" s="214" t="s">
        <v>441</v>
      </c>
    </row>
    <row r="19" spans="1:12" ht="64.5" customHeight="1" x14ac:dyDescent="0.25">
      <c r="A19" s="247">
        <v>1</v>
      </c>
      <c r="B19" s="210" t="s">
        <v>429</v>
      </c>
      <c r="C19" s="588" t="s">
        <v>459</v>
      </c>
      <c r="D19" s="589"/>
      <c r="E19" s="589"/>
      <c r="F19" s="589"/>
      <c r="G19" s="590"/>
      <c r="H19" s="588" t="s">
        <v>460</v>
      </c>
      <c r="I19" s="590"/>
      <c r="J19" s="588" t="s">
        <v>22</v>
      </c>
      <c r="K19" s="590"/>
      <c r="L19" s="210" t="s">
        <v>461</v>
      </c>
    </row>
    <row r="20" spans="1:12" ht="75" customHeight="1" x14ac:dyDescent="0.25">
      <c r="A20" s="247">
        <v>2</v>
      </c>
      <c r="B20" s="210" t="s">
        <v>429</v>
      </c>
      <c r="C20" s="588" t="s">
        <v>462</v>
      </c>
      <c r="D20" s="589"/>
      <c r="E20" s="589"/>
      <c r="F20" s="589"/>
      <c r="G20" s="590"/>
      <c r="H20" s="588" t="s">
        <v>463</v>
      </c>
      <c r="I20" s="590"/>
      <c r="J20" s="588" t="s">
        <v>22</v>
      </c>
      <c r="K20" s="590"/>
      <c r="L20" s="210" t="s">
        <v>464</v>
      </c>
    </row>
    <row r="21" spans="1:12" ht="64.5" customHeight="1" x14ac:dyDescent="0.25">
      <c r="A21" s="247">
        <v>3</v>
      </c>
      <c r="B21" s="210" t="s">
        <v>429</v>
      </c>
      <c r="C21" s="588" t="s">
        <v>465</v>
      </c>
      <c r="D21" s="589"/>
      <c r="E21" s="589"/>
      <c r="F21" s="589"/>
      <c r="G21" s="590"/>
      <c r="H21" s="588" t="s">
        <v>466</v>
      </c>
      <c r="I21" s="590"/>
      <c r="J21" s="588" t="s">
        <v>22</v>
      </c>
      <c r="K21" s="590"/>
      <c r="L21" s="210" t="s">
        <v>464</v>
      </c>
    </row>
    <row r="22" spans="1:12" ht="25.5" customHeight="1" x14ac:dyDescent="0.25">
      <c r="A22" s="214" t="s">
        <v>436</v>
      </c>
      <c r="B22" s="584" t="s">
        <v>445</v>
      </c>
      <c r="C22" s="585"/>
      <c r="D22" s="585"/>
      <c r="E22" s="585"/>
      <c r="F22" s="585"/>
      <c r="G22" s="585"/>
      <c r="H22" s="585"/>
      <c r="I22" s="585"/>
      <c r="J22" s="585"/>
      <c r="K22" s="587"/>
      <c r="L22" s="214" t="s">
        <v>446</v>
      </c>
    </row>
    <row r="23" spans="1:12" ht="28.15" customHeight="1" x14ac:dyDescent="0.25">
      <c r="A23" s="247">
        <v>1</v>
      </c>
      <c r="B23" s="588" t="s">
        <v>467</v>
      </c>
      <c r="C23" s="589"/>
      <c r="D23" s="589"/>
      <c r="E23" s="589"/>
      <c r="F23" s="589"/>
      <c r="G23" s="589"/>
      <c r="H23" s="589"/>
      <c r="I23" s="589"/>
      <c r="J23" s="589"/>
      <c r="K23" s="590"/>
      <c r="L23" s="210" t="s">
        <v>34</v>
      </c>
    </row>
    <row r="24" spans="1:12" ht="15.75" customHeight="1" x14ac:dyDescent="0.25">
      <c r="A24" s="584" t="s">
        <v>448</v>
      </c>
      <c r="B24" s="585"/>
      <c r="C24" s="585"/>
      <c r="D24" s="585"/>
      <c r="E24" s="585"/>
      <c r="F24" s="592"/>
      <c r="G24" s="592"/>
      <c r="H24" s="585"/>
      <c r="I24" s="592"/>
      <c r="J24" s="592"/>
      <c r="K24" s="585"/>
      <c r="L24" s="604"/>
    </row>
    <row r="25" spans="1:12" ht="26.25" customHeight="1" x14ac:dyDescent="0.25">
      <c r="A25" s="584" t="s">
        <v>449</v>
      </c>
      <c r="B25" s="585"/>
      <c r="C25" s="587"/>
      <c r="D25" s="608">
        <v>0.91</v>
      </c>
      <c r="E25" s="589"/>
      <c r="F25" s="605" t="s">
        <v>450</v>
      </c>
      <c r="G25" s="605"/>
      <c r="H25" s="219">
        <v>2024</v>
      </c>
      <c r="I25" s="605" t="s">
        <v>451</v>
      </c>
      <c r="J25" s="605"/>
      <c r="K25" s="248"/>
      <c r="L25" s="218" t="s">
        <v>496</v>
      </c>
    </row>
    <row r="26" spans="1:12" ht="26.25" customHeight="1" x14ac:dyDescent="0.25">
      <c r="A26" s="584" t="s">
        <v>453</v>
      </c>
      <c r="B26" s="585"/>
      <c r="C26" s="587"/>
      <c r="D26" s="588" t="s">
        <v>468</v>
      </c>
      <c r="E26" s="589"/>
      <c r="F26" s="606"/>
      <c r="G26" s="606"/>
      <c r="H26" s="589"/>
      <c r="I26" s="606"/>
      <c r="J26" s="606"/>
      <c r="K26" s="589"/>
      <c r="L26" s="607"/>
    </row>
    <row r="27" spans="1:12" ht="53.25" customHeight="1" x14ac:dyDescent="0.25">
      <c r="A27" s="584" t="s">
        <v>455</v>
      </c>
      <c r="B27" s="585"/>
      <c r="C27" s="587"/>
      <c r="D27" s="588" t="s">
        <v>469</v>
      </c>
      <c r="E27" s="589"/>
      <c r="F27" s="589"/>
      <c r="G27" s="589"/>
      <c r="H27" s="589"/>
      <c r="I27" s="589"/>
      <c r="J27" s="589"/>
      <c r="K27" s="589"/>
      <c r="L27" s="590"/>
    </row>
    <row r="28" spans="1:12" ht="17.649999999999999" customHeight="1" x14ac:dyDescent="0.25">
      <c r="A28" s="584" t="s">
        <v>457</v>
      </c>
      <c r="B28" s="585"/>
      <c r="C28" s="587"/>
      <c r="D28" s="588"/>
      <c r="E28" s="589"/>
      <c r="F28" s="589"/>
      <c r="G28" s="589"/>
      <c r="H28" s="589"/>
      <c r="I28" s="589"/>
      <c r="J28" s="589"/>
      <c r="K28" s="589"/>
      <c r="L28" s="590"/>
    </row>
  </sheetData>
  <mergeCells count="64">
    <mergeCell ref="A26:C26"/>
    <mergeCell ref="D26:L26"/>
    <mergeCell ref="A27:C27"/>
    <mergeCell ref="D27:L27"/>
    <mergeCell ref="A28:C28"/>
    <mergeCell ref="D28:L28"/>
    <mergeCell ref="B22:K22"/>
    <mergeCell ref="B23:K23"/>
    <mergeCell ref="A24:L24"/>
    <mergeCell ref="A25:C25"/>
    <mergeCell ref="D25:E25"/>
    <mergeCell ref="F25:G25"/>
    <mergeCell ref="I25:J25"/>
    <mergeCell ref="C20:G20"/>
    <mergeCell ref="H20:I20"/>
    <mergeCell ref="J20:K20"/>
    <mergeCell ref="C21:G21"/>
    <mergeCell ref="H21:I21"/>
    <mergeCell ref="J21:K21"/>
    <mergeCell ref="C18:G18"/>
    <mergeCell ref="H18:I18"/>
    <mergeCell ref="J18:K18"/>
    <mergeCell ref="C19:G19"/>
    <mergeCell ref="H19:I19"/>
    <mergeCell ref="J19:K19"/>
    <mergeCell ref="A16:C16"/>
    <mergeCell ref="D16:H16"/>
    <mergeCell ref="I16:J16"/>
    <mergeCell ref="K16:L16"/>
    <mergeCell ref="A17:C17"/>
    <mergeCell ref="D17:H17"/>
    <mergeCell ref="I17:L17"/>
    <mergeCell ref="A15:C15"/>
    <mergeCell ref="D15:H15"/>
    <mergeCell ref="I15:J15"/>
    <mergeCell ref="K15:L15"/>
    <mergeCell ref="A9:L9"/>
    <mergeCell ref="A10:D10"/>
    <mergeCell ref="E10:L10"/>
    <mergeCell ref="A11:D11"/>
    <mergeCell ref="E11:L11"/>
    <mergeCell ref="A12:D12"/>
    <mergeCell ref="E12:L12"/>
    <mergeCell ref="A13:C13"/>
    <mergeCell ref="D13:H13"/>
    <mergeCell ref="I13:J13"/>
    <mergeCell ref="K13:L13"/>
    <mergeCell ref="A14:L14"/>
    <mergeCell ref="A7:C7"/>
    <mergeCell ref="D7:H7"/>
    <mergeCell ref="I7:J7"/>
    <mergeCell ref="K7:L7"/>
    <mergeCell ref="A8:C8"/>
    <mergeCell ref="D8:H8"/>
    <mergeCell ref="I8:J8"/>
    <mergeCell ref="K8:L8"/>
    <mergeCell ref="A1:E4"/>
    <mergeCell ref="F1:K2"/>
    <mergeCell ref="F3:K4"/>
    <mergeCell ref="A5:L5"/>
    <mergeCell ref="A6:C6"/>
    <mergeCell ref="D6:H6"/>
    <mergeCell ref="I6:J6"/>
    <mergeCell ref="K6:L6"/>
  </mergeCells>
  <pageMargins left="0.7" right="0.7" top="0.75" bottom="0.75" header="0.3" footer="0.3"/>
  <pageSetup scale="71"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3430A85B-1C85-4F42-AFC8-86DD37E75221}">
          <x14:formula1>
            <xm:f>Datos!$K$2:$K$3</xm:f>
          </x14:formula1>
          <xm:sqref>J19:K21</xm:sqref>
        </x14:dataValidation>
        <x14:dataValidation type="list" allowBlank="1" showInputMessage="1" showErrorMessage="1" xr:uid="{8D540384-D896-4E67-80AB-0DF6A1EA1179}">
          <x14:formula1>
            <xm:f>Datos!$K$2:$K$4</xm:f>
          </x14:formula1>
          <xm:sqref>L23</xm:sqref>
        </x14:dataValidation>
        <x14:dataValidation type="list" allowBlank="1" showInputMessage="1" showErrorMessage="1" xr:uid="{AD25D0CE-4BFC-4CAC-8324-A8E7DB999454}">
          <x14:formula1>
            <xm:f>Datos!$J$2:$J$5</xm:f>
          </x14:formula1>
          <xm:sqref>K16:L16</xm:sqref>
        </x14:dataValidation>
        <x14:dataValidation type="list" allowBlank="1" showInputMessage="1" showErrorMessage="1" xr:uid="{6BB12025-CE4F-43C0-AA96-FD24DB7F143F}">
          <x14:formula1>
            <xm:f>Datos!$I$2:$I$7</xm:f>
          </x14:formula1>
          <xm:sqref>K15:L15</xm:sqref>
        </x14:dataValidation>
        <x14:dataValidation type="list" allowBlank="1" showInputMessage="1" showErrorMessage="1" xr:uid="{595511AD-8024-4F12-8377-0B8653F2A5D8}">
          <x14:formula1>
            <xm:f>Datos!$H$2:$H$3</xm:f>
          </x14:formula1>
          <xm:sqref>D15:H15</xm:sqref>
        </x14:dataValidation>
        <x14:dataValidation type="list" allowBlank="1" showInputMessage="1" showErrorMessage="1" xr:uid="{998234FC-3153-4381-9E6E-5FAF12518437}">
          <x14:formula1>
            <xm:f>Datos!$G$2:$G$8</xm:f>
          </x14:formula1>
          <xm:sqref>K13:L13</xm:sqref>
        </x14:dataValidation>
        <x14:dataValidation type="list" allowBlank="1" showInputMessage="1" showErrorMessage="1" xr:uid="{BC673D96-79EA-4459-93FD-90B8CA627D46}">
          <x14:formula1>
            <xm:f>Datos!$F$2:$F$18</xm:f>
          </x14:formula1>
          <xm:sqref>K8:L8</xm:sqref>
        </x14:dataValidation>
        <x14:dataValidation type="list" allowBlank="1" showInputMessage="1" showErrorMessage="1" xr:uid="{8115BE2B-C121-4B98-8A33-D99E4521893B}">
          <x14:formula1>
            <xm:f>Datos!$E$2:$E$23</xm:f>
          </x14:formula1>
          <xm:sqref>D8:H8</xm:sqref>
        </x14:dataValidation>
        <x14:dataValidation type="list" allowBlank="1" showInputMessage="1" showErrorMessage="1" xr:uid="{2A605BCF-418C-4E75-B63D-63D1BB781C35}">
          <x14:formula1>
            <xm:f>Datos!$D$2:$D$7</xm:f>
          </x14:formula1>
          <xm:sqref>K7:L7</xm:sqref>
        </x14:dataValidation>
        <x14:dataValidation type="list" allowBlank="1" showInputMessage="1" showErrorMessage="1" xr:uid="{ADCCD00D-97F4-4024-977E-1A3E0136F798}">
          <x14:formula1>
            <xm:f>Datos!$C$2:$C$3</xm:f>
          </x14:formula1>
          <xm:sqref>D7:H7</xm:sqref>
        </x14:dataValidation>
        <x14:dataValidation type="list" allowBlank="1" showInputMessage="1" showErrorMessage="1" xr:uid="{E6DA2F02-DE29-41E4-A93D-7CE16968E7D6}">
          <x14:formula1>
            <xm:f>Datos!$B$2:$B$6</xm:f>
          </x14:formula1>
          <xm:sqref>K6:L6</xm:sqref>
        </x14:dataValidation>
        <x14:dataValidation type="list" allowBlank="1" showInputMessage="1" showErrorMessage="1" xr:uid="{80DDF6E5-17DF-4F45-B0F1-5646EEC38B44}">
          <x14:formula1>
            <xm:f>Datos!$A$2:$A$5</xm:f>
          </x14:formula1>
          <xm:sqref>D6:H6</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B36D8-B1ED-497F-9697-B84B40EF61B8}">
  <sheetPr>
    <tabColor rgb="FFFFFF00"/>
    <pageSetUpPr fitToPage="1"/>
  </sheetPr>
  <dimension ref="A1:L28"/>
  <sheetViews>
    <sheetView view="pageBreakPreview" zoomScale="110" zoomScaleNormal="100" zoomScaleSheetLayoutView="110" workbookViewId="0">
      <selection activeCell="D26" sqref="D26:L26"/>
    </sheetView>
  </sheetViews>
  <sheetFormatPr baseColWidth="10" defaultColWidth="8.7109375" defaultRowHeight="12.75" x14ac:dyDescent="0.25"/>
  <cols>
    <col min="1" max="1" width="3.28515625" style="208" customWidth="1"/>
    <col min="2" max="2" width="9.28515625" style="208" customWidth="1"/>
    <col min="3" max="3" width="5.7109375" style="208" customWidth="1"/>
    <col min="4" max="4" width="6.7109375" style="208" customWidth="1"/>
    <col min="5" max="5" width="5.7109375" style="208" customWidth="1"/>
    <col min="6" max="6" width="10.28515625" style="208" customWidth="1"/>
    <col min="7" max="7" width="2.140625" style="208" customWidth="1"/>
    <col min="8" max="8" width="18.7109375" style="208" customWidth="1"/>
    <col min="9" max="9" width="12.7109375" style="208" customWidth="1"/>
    <col min="10" max="10" width="6.7109375" style="208" customWidth="1"/>
    <col min="11" max="11" width="18.7109375" style="208" customWidth="1"/>
    <col min="12" max="12" width="25.7109375" style="208" customWidth="1"/>
    <col min="13" max="16384" width="8.7109375" style="208"/>
  </cols>
  <sheetData>
    <row r="1" spans="1:12" ht="18.75" customHeight="1" x14ac:dyDescent="0.25">
      <c r="A1" s="571"/>
      <c r="B1" s="572"/>
      <c r="C1" s="572"/>
      <c r="D1" s="572"/>
      <c r="E1" s="573"/>
      <c r="F1" s="580" t="s">
        <v>416</v>
      </c>
      <c r="G1" s="581"/>
      <c r="H1" s="581"/>
      <c r="I1" s="581"/>
      <c r="J1" s="581"/>
      <c r="K1" s="581"/>
      <c r="L1" s="207"/>
    </row>
    <row r="2" spans="1:12" ht="18.75" customHeight="1" x14ac:dyDescent="0.25">
      <c r="A2" s="574"/>
      <c r="B2" s="575"/>
      <c r="C2" s="575"/>
      <c r="D2" s="575"/>
      <c r="E2" s="576"/>
      <c r="F2" s="582"/>
      <c r="G2" s="583"/>
      <c r="H2" s="583"/>
      <c r="I2" s="583"/>
      <c r="J2" s="583"/>
      <c r="K2" s="583"/>
      <c r="L2" s="207"/>
    </row>
    <row r="3" spans="1:12" ht="18.75" customHeight="1" x14ac:dyDescent="0.25">
      <c r="A3" s="574"/>
      <c r="B3" s="575"/>
      <c r="C3" s="575"/>
      <c r="D3" s="575"/>
      <c r="E3" s="576"/>
      <c r="F3" s="580" t="s">
        <v>417</v>
      </c>
      <c r="G3" s="581"/>
      <c r="H3" s="581"/>
      <c r="I3" s="581"/>
      <c r="J3" s="581"/>
      <c r="K3" s="581"/>
      <c r="L3" s="207"/>
    </row>
    <row r="4" spans="1:12" ht="18.75" customHeight="1" x14ac:dyDescent="0.25">
      <c r="A4" s="577"/>
      <c r="B4" s="578"/>
      <c r="C4" s="578"/>
      <c r="D4" s="578"/>
      <c r="E4" s="579"/>
      <c r="F4" s="582"/>
      <c r="G4" s="583"/>
      <c r="H4" s="583"/>
      <c r="I4" s="583"/>
      <c r="J4" s="583"/>
      <c r="K4" s="583"/>
      <c r="L4" s="207"/>
    </row>
    <row r="5" spans="1:12" ht="15.75" customHeight="1" x14ac:dyDescent="0.25">
      <c r="A5" s="584" t="s">
        <v>418</v>
      </c>
      <c r="B5" s="585"/>
      <c r="C5" s="585"/>
      <c r="D5" s="585"/>
      <c r="E5" s="585"/>
      <c r="F5" s="585"/>
      <c r="G5" s="585"/>
      <c r="H5" s="585"/>
      <c r="I5" s="585"/>
      <c r="J5" s="585"/>
      <c r="K5" s="585"/>
      <c r="L5" s="586"/>
    </row>
    <row r="6" spans="1:12" ht="23.25" customHeight="1" x14ac:dyDescent="0.25">
      <c r="A6" s="584" t="s">
        <v>419</v>
      </c>
      <c r="B6" s="585"/>
      <c r="C6" s="587"/>
      <c r="D6" s="588" t="s">
        <v>12</v>
      </c>
      <c r="E6" s="589"/>
      <c r="F6" s="589"/>
      <c r="G6" s="589"/>
      <c r="H6" s="590"/>
      <c r="I6" s="584" t="s">
        <v>420</v>
      </c>
      <c r="J6" s="587"/>
      <c r="K6" s="588" t="s">
        <v>37</v>
      </c>
      <c r="L6" s="590"/>
    </row>
    <row r="7" spans="1:12" ht="17.649999999999999" customHeight="1" x14ac:dyDescent="0.25">
      <c r="A7" s="584" t="s">
        <v>421</v>
      </c>
      <c r="B7" s="585"/>
      <c r="C7" s="587"/>
      <c r="D7" s="588" t="s">
        <v>26</v>
      </c>
      <c r="E7" s="589"/>
      <c r="F7" s="589"/>
      <c r="G7" s="589"/>
      <c r="H7" s="590"/>
      <c r="I7" s="584" t="s">
        <v>92</v>
      </c>
      <c r="J7" s="587"/>
      <c r="K7" s="588" t="s">
        <v>15</v>
      </c>
      <c r="L7" s="590"/>
    </row>
    <row r="8" spans="1:12" ht="35.65" customHeight="1" x14ac:dyDescent="0.25">
      <c r="A8" s="584" t="s">
        <v>422</v>
      </c>
      <c r="B8" s="585"/>
      <c r="C8" s="587"/>
      <c r="D8" s="588" t="s">
        <v>59</v>
      </c>
      <c r="E8" s="589"/>
      <c r="F8" s="589"/>
      <c r="G8" s="589"/>
      <c r="H8" s="590"/>
      <c r="I8" s="584" t="s">
        <v>423</v>
      </c>
      <c r="J8" s="587"/>
      <c r="K8" s="588" t="s">
        <v>73</v>
      </c>
      <c r="L8" s="590"/>
    </row>
    <row r="9" spans="1:12" ht="15.75" customHeight="1" x14ac:dyDescent="0.25">
      <c r="A9" s="591" t="s">
        <v>424</v>
      </c>
      <c r="B9" s="592"/>
      <c r="C9" s="592"/>
      <c r="D9" s="592"/>
      <c r="E9" s="592"/>
      <c r="F9" s="592"/>
      <c r="G9" s="592"/>
      <c r="H9" s="592"/>
      <c r="I9" s="592"/>
      <c r="J9" s="592"/>
      <c r="K9" s="592"/>
      <c r="L9" s="622"/>
    </row>
    <row r="10" spans="1:12" ht="41.25" customHeight="1" x14ac:dyDescent="0.25">
      <c r="A10" s="605" t="s">
        <v>133</v>
      </c>
      <c r="B10" s="605"/>
      <c r="C10" s="605"/>
      <c r="D10" s="605"/>
      <c r="E10" s="623" t="str">
        <f>+'META_PDD 38'!B23</f>
        <v>Aumentar a (22) espacios interinstitucionales los servicios jurídicos y psicosociales dirigidos a mujeres víctimas de violencia fortaleciendo el modelo de ruta integral y la oferta de acompañamiento psico jurídico en los Centros de Atención de Fiscalía y URIs</v>
      </c>
      <c r="F10" s="623"/>
      <c r="G10" s="623"/>
      <c r="H10" s="623"/>
      <c r="I10" s="623"/>
      <c r="J10" s="623"/>
      <c r="K10" s="623"/>
      <c r="L10" s="623"/>
    </row>
    <row r="11" spans="1:12" ht="34.5" customHeight="1" x14ac:dyDescent="0.25">
      <c r="A11" s="593" t="s">
        <v>425</v>
      </c>
      <c r="B11" s="594"/>
      <c r="C11" s="594"/>
      <c r="D11" s="586"/>
      <c r="E11" s="624" t="str">
        <f>+'META_PDD 38'!B24</f>
        <v>Incremento en el número de espacios interinstitucionales con servicios jurídicos y psicosociales dirigido a mujeres víctimas de violencia.</v>
      </c>
      <c r="F11" s="625"/>
      <c r="G11" s="625"/>
      <c r="H11" s="625"/>
      <c r="I11" s="625"/>
      <c r="J11" s="625"/>
      <c r="K11" s="625"/>
      <c r="L11" s="626"/>
    </row>
    <row r="12" spans="1:12" ht="47.25" customHeight="1" x14ac:dyDescent="0.25">
      <c r="A12" s="584" t="s">
        <v>426</v>
      </c>
      <c r="B12" s="585"/>
      <c r="C12" s="585"/>
      <c r="D12" s="587"/>
      <c r="E12" s="595" t="s">
        <v>497</v>
      </c>
      <c r="F12" s="596"/>
      <c r="G12" s="596"/>
      <c r="H12" s="596"/>
      <c r="I12" s="596"/>
      <c r="J12" s="596"/>
      <c r="K12" s="596"/>
      <c r="L12" s="597"/>
    </row>
    <row r="13" spans="1:12" ht="28.5" customHeight="1" x14ac:dyDescent="0.25">
      <c r="A13" s="584" t="s">
        <v>428</v>
      </c>
      <c r="B13" s="585"/>
      <c r="C13" s="587"/>
      <c r="D13" s="588">
        <v>3861</v>
      </c>
      <c r="E13" s="589"/>
      <c r="F13" s="589"/>
      <c r="G13" s="589"/>
      <c r="H13" s="590"/>
      <c r="I13" s="584" t="s">
        <v>430</v>
      </c>
      <c r="J13" s="587"/>
      <c r="K13" s="588" t="s">
        <v>49</v>
      </c>
      <c r="L13" s="590"/>
    </row>
    <row r="14" spans="1:12" ht="15.75" customHeight="1" x14ac:dyDescent="0.25">
      <c r="A14" s="584" t="s">
        <v>431</v>
      </c>
      <c r="B14" s="585"/>
      <c r="C14" s="585"/>
      <c r="D14" s="585"/>
      <c r="E14" s="585"/>
      <c r="F14" s="585"/>
      <c r="G14" s="585"/>
      <c r="H14" s="585"/>
      <c r="I14" s="585"/>
      <c r="J14" s="585"/>
      <c r="K14" s="585"/>
      <c r="L14" s="586"/>
    </row>
    <row r="15" spans="1:12" ht="25.5" customHeight="1" x14ac:dyDescent="0.25">
      <c r="A15" s="584" t="s">
        <v>432</v>
      </c>
      <c r="B15" s="585"/>
      <c r="C15" s="587"/>
      <c r="D15" s="588" t="s">
        <v>19</v>
      </c>
      <c r="E15" s="589"/>
      <c r="F15" s="589"/>
      <c r="G15" s="589"/>
      <c r="H15" s="590"/>
      <c r="I15" s="584" t="s">
        <v>433</v>
      </c>
      <c r="J15" s="587"/>
      <c r="K15" s="588" t="s">
        <v>20</v>
      </c>
      <c r="L15" s="590"/>
    </row>
    <row r="16" spans="1:12" ht="25.5" customHeight="1" x14ac:dyDescent="0.25">
      <c r="A16" s="584" t="s">
        <v>434</v>
      </c>
      <c r="B16" s="585"/>
      <c r="C16" s="587"/>
      <c r="D16" s="614">
        <f>'META_PDD 38'!C26</f>
        <v>20</v>
      </c>
      <c r="E16" s="615"/>
      <c r="F16" s="615"/>
      <c r="G16" s="615"/>
      <c r="H16" s="616"/>
      <c r="I16" s="584" t="s">
        <v>149</v>
      </c>
      <c r="J16" s="587"/>
      <c r="K16" s="588" t="s">
        <v>33</v>
      </c>
      <c r="L16" s="590"/>
    </row>
    <row r="17" spans="1:12" ht="27.6" customHeight="1" x14ac:dyDescent="0.25">
      <c r="A17" s="584" t="s">
        <v>435</v>
      </c>
      <c r="B17" s="585"/>
      <c r="C17" s="587"/>
      <c r="D17" s="588" t="s">
        <v>495</v>
      </c>
      <c r="E17" s="589"/>
      <c r="F17" s="589"/>
      <c r="G17" s="589"/>
      <c r="H17" s="590"/>
      <c r="I17" s="588"/>
      <c r="J17" s="589"/>
      <c r="K17" s="589"/>
      <c r="L17" s="590"/>
    </row>
    <row r="18" spans="1:12" ht="12" customHeight="1" x14ac:dyDescent="0.25">
      <c r="A18" s="214" t="s">
        <v>436</v>
      </c>
      <c r="B18" s="214" t="s">
        <v>437</v>
      </c>
      <c r="C18" s="584" t="s">
        <v>438</v>
      </c>
      <c r="D18" s="585"/>
      <c r="E18" s="585"/>
      <c r="F18" s="585"/>
      <c r="G18" s="587"/>
      <c r="H18" s="584" t="s">
        <v>439</v>
      </c>
      <c r="I18" s="587"/>
      <c r="J18" s="584" t="s">
        <v>440</v>
      </c>
      <c r="K18" s="587"/>
      <c r="L18" s="214" t="s">
        <v>441</v>
      </c>
    </row>
    <row r="19" spans="1:12" ht="96.6" customHeight="1" x14ac:dyDescent="0.25">
      <c r="A19" s="247">
        <v>1</v>
      </c>
      <c r="B19" s="210" t="s">
        <v>429</v>
      </c>
      <c r="C19" s="588" t="s">
        <v>498</v>
      </c>
      <c r="D19" s="589"/>
      <c r="E19" s="589"/>
      <c r="F19" s="589"/>
      <c r="G19" s="590"/>
      <c r="H19" s="588" t="s">
        <v>499</v>
      </c>
      <c r="I19" s="590"/>
      <c r="J19" s="588" t="s">
        <v>22</v>
      </c>
      <c r="K19" s="590"/>
      <c r="L19" s="218" t="s">
        <v>500</v>
      </c>
    </row>
    <row r="20" spans="1:12" ht="34.15" customHeight="1" x14ac:dyDescent="0.25">
      <c r="A20" s="247"/>
      <c r="B20" s="210"/>
      <c r="C20" s="588"/>
      <c r="D20" s="589"/>
      <c r="E20" s="589"/>
      <c r="F20" s="589"/>
      <c r="G20" s="590"/>
      <c r="H20" s="588"/>
      <c r="I20" s="590"/>
      <c r="J20" s="588"/>
      <c r="K20" s="590"/>
      <c r="L20" s="210"/>
    </row>
    <row r="21" spans="1:12" ht="34.15" customHeight="1" x14ac:dyDescent="0.25">
      <c r="A21" s="247"/>
      <c r="B21" s="210"/>
      <c r="C21" s="588"/>
      <c r="D21" s="589"/>
      <c r="E21" s="589"/>
      <c r="F21" s="589"/>
      <c r="G21" s="590"/>
      <c r="H21" s="588"/>
      <c r="I21" s="590"/>
      <c r="J21" s="588"/>
      <c r="K21" s="590"/>
      <c r="L21" s="210"/>
    </row>
    <row r="22" spans="1:12" ht="25.5" customHeight="1" x14ac:dyDescent="0.25">
      <c r="A22" s="214" t="s">
        <v>436</v>
      </c>
      <c r="B22" s="584" t="s">
        <v>445</v>
      </c>
      <c r="C22" s="585"/>
      <c r="D22" s="585"/>
      <c r="E22" s="585"/>
      <c r="F22" s="585"/>
      <c r="G22" s="585"/>
      <c r="H22" s="585"/>
      <c r="I22" s="585"/>
      <c r="J22" s="585"/>
      <c r="K22" s="587"/>
      <c r="L22" s="214" t="s">
        <v>446</v>
      </c>
    </row>
    <row r="23" spans="1:12" ht="28.15" customHeight="1" x14ac:dyDescent="0.25">
      <c r="A23" s="247">
        <v>1</v>
      </c>
      <c r="B23" s="588" t="s">
        <v>501</v>
      </c>
      <c r="C23" s="589"/>
      <c r="D23" s="589"/>
      <c r="E23" s="589"/>
      <c r="F23" s="589"/>
      <c r="G23" s="589"/>
      <c r="H23" s="589"/>
      <c r="I23" s="589"/>
      <c r="J23" s="589"/>
      <c r="K23" s="590"/>
      <c r="L23" s="210" t="s">
        <v>22</v>
      </c>
    </row>
    <row r="24" spans="1:12" ht="15.75" customHeight="1" x14ac:dyDescent="0.25">
      <c r="A24" s="584" t="s">
        <v>448</v>
      </c>
      <c r="B24" s="585"/>
      <c r="C24" s="585"/>
      <c r="D24" s="585"/>
      <c r="E24" s="585"/>
      <c r="F24" s="592"/>
      <c r="G24" s="592"/>
      <c r="H24" s="585"/>
      <c r="I24" s="592"/>
      <c r="J24" s="592"/>
      <c r="K24" s="585"/>
      <c r="L24" s="604"/>
    </row>
    <row r="25" spans="1:12" ht="26.25" customHeight="1" x14ac:dyDescent="0.25">
      <c r="A25" s="584" t="s">
        <v>449</v>
      </c>
      <c r="B25" s="585"/>
      <c r="C25" s="587"/>
      <c r="D25" s="630">
        <v>13</v>
      </c>
      <c r="E25" s="631"/>
      <c r="F25" s="605" t="s">
        <v>502</v>
      </c>
      <c r="G25" s="605"/>
      <c r="H25" s="219">
        <v>2024</v>
      </c>
      <c r="I25" s="605" t="s">
        <v>451</v>
      </c>
      <c r="J25" s="605"/>
      <c r="K25" s="248"/>
      <c r="L25" s="218" t="s">
        <v>500</v>
      </c>
    </row>
    <row r="26" spans="1:12" ht="26.25" customHeight="1" x14ac:dyDescent="0.25">
      <c r="A26" s="584" t="s">
        <v>453</v>
      </c>
      <c r="B26" s="585"/>
      <c r="C26" s="587"/>
      <c r="D26" s="588" t="s">
        <v>503</v>
      </c>
      <c r="E26" s="589"/>
      <c r="F26" s="606"/>
      <c r="G26" s="606"/>
      <c r="H26" s="589"/>
      <c r="I26" s="606"/>
      <c r="J26" s="606"/>
      <c r="K26" s="589"/>
      <c r="L26" s="607"/>
    </row>
    <row r="27" spans="1:12" ht="45.75" customHeight="1" x14ac:dyDescent="0.25">
      <c r="A27" s="584" t="s">
        <v>455</v>
      </c>
      <c r="B27" s="585"/>
      <c r="C27" s="587"/>
      <c r="D27" s="588" t="s">
        <v>504</v>
      </c>
      <c r="E27" s="589"/>
      <c r="F27" s="589"/>
      <c r="G27" s="589"/>
      <c r="H27" s="589"/>
      <c r="I27" s="589"/>
      <c r="J27" s="589"/>
      <c r="K27" s="589"/>
      <c r="L27" s="590"/>
    </row>
    <row r="28" spans="1:12" ht="17.649999999999999" customHeight="1" x14ac:dyDescent="0.25">
      <c r="A28" s="584" t="s">
        <v>457</v>
      </c>
      <c r="B28" s="585"/>
      <c r="C28" s="587"/>
      <c r="D28" s="588"/>
      <c r="E28" s="589"/>
      <c r="F28" s="589"/>
      <c r="G28" s="589"/>
      <c r="H28" s="589"/>
      <c r="I28" s="589"/>
      <c r="J28" s="589"/>
      <c r="K28" s="589"/>
      <c r="L28" s="590"/>
    </row>
  </sheetData>
  <mergeCells count="64">
    <mergeCell ref="A1:E4"/>
    <mergeCell ref="F1:K2"/>
    <mergeCell ref="F3:K4"/>
    <mergeCell ref="A5:L5"/>
    <mergeCell ref="A6:C6"/>
    <mergeCell ref="D6:H6"/>
    <mergeCell ref="I6:J6"/>
    <mergeCell ref="K6:L6"/>
    <mergeCell ref="A7:C7"/>
    <mergeCell ref="D7:H7"/>
    <mergeCell ref="I7:J7"/>
    <mergeCell ref="K7:L7"/>
    <mergeCell ref="A8:C8"/>
    <mergeCell ref="D8:H8"/>
    <mergeCell ref="I8:J8"/>
    <mergeCell ref="K8:L8"/>
    <mergeCell ref="A15:C15"/>
    <mergeCell ref="D15:H15"/>
    <mergeCell ref="I15:J15"/>
    <mergeCell ref="K15:L15"/>
    <mergeCell ref="A9:L9"/>
    <mergeCell ref="A10:D10"/>
    <mergeCell ref="E10:L10"/>
    <mergeCell ref="A11:D11"/>
    <mergeCell ref="E11:L11"/>
    <mergeCell ref="A12:D12"/>
    <mergeCell ref="E12:L12"/>
    <mergeCell ref="A13:C13"/>
    <mergeCell ref="D13:H13"/>
    <mergeCell ref="I13:J13"/>
    <mergeCell ref="K13:L13"/>
    <mergeCell ref="A14:L14"/>
    <mergeCell ref="A16:C16"/>
    <mergeCell ref="D16:H16"/>
    <mergeCell ref="I16:J16"/>
    <mergeCell ref="K16:L16"/>
    <mergeCell ref="A17:C17"/>
    <mergeCell ref="D17:H17"/>
    <mergeCell ref="I17:L17"/>
    <mergeCell ref="C18:G18"/>
    <mergeCell ref="H18:I18"/>
    <mergeCell ref="J18:K18"/>
    <mergeCell ref="C19:G19"/>
    <mergeCell ref="H19:I19"/>
    <mergeCell ref="J19:K19"/>
    <mergeCell ref="C20:G20"/>
    <mergeCell ref="H20:I20"/>
    <mergeCell ref="J20:K20"/>
    <mergeCell ref="C21:G21"/>
    <mergeCell ref="H21:I21"/>
    <mergeCell ref="J21:K21"/>
    <mergeCell ref="B22:K22"/>
    <mergeCell ref="B23:K23"/>
    <mergeCell ref="A24:L24"/>
    <mergeCell ref="A25:C25"/>
    <mergeCell ref="D25:E25"/>
    <mergeCell ref="F25:G25"/>
    <mergeCell ref="I25:J25"/>
    <mergeCell ref="A26:C26"/>
    <mergeCell ref="D26:L26"/>
    <mergeCell ref="A27:C27"/>
    <mergeCell ref="D27:L27"/>
    <mergeCell ref="A28:C28"/>
    <mergeCell ref="D28:L28"/>
  </mergeCells>
  <pageMargins left="0.7" right="0.7" top="0.75" bottom="0.75" header="0.3" footer="0.3"/>
  <pageSetup scale="71" orientation="portrait"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B0822ED5-FBC4-4E23-AA85-6A98BB8B8AF3}">
          <x14:formula1>
            <xm:f>Datos!$A$2:$A$5</xm:f>
          </x14:formula1>
          <xm:sqref>D6:H6</xm:sqref>
        </x14:dataValidation>
        <x14:dataValidation type="list" allowBlank="1" showInputMessage="1" showErrorMessage="1" xr:uid="{45231F7F-1A6E-489F-9F84-25B30D52E30E}">
          <x14:formula1>
            <xm:f>Datos!$B$2:$B$6</xm:f>
          </x14:formula1>
          <xm:sqref>K6:L6</xm:sqref>
        </x14:dataValidation>
        <x14:dataValidation type="list" allowBlank="1" showInputMessage="1" showErrorMessage="1" xr:uid="{7BD2B487-0FD6-48A9-A764-949F4037836A}">
          <x14:formula1>
            <xm:f>Datos!$C$2:$C$3</xm:f>
          </x14:formula1>
          <xm:sqref>D7:H7</xm:sqref>
        </x14:dataValidation>
        <x14:dataValidation type="list" allowBlank="1" showInputMessage="1" showErrorMessage="1" xr:uid="{197C8EB1-D635-4977-BD22-CE0BC1304C7A}">
          <x14:formula1>
            <xm:f>Datos!$D$2:$D$7</xm:f>
          </x14:formula1>
          <xm:sqref>K7:L7</xm:sqref>
        </x14:dataValidation>
        <x14:dataValidation type="list" allowBlank="1" showInputMessage="1" showErrorMessage="1" xr:uid="{E73783D7-92D7-4005-87CD-61EDFAD59A4F}">
          <x14:formula1>
            <xm:f>Datos!$E$2:$E$23</xm:f>
          </x14:formula1>
          <xm:sqref>D8:H8</xm:sqref>
        </x14:dataValidation>
        <x14:dataValidation type="list" allowBlank="1" showInputMessage="1" showErrorMessage="1" xr:uid="{AA8546DD-FDB0-4F51-A0FB-26B969A44586}">
          <x14:formula1>
            <xm:f>Datos!$F$2:$F$18</xm:f>
          </x14:formula1>
          <xm:sqref>K8:L8</xm:sqref>
        </x14:dataValidation>
        <x14:dataValidation type="list" allowBlank="1" showInputMessage="1" showErrorMessage="1" xr:uid="{66412273-D089-48B3-AF6A-2828AD9782D9}">
          <x14:formula1>
            <xm:f>Datos!$G$2:$G$8</xm:f>
          </x14:formula1>
          <xm:sqref>K13:L13</xm:sqref>
        </x14:dataValidation>
        <x14:dataValidation type="list" allowBlank="1" showInputMessage="1" showErrorMessage="1" xr:uid="{EDBD4D76-5958-45AE-9678-CFE436C15890}">
          <x14:formula1>
            <xm:f>Datos!$H$2:$H$3</xm:f>
          </x14:formula1>
          <xm:sqref>D15:H15</xm:sqref>
        </x14:dataValidation>
        <x14:dataValidation type="list" allowBlank="1" showInputMessage="1" showErrorMessage="1" xr:uid="{52D27F9A-36B3-4651-8B57-CB91A1124373}">
          <x14:formula1>
            <xm:f>Datos!$I$2:$I$7</xm:f>
          </x14:formula1>
          <xm:sqref>K15:L15</xm:sqref>
        </x14:dataValidation>
        <x14:dataValidation type="list" allowBlank="1" showInputMessage="1" showErrorMessage="1" xr:uid="{63BAE630-F814-4586-B9C6-41C80994041E}">
          <x14:formula1>
            <xm:f>Datos!$J$2:$J$5</xm:f>
          </x14:formula1>
          <xm:sqref>K16:L16</xm:sqref>
        </x14:dataValidation>
        <x14:dataValidation type="list" allowBlank="1" showInputMessage="1" showErrorMessage="1" xr:uid="{8B1467C2-1C36-4DAB-9892-A38AF6AB85E1}">
          <x14:formula1>
            <xm:f>Datos!$K$2:$K$4</xm:f>
          </x14:formula1>
          <xm:sqref>L23</xm:sqref>
        </x14:dataValidation>
        <x14:dataValidation type="list" allowBlank="1" showInputMessage="1" showErrorMessage="1" xr:uid="{919CAE1D-9935-477D-BFCE-7C85FBDE2627}">
          <x14:formula1>
            <xm:f>Datos!$K$2:$K$3</xm:f>
          </x14:formula1>
          <xm:sqref>J19:K21</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782E8-C7DC-4DA4-96AD-D8E3D9789063}">
  <sheetPr>
    <tabColor rgb="FFFFC000"/>
  </sheetPr>
  <dimension ref="A1:E37"/>
  <sheetViews>
    <sheetView view="pageBreakPreview" zoomScale="85" zoomScaleNormal="70" zoomScaleSheetLayoutView="85" workbookViewId="0">
      <selection activeCell="D10" sqref="D10:E10"/>
    </sheetView>
  </sheetViews>
  <sheetFormatPr baseColWidth="10" defaultColWidth="11.42578125" defaultRowHeight="15" x14ac:dyDescent="0.25"/>
  <cols>
    <col min="1" max="1" width="17.7109375" customWidth="1"/>
    <col min="2" max="2" width="15.42578125" customWidth="1"/>
    <col min="3" max="3" width="25.5703125" customWidth="1"/>
    <col min="4" max="4" width="56.42578125" customWidth="1"/>
    <col min="5" max="5" width="34" customWidth="1"/>
  </cols>
  <sheetData>
    <row r="1" spans="1:5" ht="22.5" customHeight="1" thickBot="1" x14ac:dyDescent="0.3">
      <c r="A1" s="634"/>
      <c r="B1" s="635" t="s">
        <v>97</v>
      </c>
      <c r="C1" s="635"/>
      <c r="D1" s="635"/>
      <c r="E1" s="87" t="s">
        <v>505</v>
      </c>
    </row>
    <row r="2" spans="1:5" ht="22.5" customHeight="1" thickBot="1" x14ac:dyDescent="0.3">
      <c r="A2" s="634"/>
      <c r="B2" s="636" t="s">
        <v>99</v>
      </c>
      <c r="C2" s="636"/>
      <c r="D2" s="636"/>
      <c r="E2" s="87" t="s">
        <v>100</v>
      </c>
    </row>
    <row r="3" spans="1:5" ht="22.5" customHeight="1" thickBot="1" x14ac:dyDescent="0.3">
      <c r="A3" s="634"/>
      <c r="B3" s="456" t="s">
        <v>101</v>
      </c>
      <c r="C3" s="457"/>
      <c r="D3" s="637"/>
      <c r="E3" s="87" t="s">
        <v>102</v>
      </c>
    </row>
    <row r="4" spans="1:5" ht="22.5" customHeight="1" thickBot="1" x14ac:dyDescent="0.3">
      <c r="A4" s="634"/>
      <c r="B4" s="638" t="s">
        <v>506</v>
      </c>
      <c r="C4" s="639"/>
      <c r="D4" s="640"/>
      <c r="E4" s="88" t="s">
        <v>507</v>
      </c>
    </row>
    <row r="5" spans="1:5" ht="22.5" customHeight="1" thickBot="1" x14ac:dyDescent="0.3">
      <c r="A5" s="673"/>
      <c r="B5" s="675"/>
      <c r="C5" s="675"/>
      <c r="D5" s="675"/>
      <c r="E5" s="676"/>
    </row>
    <row r="6" spans="1:5" ht="34.5" customHeight="1" thickBot="1" x14ac:dyDescent="0.3">
      <c r="A6" s="92" t="s">
        <v>269</v>
      </c>
      <c r="B6" s="390" t="s">
        <v>270</v>
      </c>
      <c r="C6" s="390"/>
      <c r="D6" s="390"/>
      <c r="E6" s="677" t="s">
        <v>650</v>
      </c>
    </row>
    <row r="7" spans="1:5" ht="15.75" thickBot="1" x14ac:dyDescent="0.3">
      <c r="A7" s="63"/>
      <c r="B7" s="63"/>
      <c r="C7" s="63"/>
      <c r="D7" s="63"/>
      <c r="E7" s="63"/>
    </row>
    <row r="8" spans="1:5" x14ac:dyDescent="0.25">
      <c r="A8" s="478" t="s">
        <v>508</v>
      </c>
      <c r="B8" s="479"/>
      <c r="C8" s="479"/>
      <c r="D8" s="479"/>
      <c r="E8" s="480"/>
    </row>
    <row r="9" spans="1:5" ht="45.75" customHeight="1" thickBot="1" x14ac:dyDescent="0.3">
      <c r="A9" s="64" t="s">
        <v>509</v>
      </c>
      <c r="B9" s="64" t="s">
        <v>510</v>
      </c>
      <c r="C9" s="65" t="s">
        <v>511</v>
      </c>
      <c r="D9" s="632" t="s">
        <v>512</v>
      </c>
      <c r="E9" s="633"/>
    </row>
    <row r="10" spans="1:5" ht="57.75" thickBot="1" x14ac:dyDescent="0.3">
      <c r="A10" s="66">
        <v>45712</v>
      </c>
      <c r="B10" s="295">
        <v>45714</v>
      </c>
      <c r="C10" s="74" t="s">
        <v>513</v>
      </c>
      <c r="D10" s="641" t="s">
        <v>514</v>
      </c>
      <c r="E10" s="642"/>
    </row>
    <row r="11" spans="1:5" ht="57" x14ac:dyDescent="0.25">
      <c r="A11" s="66">
        <v>45734</v>
      </c>
      <c r="B11" s="295">
        <v>45736</v>
      </c>
      <c r="C11" s="74" t="s">
        <v>513</v>
      </c>
      <c r="D11" s="643" t="s">
        <v>644</v>
      </c>
      <c r="E11" s="644"/>
    </row>
    <row r="12" spans="1:5" x14ac:dyDescent="0.25">
      <c r="A12" s="66"/>
      <c r="B12" s="67"/>
      <c r="C12" s="75"/>
      <c r="D12" s="645"/>
      <c r="E12" s="646"/>
    </row>
    <row r="13" spans="1:5" x14ac:dyDescent="0.25">
      <c r="A13" s="68"/>
      <c r="B13" s="69"/>
      <c r="C13" s="75"/>
      <c r="D13" s="645"/>
      <c r="E13" s="646"/>
    </row>
    <row r="14" spans="1:5" x14ac:dyDescent="0.25">
      <c r="A14" s="70"/>
      <c r="B14" s="69"/>
      <c r="C14" s="75"/>
      <c r="D14" s="645"/>
      <c r="E14" s="646"/>
    </row>
    <row r="15" spans="1:5" x14ac:dyDescent="0.25">
      <c r="A15" s="70"/>
      <c r="B15" s="69"/>
      <c r="C15" s="76"/>
      <c r="D15" s="645"/>
      <c r="E15" s="646"/>
    </row>
    <row r="16" spans="1:5" x14ac:dyDescent="0.25">
      <c r="A16" s="70"/>
      <c r="B16" s="69"/>
      <c r="C16" s="76"/>
      <c r="D16" s="645"/>
      <c r="E16" s="646"/>
    </row>
    <row r="17" spans="1:5" x14ac:dyDescent="0.25">
      <c r="A17" s="71"/>
      <c r="B17" s="69"/>
      <c r="C17" s="75"/>
      <c r="D17" s="645"/>
      <c r="E17" s="646"/>
    </row>
    <row r="18" spans="1:5" x14ac:dyDescent="0.25">
      <c r="A18" s="72"/>
      <c r="B18" s="73"/>
      <c r="C18" s="77"/>
      <c r="D18" s="645"/>
      <c r="E18" s="646"/>
    </row>
    <row r="19" spans="1:5" x14ac:dyDescent="0.25">
      <c r="A19" s="313"/>
      <c r="B19" s="313"/>
      <c r="C19" s="313"/>
      <c r="D19" s="645"/>
      <c r="E19" s="646"/>
    </row>
    <row r="20" spans="1:5" x14ac:dyDescent="0.25">
      <c r="A20" s="313"/>
      <c r="B20" s="313"/>
      <c r="C20" s="313"/>
      <c r="D20" s="645"/>
      <c r="E20" s="646"/>
    </row>
    <row r="21" spans="1:5" x14ac:dyDescent="0.25">
      <c r="A21" s="313"/>
      <c r="B21" s="313"/>
      <c r="C21" s="313"/>
      <c r="D21" s="645"/>
      <c r="E21" s="646"/>
    </row>
    <row r="22" spans="1:5" x14ac:dyDescent="0.25">
      <c r="A22" s="313"/>
      <c r="B22" s="313"/>
      <c r="C22" s="313"/>
      <c r="D22" s="645"/>
      <c r="E22" s="646"/>
    </row>
    <row r="23" spans="1:5" x14ac:dyDescent="0.25">
      <c r="A23" s="313"/>
      <c r="B23" s="313"/>
      <c r="C23" s="313"/>
      <c r="D23" s="645"/>
      <c r="E23" s="646"/>
    </row>
    <row r="24" spans="1:5" x14ac:dyDescent="0.25">
      <c r="A24" s="313"/>
      <c r="B24" s="313"/>
      <c r="C24" s="313"/>
      <c r="D24" s="645"/>
      <c r="E24" s="646"/>
    </row>
    <row r="25" spans="1:5" x14ac:dyDescent="0.25">
      <c r="A25" s="313"/>
      <c r="B25" s="313"/>
      <c r="C25" s="313"/>
      <c r="D25" s="645"/>
      <c r="E25" s="646"/>
    </row>
    <row r="26" spans="1:5" x14ac:dyDescent="0.25">
      <c r="A26" s="313"/>
      <c r="B26" s="313"/>
      <c r="C26" s="313"/>
      <c r="D26" s="645"/>
      <c r="E26" s="646"/>
    </row>
    <row r="27" spans="1:5" x14ac:dyDescent="0.25">
      <c r="A27" s="313"/>
      <c r="B27" s="313"/>
      <c r="C27" s="313"/>
      <c r="D27" s="645"/>
      <c r="E27" s="646"/>
    </row>
    <row r="28" spans="1:5" x14ac:dyDescent="0.25">
      <c r="A28" s="313"/>
      <c r="B28" s="313"/>
      <c r="C28" s="313"/>
      <c r="D28" s="645"/>
      <c r="E28" s="646"/>
    </row>
    <row r="29" spans="1:5" x14ac:dyDescent="0.25">
      <c r="A29" s="313"/>
      <c r="B29" s="313"/>
      <c r="C29" s="313"/>
      <c r="D29" s="645"/>
      <c r="E29" s="646"/>
    </row>
    <row r="30" spans="1:5" x14ac:dyDescent="0.25">
      <c r="A30" s="313"/>
      <c r="B30" s="313"/>
      <c r="C30" s="313"/>
      <c r="D30" s="645"/>
      <c r="E30" s="646"/>
    </row>
    <row r="31" spans="1:5" x14ac:dyDescent="0.25">
      <c r="A31" s="313"/>
      <c r="B31" s="313"/>
      <c r="C31" s="313"/>
      <c r="D31" s="645"/>
      <c r="E31" s="646"/>
    </row>
    <row r="32" spans="1:5" x14ac:dyDescent="0.25">
      <c r="A32" s="313"/>
      <c r="B32" s="313"/>
      <c r="C32" s="313"/>
      <c r="D32" s="645"/>
      <c r="E32" s="646"/>
    </row>
    <row r="33" spans="1:5" x14ac:dyDescent="0.25">
      <c r="A33" s="313"/>
      <c r="B33" s="313"/>
      <c r="C33" s="313"/>
      <c r="D33" s="645"/>
      <c r="E33" s="646"/>
    </row>
    <row r="34" spans="1:5" x14ac:dyDescent="0.25">
      <c r="A34" s="313"/>
      <c r="B34" s="313"/>
      <c r="C34" s="313"/>
      <c r="D34" s="645"/>
      <c r="E34" s="646"/>
    </row>
    <row r="35" spans="1:5" x14ac:dyDescent="0.25">
      <c r="A35" s="313"/>
      <c r="B35" s="313"/>
      <c r="C35" s="313"/>
      <c r="D35" s="645"/>
      <c r="E35" s="646"/>
    </row>
    <row r="36" spans="1:5" x14ac:dyDescent="0.25">
      <c r="A36" s="313"/>
      <c r="B36" s="313"/>
      <c r="C36" s="313"/>
      <c r="D36" s="645"/>
      <c r="E36" s="646"/>
    </row>
    <row r="37" spans="1:5" ht="15.75" thickBot="1" x14ac:dyDescent="0.3">
      <c r="A37" s="313"/>
      <c r="B37" s="313"/>
      <c r="C37" s="313"/>
      <c r="D37" s="647"/>
      <c r="E37" s="648"/>
    </row>
  </sheetData>
  <mergeCells count="36">
    <mergeCell ref="D35:E35"/>
    <mergeCell ref="D36:E36"/>
    <mergeCell ref="D37:E37"/>
    <mergeCell ref="D30:E30"/>
    <mergeCell ref="D31:E31"/>
    <mergeCell ref="D32:E32"/>
    <mergeCell ref="D33:E33"/>
    <mergeCell ref="D34:E34"/>
    <mergeCell ref="D25:E25"/>
    <mergeCell ref="D26:E26"/>
    <mergeCell ref="D27:E27"/>
    <mergeCell ref="D28:E28"/>
    <mergeCell ref="D29:E29"/>
    <mergeCell ref="D20:E20"/>
    <mergeCell ref="D21:E21"/>
    <mergeCell ref="D22:E22"/>
    <mergeCell ref="D23:E23"/>
    <mergeCell ref="D24:E24"/>
    <mergeCell ref="D15:E15"/>
    <mergeCell ref="D16:E16"/>
    <mergeCell ref="D17:E17"/>
    <mergeCell ref="D18:E18"/>
    <mergeCell ref="D19:E19"/>
    <mergeCell ref="D10:E10"/>
    <mergeCell ref="D11:E11"/>
    <mergeCell ref="D12:E12"/>
    <mergeCell ref="D13:E13"/>
    <mergeCell ref="D14:E14"/>
    <mergeCell ref="D9:E9"/>
    <mergeCell ref="A1:A4"/>
    <mergeCell ref="B1:D1"/>
    <mergeCell ref="B2:D2"/>
    <mergeCell ref="A8:E8"/>
    <mergeCell ref="B3:D3"/>
    <mergeCell ref="B4:D4"/>
    <mergeCell ref="B6:D6"/>
  </mergeCells>
  <pageMargins left="0.7" right="0.7" top="0.75" bottom="0.75" header="0.3" footer="0.3"/>
  <pageSetup scale="6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O124"/>
  <sheetViews>
    <sheetView showGridLines="0" tabSelected="1" view="pageBreakPreview" zoomScale="70" zoomScaleNormal="70" zoomScaleSheetLayoutView="70" workbookViewId="0">
      <selection activeCell="E25" sqref="E25"/>
    </sheetView>
  </sheetViews>
  <sheetFormatPr baseColWidth="10" defaultColWidth="10.85546875" defaultRowHeight="14.25" x14ac:dyDescent="0.25"/>
  <cols>
    <col min="1" max="1" width="49.7109375" style="2" customWidth="1"/>
    <col min="2" max="3" width="35.7109375" style="2" customWidth="1"/>
    <col min="4" max="5" width="34.5703125" style="2" customWidth="1"/>
    <col min="6" max="7" width="25.85546875" style="2" customWidth="1"/>
    <col min="8" max="9" width="64.28515625" style="2" customWidth="1"/>
    <col min="10" max="13" width="35.7109375" style="2" customWidth="1"/>
    <col min="14" max="15" width="18.140625" style="2" customWidth="1"/>
    <col min="16" max="16" width="8.42578125" style="2" customWidth="1"/>
    <col min="17" max="17" width="18.42578125" style="2" bestFit="1" customWidth="1"/>
    <col min="18" max="18" width="5.7109375" style="2" customWidth="1"/>
    <col min="19" max="19" width="18.42578125" style="2" bestFit="1" customWidth="1"/>
    <col min="20" max="20" width="4.7109375" style="2" customWidth="1"/>
    <col min="21" max="21" width="23" style="2" bestFit="1" customWidth="1"/>
    <col min="22" max="22" width="10.85546875" style="2"/>
    <col min="23" max="23" width="18.42578125" style="2" bestFit="1" customWidth="1"/>
    <col min="24" max="24" width="16.140625" style="2" customWidth="1"/>
    <col min="25" max="16384" width="10.85546875" style="2"/>
  </cols>
  <sheetData>
    <row r="1" spans="1:15" s="81" customFormat="1" ht="32.25" customHeight="1" thickBot="1" x14ac:dyDescent="0.3">
      <c r="A1" s="392"/>
      <c r="B1" s="369" t="s">
        <v>97</v>
      </c>
      <c r="C1" s="370"/>
      <c r="D1" s="370"/>
      <c r="E1" s="370"/>
      <c r="F1" s="370"/>
      <c r="G1" s="370"/>
      <c r="H1" s="370"/>
      <c r="I1" s="370"/>
      <c r="J1" s="370"/>
      <c r="K1" s="370"/>
      <c r="L1" s="371"/>
      <c r="M1" s="366" t="s">
        <v>98</v>
      </c>
      <c r="N1" s="367"/>
      <c r="O1" s="368"/>
    </row>
    <row r="2" spans="1:15" s="81" customFormat="1" ht="30.75" customHeight="1" thickBot="1" x14ac:dyDescent="0.3">
      <c r="A2" s="393"/>
      <c r="B2" s="372" t="s">
        <v>99</v>
      </c>
      <c r="C2" s="373"/>
      <c r="D2" s="373"/>
      <c r="E2" s="373"/>
      <c r="F2" s="373"/>
      <c r="G2" s="373"/>
      <c r="H2" s="373"/>
      <c r="I2" s="373"/>
      <c r="J2" s="373"/>
      <c r="K2" s="373"/>
      <c r="L2" s="374"/>
      <c r="M2" s="366" t="s">
        <v>100</v>
      </c>
      <c r="N2" s="367"/>
      <c r="O2" s="368"/>
    </row>
    <row r="3" spans="1:15" s="81" customFormat="1" ht="24" customHeight="1" thickBot="1" x14ac:dyDescent="0.3">
      <c r="A3" s="393"/>
      <c r="B3" s="372" t="s">
        <v>101</v>
      </c>
      <c r="C3" s="373"/>
      <c r="D3" s="373"/>
      <c r="E3" s="373"/>
      <c r="F3" s="373"/>
      <c r="G3" s="373"/>
      <c r="H3" s="373"/>
      <c r="I3" s="373"/>
      <c r="J3" s="373"/>
      <c r="K3" s="373"/>
      <c r="L3" s="374"/>
      <c r="M3" s="366" t="s">
        <v>102</v>
      </c>
      <c r="N3" s="367"/>
      <c r="O3" s="368"/>
    </row>
    <row r="4" spans="1:15" s="81" customFormat="1" ht="21.75" customHeight="1" thickBot="1" x14ac:dyDescent="0.3">
      <c r="A4" s="394"/>
      <c r="B4" s="375" t="s">
        <v>103</v>
      </c>
      <c r="C4" s="376"/>
      <c r="D4" s="376"/>
      <c r="E4" s="376"/>
      <c r="F4" s="376"/>
      <c r="G4" s="376"/>
      <c r="H4" s="376"/>
      <c r="I4" s="376"/>
      <c r="J4" s="376"/>
      <c r="K4" s="376"/>
      <c r="L4" s="377"/>
      <c r="M4" s="366" t="s">
        <v>104</v>
      </c>
      <c r="N4" s="367"/>
      <c r="O4" s="368"/>
    </row>
    <row r="5" spans="1:15" s="81" customFormat="1" ht="21.75" customHeight="1" thickBot="1" x14ac:dyDescent="0.3">
      <c r="A5" s="82"/>
      <c r="B5" s="649"/>
      <c r="C5" s="649"/>
      <c r="D5" s="649"/>
      <c r="E5" s="649"/>
      <c r="F5" s="649"/>
      <c r="G5" s="649"/>
      <c r="H5" s="649"/>
      <c r="I5" s="649"/>
      <c r="J5" s="649"/>
      <c r="K5" s="649"/>
      <c r="L5" s="649"/>
      <c r="M5" s="84"/>
      <c r="N5" s="84"/>
      <c r="O5" s="84"/>
    </row>
    <row r="6" spans="1:15" s="81" customFormat="1" ht="21.75" customHeight="1" thickBot="1" x14ac:dyDescent="0.3">
      <c r="A6" s="308" t="s">
        <v>269</v>
      </c>
      <c r="B6" s="650" t="s">
        <v>270</v>
      </c>
      <c r="C6" s="650"/>
      <c r="D6" s="650"/>
      <c r="E6" s="650"/>
      <c r="F6" s="650"/>
      <c r="G6" s="650"/>
      <c r="H6" s="650"/>
      <c r="I6" s="650"/>
      <c r="J6" s="650"/>
      <c r="K6" s="650"/>
      <c r="L6" s="652" t="s">
        <v>649</v>
      </c>
      <c r="M6" s="652"/>
      <c r="N6" s="651">
        <v>2024110010300</v>
      </c>
      <c r="O6" s="651"/>
    </row>
    <row r="7" spans="1:15" s="81" customFormat="1" ht="21.75" customHeight="1" thickBot="1" x14ac:dyDescent="0.3">
      <c r="A7" s="82"/>
      <c r="B7" s="83"/>
      <c r="C7" s="83"/>
      <c r="D7" s="83"/>
      <c r="E7" s="83"/>
      <c r="F7" s="83"/>
      <c r="G7" s="83"/>
      <c r="H7" s="83"/>
      <c r="I7" s="83"/>
      <c r="J7" s="83"/>
      <c r="K7" s="83"/>
      <c r="L7" s="83"/>
      <c r="M7" s="84"/>
      <c r="N7" s="84"/>
      <c r="O7" s="84"/>
    </row>
    <row r="8" spans="1:15" s="81" customFormat="1" ht="21.75" customHeight="1" thickBot="1" x14ac:dyDescent="0.3">
      <c r="A8" s="396" t="s">
        <v>105</v>
      </c>
      <c r="B8" s="188" t="s">
        <v>106</v>
      </c>
      <c r="C8" s="144" t="s">
        <v>107</v>
      </c>
      <c r="D8" s="188" t="s">
        <v>108</v>
      </c>
      <c r="E8" s="144" t="s">
        <v>107</v>
      </c>
      <c r="F8" s="188" t="s">
        <v>109</v>
      </c>
      <c r="G8" s="144" t="s">
        <v>107</v>
      </c>
      <c r="H8" s="188" t="s">
        <v>110</v>
      </c>
      <c r="I8" s="146"/>
      <c r="J8" s="380" t="s">
        <v>111</v>
      </c>
      <c r="K8" s="395"/>
      <c r="L8" s="187" t="s">
        <v>112</v>
      </c>
      <c r="M8" s="404"/>
      <c r="N8" s="404"/>
      <c r="O8" s="404"/>
    </row>
    <row r="9" spans="1:15" s="81" customFormat="1" ht="21.75" customHeight="1" thickBot="1" x14ac:dyDescent="0.3">
      <c r="A9" s="396"/>
      <c r="B9" s="189" t="s">
        <v>113</v>
      </c>
      <c r="C9" s="147"/>
      <c r="D9" s="188" t="s">
        <v>114</v>
      </c>
      <c r="E9" s="148"/>
      <c r="F9" s="188" t="s">
        <v>115</v>
      </c>
      <c r="G9" s="148"/>
      <c r="H9" s="188" t="s">
        <v>116</v>
      </c>
      <c r="I9" s="146"/>
      <c r="J9" s="380"/>
      <c r="K9" s="395"/>
      <c r="L9" s="187" t="s">
        <v>117</v>
      </c>
      <c r="M9" s="404" t="s">
        <v>107</v>
      </c>
      <c r="N9" s="404"/>
      <c r="O9" s="404"/>
    </row>
    <row r="10" spans="1:15" s="81" customFormat="1" ht="21.75" customHeight="1" thickBot="1" x14ac:dyDescent="0.3">
      <c r="A10" s="396"/>
      <c r="B10" s="188" t="s">
        <v>118</v>
      </c>
      <c r="C10" s="144"/>
      <c r="D10" s="188" t="s">
        <v>119</v>
      </c>
      <c r="E10" s="148"/>
      <c r="F10" s="188" t="s">
        <v>120</v>
      </c>
      <c r="G10" s="148"/>
      <c r="H10" s="188" t="s">
        <v>121</v>
      </c>
      <c r="I10" s="146"/>
      <c r="J10" s="380"/>
      <c r="K10" s="395"/>
      <c r="L10" s="187" t="s">
        <v>122</v>
      </c>
      <c r="M10" s="404" t="s">
        <v>107</v>
      </c>
      <c r="N10" s="404"/>
      <c r="O10" s="404"/>
    </row>
    <row r="11" spans="1:15" s="81" customFormat="1" ht="21.75" customHeight="1" x14ac:dyDescent="0.25">
      <c r="A11" s="82"/>
      <c r="B11" s="83"/>
      <c r="C11" s="83"/>
      <c r="D11" s="83"/>
      <c r="E11" s="83"/>
      <c r="F11" s="83"/>
      <c r="G11" s="83"/>
      <c r="H11" s="83"/>
      <c r="I11" s="83"/>
      <c r="J11" s="83"/>
      <c r="K11" s="83"/>
      <c r="L11" s="83"/>
      <c r="M11" s="84"/>
      <c r="N11" s="84"/>
      <c r="O11" s="84"/>
    </row>
    <row r="12" spans="1:15" ht="15" customHeight="1" thickBot="1" x14ac:dyDescent="0.3">
      <c r="A12" s="7"/>
      <c r="B12" s="8"/>
      <c r="C12" s="8"/>
      <c r="D12" s="10"/>
      <c r="E12" s="9"/>
      <c r="F12" s="9"/>
      <c r="G12" s="234"/>
      <c r="H12" s="234"/>
      <c r="I12" s="11"/>
      <c r="J12" s="11"/>
      <c r="K12" s="8"/>
      <c r="L12" s="8"/>
      <c r="M12" s="8"/>
      <c r="N12" s="8"/>
      <c r="O12" s="8"/>
    </row>
    <row r="13" spans="1:15" ht="15" customHeight="1" x14ac:dyDescent="0.25">
      <c r="A13" s="399" t="s">
        <v>123</v>
      </c>
      <c r="B13" s="381" t="s">
        <v>124</v>
      </c>
      <c r="C13" s="382"/>
      <c r="D13" s="382"/>
      <c r="E13" s="382"/>
      <c r="F13" s="382"/>
      <c r="G13" s="382"/>
      <c r="H13" s="382"/>
      <c r="I13" s="382"/>
      <c r="J13" s="382"/>
      <c r="K13" s="382"/>
      <c r="L13" s="382"/>
      <c r="M13" s="382"/>
      <c r="N13" s="382"/>
      <c r="O13" s="383"/>
    </row>
    <row r="14" spans="1:15" ht="15" customHeight="1" x14ac:dyDescent="0.25">
      <c r="A14" s="400"/>
      <c r="B14" s="384"/>
      <c r="C14" s="385"/>
      <c r="D14" s="385"/>
      <c r="E14" s="385"/>
      <c r="F14" s="385"/>
      <c r="G14" s="385"/>
      <c r="H14" s="385"/>
      <c r="I14" s="385"/>
      <c r="J14" s="385"/>
      <c r="K14" s="385"/>
      <c r="L14" s="385"/>
      <c r="M14" s="385"/>
      <c r="N14" s="385"/>
      <c r="O14" s="386"/>
    </row>
    <row r="15" spans="1:15" ht="15" customHeight="1" thickBot="1" x14ac:dyDescent="0.3">
      <c r="A15" s="401"/>
      <c r="B15" s="387"/>
      <c r="C15" s="388"/>
      <c r="D15" s="388"/>
      <c r="E15" s="388"/>
      <c r="F15" s="388"/>
      <c r="G15" s="388"/>
      <c r="H15" s="388"/>
      <c r="I15" s="388"/>
      <c r="J15" s="388"/>
      <c r="K15" s="388"/>
      <c r="L15" s="388"/>
      <c r="M15" s="388"/>
      <c r="N15" s="388"/>
      <c r="O15" s="389"/>
    </row>
    <row r="16" spans="1:15" ht="9" customHeight="1" thickBot="1" x14ac:dyDescent="0.3">
      <c r="A16" s="14"/>
      <c r="B16" s="80"/>
      <c r="C16" s="15"/>
      <c r="D16" s="15"/>
      <c r="E16" s="15"/>
      <c r="F16" s="15"/>
      <c r="G16" s="16"/>
      <c r="H16" s="16"/>
      <c r="I16" s="16"/>
      <c r="J16" s="16"/>
      <c r="K16" s="16"/>
      <c r="L16" s="17"/>
      <c r="M16" s="17"/>
      <c r="N16" s="17"/>
      <c r="O16" s="17"/>
    </row>
    <row r="17" spans="1:15" s="18" customFormat="1" ht="37.5" customHeight="1" thickBot="1" x14ac:dyDescent="0.3">
      <c r="A17" s="61" t="s">
        <v>125</v>
      </c>
      <c r="B17" s="390" t="s">
        <v>126</v>
      </c>
      <c r="C17" s="390"/>
      <c r="D17" s="390"/>
      <c r="E17" s="390"/>
      <c r="F17" s="390"/>
      <c r="G17" s="396" t="s">
        <v>127</v>
      </c>
      <c r="H17" s="396"/>
      <c r="I17" s="391" t="s">
        <v>128</v>
      </c>
      <c r="J17" s="391"/>
      <c r="K17" s="391"/>
      <c r="L17" s="391"/>
      <c r="M17" s="391"/>
      <c r="N17" s="391"/>
      <c r="O17" s="391"/>
    </row>
    <row r="18" spans="1:15" ht="9" customHeight="1" thickBot="1" x14ac:dyDescent="0.3">
      <c r="A18" s="14"/>
      <c r="B18" s="16"/>
      <c r="C18" s="15"/>
      <c r="D18" s="15"/>
      <c r="E18" s="15"/>
      <c r="F18" s="15"/>
      <c r="G18" s="16"/>
      <c r="H18" s="16"/>
      <c r="I18" s="16"/>
      <c r="J18" s="16"/>
      <c r="K18" s="16"/>
      <c r="L18" s="17"/>
      <c r="M18" s="17"/>
      <c r="N18" s="17"/>
      <c r="O18" s="17"/>
    </row>
    <row r="19" spans="1:15" ht="56.25" customHeight="1" thickBot="1" x14ac:dyDescent="0.3">
      <c r="A19" s="61" t="s">
        <v>129</v>
      </c>
      <c r="B19" s="390" t="s">
        <v>130</v>
      </c>
      <c r="C19" s="390"/>
      <c r="D19" s="390"/>
      <c r="E19" s="390"/>
      <c r="F19" s="61" t="s">
        <v>131</v>
      </c>
      <c r="G19" s="397" t="s">
        <v>132</v>
      </c>
      <c r="H19" s="397"/>
      <c r="I19" s="397"/>
      <c r="J19" s="61" t="s">
        <v>133</v>
      </c>
      <c r="K19" s="390" t="s">
        <v>134</v>
      </c>
      <c r="L19" s="390"/>
      <c r="M19" s="390"/>
      <c r="N19" s="390"/>
      <c r="O19" s="390"/>
    </row>
    <row r="20" spans="1:15" ht="9" customHeight="1" x14ac:dyDescent="0.25">
      <c r="A20" s="6"/>
      <c r="B20" s="3"/>
      <c r="C20" s="398"/>
      <c r="D20" s="398"/>
      <c r="E20" s="398"/>
      <c r="F20" s="398"/>
      <c r="G20" s="398"/>
      <c r="H20" s="398"/>
      <c r="I20" s="398"/>
      <c r="J20" s="398"/>
      <c r="K20" s="398"/>
      <c r="L20" s="398"/>
      <c r="M20" s="398"/>
      <c r="N20" s="398"/>
      <c r="O20" s="398"/>
    </row>
    <row r="22" spans="1:15" ht="16.5" customHeight="1" thickBot="1" x14ac:dyDescent="0.3">
      <c r="A22" s="78"/>
      <c r="B22" s="79"/>
      <c r="C22" s="79"/>
      <c r="D22" s="79"/>
      <c r="E22" s="79"/>
      <c r="F22" s="79"/>
      <c r="G22" s="79"/>
      <c r="H22" s="79"/>
      <c r="I22" s="79"/>
      <c r="J22" s="79"/>
      <c r="K22" s="79"/>
      <c r="L22" s="79"/>
      <c r="M22" s="79"/>
      <c r="N22" s="79"/>
      <c r="O22" s="79"/>
    </row>
    <row r="23" spans="1:15" ht="32.1" customHeight="1" thickBot="1" x14ac:dyDescent="0.3">
      <c r="A23" s="378" t="s">
        <v>135</v>
      </c>
      <c r="B23" s="379"/>
      <c r="C23" s="379"/>
      <c r="D23" s="379"/>
      <c r="E23" s="379"/>
      <c r="F23" s="379"/>
      <c r="G23" s="379"/>
      <c r="H23" s="379"/>
      <c r="I23" s="379"/>
      <c r="J23" s="379"/>
      <c r="K23" s="379"/>
      <c r="L23" s="379"/>
      <c r="M23" s="379"/>
      <c r="N23" s="379"/>
      <c r="O23" s="380"/>
    </row>
    <row r="24" spans="1:15" ht="32.1" customHeight="1" thickBot="1" x14ac:dyDescent="0.3">
      <c r="A24" s="378" t="s">
        <v>136</v>
      </c>
      <c r="B24" s="379"/>
      <c r="C24" s="379"/>
      <c r="D24" s="379"/>
      <c r="E24" s="379"/>
      <c r="F24" s="379"/>
      <c r="G24" s="379"/>
      <c r="H24" s="379"/>
      <c r="I24" s="379"/>
      <c r="J24" s="379"/>
      <c r="K24" s="379"/>
      <c r="L24" s="379"/>
      <c r="M24" s="379"/>
      <c r="N24" s="379"/>
      <c r="O24" s="380"/>
    </row>
    <row r="25" spans="1:15" ht="32.1" customHeight="1" thickBot="1" x14ac:dyDescent="0.3">
      <c r="A25" s="29"/>
      <c r="B25" s="19" t="s">
        <v>106</v>
      </c>
      <c r="C25" s="19" t="s">
        <v>108</v>
      </c>
      <c r="D25" s="19" t="s">
        <v>109</v>
      </c>
      <c r="E25" s="19" t="s">
        <v>110</v>
      </c>
      <c r="F25" s="19" t="s">
        <v>113</v>
      </c>
      <c r="G25" s="19" t="s">
        <v>114</v>
      </c>
      <c r="H25" s="19" t="s">
        <v>115</v>
      </c>
      <c r="I25" s="19" t="s">
        <v>116</v>
      </c>
      <c r="J25" s="19" t="s">
        <v>118</v>
      </c>
      <c r="K25" s="19" t="s">
        <v>119</v>
      </c>
      <c r="L25" s="19" t="s">
        <v>120</v>
      </c>
      <c r="M25" s="19" t="s">
        <v>121</v>
      </c>
      <c r="N25" s="20" t="s">
        <v>137</v>
      </c>
      <c r="O25" s="20" t="s">
        <v>138</v>
      </c>
    </row>
    <row r="26" spans="1:15" ht="32.1" customHeight="1" x14ac:dyDescent="0.25">
      <c r="A26" s="23" t="s">
        <v>139</v>
      </c>
      <c r="B26" s="24">
        <v>1894836000</v>
      </c>
      <c r="C26" s="24">
        <v>2592079300</v>
      </c>
      <c r="D26" s="24">
        <v>-42024000</v>
      </c>
      <c r="E26" s="24"/>
      <c r="F26" s="24"/>
      <c r="G26" s="24"/>
      <c r="H26" s="21"/>
      <c r="I26" s="21"/>
      <c r="J26" s="21"/>
      <c r="K26" s="21"/>
      <c r="L26" s="21"/>
      <c r="M26" s="21"/>
      <c r="N26" s="310">
        <f>SUM(B26:M26)</f>
        <v>4444891300</v>
      </c>
      <c r="O26" s="22"/>
    </row>
    <row r="27" spans="1:15" ht="32.1" customHeight="1" x14ac:dyDescent="0.25">
      <c r="A27" s="23" t="s">
        <v>140</v>
      </c>
      <c r="B27" s="292">
        <v>1894833500</v>
      </c>
      <c r="C27" s="292">
        <v>2005965525</v>
      </c>
      <c r="D27" s="24">
        <v>209190054</v>
      </c>
      <c r="E27" s="24"/>
      <c r="F27" s="24"/>
      <c r="G27" s="24"/>
      <c r="H27" s="24"/>
      <c r="I27" s="24"/>
      <c r="J27" s="24"/>
      <c r="K27" s="24"/>
      <c r="L27" s="24"/>
      <c r="M27" s="24"/>
      <c r="N27" s="311">
        <f t="shared" ref="N27:N31" si="0">SUM(B27:M27)</f>
        <v>4109989079</v>
      </c>
      <c r="O27" s="60">
        <f>+(B27+C27+D27+E27+F27+G27+H27+I27+J27+K27+L27+M27)/N26</f>
        <v>0.92465457569232345</v>
      </c>
    </row>
    <row r="28" spans="1:15" ht="32.1" customHeight="1" x14ac:dyDescent="0.25">
      <c r="A28" s="23" t="s">
        <v>141</v>
      </c>
      <c r="B28" s="292"/>
      <c r="C28" s="292">
        <v>14542124</v>
      </c>
      <c r="D28" s="24">
        <v>267095754</v>
      </c>
      <c r="E28" s="24"/>
      <c r="F28" s="24"/>
      <c r="G28" s="24"/>
      <c r="H28" s="24"/>
      <c r="I28" s="24"/>
      <c r="J28" s="24"/>
      <c r="K28" s="24"/>
      <c r="L28" s="24"/>
      <c r="M28" s="24"/>
      <c r="N28" s="311">
        <f t="shared" si="0"/>
        <v>281637878</v>
      </c>
      <c r="O28" s="60"/>
    </row>
    <row r="29" spans="1:15" ht="32.1" customHeight="1" x14ac:dyDescent="0.25">
      <c r="A29" s="23" t="s">
        <v>142</v>
      </c>
      <c r="B29" s="24">
        <v>13035998</v>
      </c>
      <c r="C29" s="24">
        <v>73782867</v>
      </c>
      <c r="D29" s="24"/>
      <c r="E29" s="24"/>
      <c r="F29" s="24"/>
      <c r="G29" s="24"/>
      <c r="H29" s="24"/>
      <c r="I29" s="24"/>
      <c r="J29" s="24"/>
      <c r="K29" s="24"/>
      <c r="L29" s="24"/>
      <c r="M29" s="24"/>
      <c r="N29" s="311">
        <f t="shared" si="0"/>
        <v>86818865</v>
      </c>
      <c r="O29" s="25"/>
    </row>
    <row r="30" spans="1:15" ht="32.1" customHeight="1" x14ac:dyDescent="0.25">
      <c r="A30" s="23" t="s">
        <v>143</v>
      </c>
      <c r="B30" s="24">
        <v>0</v>
      </c>
      <c r="C30" s="24"/>
      <c r="D30" s="24"/>
      <c r="E30" s="24"/>
      <c r="F30" s="24"/>
      <c r="G30" s="24"/>
      <c r="H30" s="24"/>
      <c r="I30" s="24"/>
      <c r="J30" s="24"/>
      <c r="K30" s="24"/>
      <c r="L30" s="24"/>
      <c r="M30" s="24"/>
      <c r="N30" s="311">
        <f t="shared" si="0"/>
        <v>0</v>
      </c>
      <c r="O30" s="25"/>
    </row>
    <row r="31" spans="1:15" ht="32.1" customHeight="1" thickBot="1" x14ac:dyDescent="0.3">
      <c r="A31" s="26" t="s">
        <v>144</v>
      </c>
      <c r="B31" s="293">
        <v>13035998</v>
      </c>
      <c r="C31" s="293">
        <v>72262000</v>
      </c>
      <c r="D31" s="27"/>
      <c r="E31" s="27"/>
      <c r="F31" s="27"/>
      <c r="G31" s="27"/>
      <c r="H31" s="27"/>
      <c r="I31" s="27"/>
      <c r="J31" s="27"/>
      <c r="K31" s="27"/>
      <c r="L31" s="27"/>
      <c r="M31" s="27"/>
      <c r="N31" s="312">
        <f t="shared" si="0"/>
        <v>85297998</v>
      </c>
      <c r="O31" s="30"/>
    </row>
    <row r="32" spans="1:15" s="28" customFormat="1" ht="16.5" customHeight="1" x14ac:dyDescent="0.2"/>
    <row r="33" spans="1:10" s="28" customFormat="1" ht="17.25" customHeight="1" x14ac:dyDescent="0.2"/>
    <row r="34" spans="1:10" ht="5.25" customHeight="1" thickBot="1" x14ac:dyDescent="0.3"/>
    <row r="35" spans="1:10" ht="48" customHeight="1" thickBot="1" x14ac:dyDescent="0.3">
      <c r="A35" s="349" t="s">
        <v>145</v>
      </c>
      <c r="B35" s="350"/>
      <c r="C35" s="350"/>
      <c r="D35" s="350"/>
      <c r="E35" s="350"/>
      <c r="F35" s="350"/>
      <c r="G35" s="350"/>
      <c r="H35" s="350"/>
      <c r="I35" s="351"/>
      <c r="J35" s="33"/>
    </row>
    <row r="36" spans="1:10" ht="50.25" customHeight="1" thickBot="1" x14ac:dyDescent="0.3">
      <c r="A36" s="43" t="s">
        <v>146</v>
      </c>
      <c r="B36" s="352" t="str">
        <f>+B13</f>
        <v>Iniciar 3500 casos de representación jurídica asignados por el Comité Técnico de Representación Jurídica</v>
      </c>
      <c r="C36" s="353"/>
      <c r="D36" s="353"/>
      <c r="E36" s="353"/>
      <c r="F36" s="353"/>
      <c r="G36" s="353"/>
      <c r="H36" s="353"/>
      <c r="I36" s="354"/>
      <c r="J36" s="31"/>
    </row>
    <row r="37" spans="1:10" ht="18.75" customHeight="1" thickBot="1" x14ac:dyDescent="0.3">
      <c r="A37" s="343" t="s">
        <v>147</v>
      </c>
      <c r="B37" s="89">
        <v>2024</v>
      </c>
      <c r="C37" s="89">
        <v>2025</v>
      </c>
      <c r="D37" s="89">
        <v>2026</v>
      </c>
      <c r="E37" s="89">
        <v>2027</v>
      </c>
      <c r="F37" s="89" t="s">
        <v>148</v>
      </c>
      <c r="G37" s="360" t="s">
        <v>149</v>
      </c>
      <c r="H37" s="361" t="s">
        <v>21</v>
      </c>
      <c r="I37" s="361"/>
      <c r="J37" s="31"/>
    </row>
    <row r="38" spans="1:10" ht="50.25" customHeight="1" thickBot="1" x14ac:dyDescent="0.3">
      <c r="A38" s="344"/>
      <c r="B38" s="260">
        <v>485</v>
      </c>
      <c r="C38" s="260">
        <v>1015</v>
      </c>
      <c r="D38" s="260">
        <v>1000</v>
      </c>
      <c r="E38" s="260">
        <v>1000</v>
      </c>
      <c r="F38" s="261">
        <f>SUM(B38:E38)</f>
        <v>3500</v>
      </c>
      <c r="G38" s="360"/>
      <c r="H38" s="361"/>
      <c r="I38" s="361"/>
      <c r="J38" s="31"/>
    </row>
    <row r="39" spans="1:10" ht="52.5" customHeight="1" thickBot="1" x14ac:dyDescent="0.3">
      <c r="A39" s="44" t="s">
        <v>150</v>
      </c>
      <c r="B39" s="355">
        <v>0.2</v>
      </c>
      <c r="C39" s="356"/>
      <c r="D39" s="357" t="s">
        <v>151</v>
      </c>
      <c r="E39" s="358"/>
      <c r="F39" s="358"/>
      <c r="G39" s="358"/>
      <c r="H39" s="358"/>
      <c r="I39" s="359"/>
    </row>
    <row r="40" spans="1:10" s="32" customFormat="1" ht="83.25" customHeight="1" thickBot="1" x14ac:dyDescent="0.3">
      <c r="A40" s="343" t="s">
        <v>152</v>
      </c>
      <c r="B40" s="44" t="s">
        <v>153</v>
      </c>
      <c r="C40" s="43" t="s">
        <v>154</v>
      </c>
      <c r="D40" s="329" t="s">
        <v>155</v>
      </c>
      <c r="E40" s="330"/>
      <c r="F40" s="329" t="s">
        <v>156</v>
      </c>
      <c r="G40" s="330"/>
      <c r="H40" s="45" t="s">
        <v>157</v>
      </c>
      <c r="I40" s="47" t="s">
        <v>158</v>
      </c>
    </row>
    <row r="41" spans="1:10" s="278" customFormat="1" ht="210" x14ac:dyDescent="0.25">
      <c r="A41" s="344"/>
      <c r="B41" s="274">
        <v>42</v>
      </c>
      <c r="C41" s="275">
        <v>20</v>
      </c>
      <c r="D41" s="345" t="s">
        <v>159</v>
      </c>
      <c r="E41" s="346"/>
      <c r="F41" s="345" t="s">
        <v>160</v>
      </c>
      <c r="G41" s="346"/>
      <c r="H41" s="276" t="s">
        <v>161</v>
      </c>
      <c r="I41" s="277" t="s">
        <v>162</v>
      </c>
    </row>
    <row r="42" spans="1:10" s="32" customFormat="1" ht="83.25" customHeight="1" thickBot="1" x14ac:dyDescent="0.3">
      <c r="A42" s="343" t="s">
        <v>163</v>
      </c>
      <c r="B42" s="46" t="s">
        <v>153</v>
      </c>
      <c r="C42" s="45" t="s">
        <v>154</v>
      </c>
      <c r="D42" s="329" t="s">
        <v>155</v>
      </c>
      <c r="E42" s="330"/>
      <c r="F42" s="329" t="s">
        <v>156</v>
      </c>
      <c r="G42" s="330"/>
      <c r="H42" s="45" t="s">
        <v>157</v>
      </c>
      <c r="I42" s="47" t="s">
        <v>158</v>
      </c>
    </row>
    <row r="43" spans="1:10" s="278" customFormat="1" ht="195.75" thickBot="1" x14ac:dyDescent="0.3">
      <c r="A43" s="344"/>
      <c r="B43" s="274">
        <v>84</v>
      </c>
      <c r="C43" s="275">
        <v>79</v>
      </c>
      <c r="D43" s="345" t="s">
        <v>164</v>
      </c>
      <c r="E43" s="346"/>
      <c r="F43" s="345" t="s">
        <v>165</v>
      </c>
      <c r="G43" s="346"/>
      <c r="H43" s="276" t="s">
        <v>166</v>
      </c>
      <c r="I43" s="277" t="s">
        <v>162</v>
      </c>
    </row>
    <row r="44" spans="1:10" s="32" customFormat="1" ht="83.25" customHeight="1" thickBot="1" x14ac:dyDescent="0.3">
      <c r="A44" s="343" t="s">
        <v>167</v>
      </c>
      <c r="B44" s="46" t="s">
        <v>153</v>
      </c>
      <c r="C44" s="45" t="s">
        <v>154</v>
      </c>
      <c r="D44" s="329" t="s">
        <v>155</v>
      </c>
      <c r="E44" s="330"/>
      <c r="F44" s="329" t="s">
        <v>156</v>
      </c>
      <c r="G44" s="330"/>
      <c r="H44" s="45" t="s">
        <v>157</v>
      </c>
      <c r="I44" s="47" t="s">
        <v>158</v>
      </c>
    </row>
    <row r="45" spans="1:10" ht="190.5" customHeight="1" thickBot="1" x14ac:dyDescent="0.3">
      <c r="A45" s="344"/>
      <c r="B45" s="36">
        <v>104</v>
      </c>
      <c r="C45" s="37">
        <v>163</v>
      </c>
      <c r="D45" s="345" t="s">
        <v>610</v>
      </c>
      <c r="E45" s="346"/>
      <c r="F45" s="345" t="s">
        <v>611</v>
      </c>
      <c r="G45" s="346"/>
      <c r="H45" s="276" t="s">
        <v>612</v>
      </c>
      <c r="I45" s="277" t="s">
        <v>162</v>
      </c>
    </row>
    <row r="46" spans="1:10" s="32" customFormat="1" ht="83.25" customHeight="1" thickBot="1" x14ac:dyDescent="0.3">
      <c r="A46" s="343" t="s">
        <v>168</v>
      </c>
      <c r="B46" s="46" t="s">
        <v>153</v>
      </c>
      <c r="C46" s="46" t="s">
        <v>154</v>
      </c>
      <c r="D46" s="329" t="s">
        <v>155</v>
      </c>
      <c r="E46" s="330"/>
      <c r="F46" s="329" t="s">
        <v>156</v>
      </c>
      <c r="G46" s="330"/>
      <c r="H46" s="45" t="s">
        <v>157</v>
      </c>
      <c r="I46" s="45" t="s">
        <v>158</v>
      </c>
    </row>
    <row r="47" spans="1:10" ht="83.25" customHeight="1" thickBot="1" x14ac:dyDescent="0.3">
      <c r="A47" s="344"/>
      <c r="B47" s="36">
        <v>109</v>
      </c>
      <c r="C47" s="37"/>
      <c r="D47" s="347"/>
      <c r="E47" s="348"/>
      <c r="F47" s="347"/>
      <c r="G47" s="348"/>
      <c r="H47" s="55"/>
      <c r="I47" s="56"/>
    </row>
    <row r="48" spans="1:10" s="32" customFormat="1" ht="83.25" customHeight="1" thickBot="1" x14ac:dyDescent="0.3">
      <c r="A48" s="343" t="s">
        <v>169</v>
      </c>
      <c r="B48" s="46" t="s">
        <v>153</v>
      </c>
      <c r="C48" s="45" t="s">
        <v>154</v>
      </c>
      <c r="D48" s="329" t="s">
        <v>155</v>
      </c>
      <c r="E48" s="330"/>
      <c r="F48" s="329" t="s">
        <v>156</v>
      </c>
      <c r="G48" s="330"/>
      <c r="H48" s="45" t="s">
        <v>157</v>
      </c>
      <c r="I48" s="47" t="s">
        <v>158</v>
      </c>
    </row>
    <row r="49" spans="1:9" ht="83.25" customHeight="1" thickBot="1" x14ac:dyDescent="0.3">
      <c r="A49" s="344"/>
      <c r="B49" s="36">
        <v>109</v>
      </c>
      <c r="C49" s="37"/>
      <c r="D49" s="331"/>
      <c r="E49" s="333"/>
      <c r="F49" s="331"/>
      <c r="G49" s="333"/>
      <c r="H49" s="34"/>
      <c r="I49" s="35"/>
    </row>
    <row r="50" spans="1:9" s="32" customFormat="1" ht="83.25" customHeight="1" thickBot="1" x14ac:dyDescent="0.3">
      <c r="A50" s="343" t="s">
        <v>170</v>
      </c>
      <c r="B50" s="46" t="s">
        <v>153</v>
      </c>
      <c r="C50" s="45" t="s">
        <v>154</v>
      </c>
      <c r="D50" s="329" t="s">
        <v>155</v>
      </c>
      <c r="E50" s="330"/>
      <c r="F50" s="329" t="s">
        <v>156</v>
      </c>
      <c r="G50" s="330"/>
      <c r="H50" s="45" t="s">
        <v>157</v>
      </c>
      <c r="I50" s="47" t="s">
        <v>158</v>
      </c>
    </row>
    <row r="51" spans="1:9" ht="83.25" customHeight="1" thickBot="1" x14ac:dyDescent="0.3">
      <c r="A51" s="344"/>
      <c r="B51" s="38">
        <v>109</v>
      </c>
      <c r="C51" s="39"/>
      <c r="D51" s="331"/>
      <c r="E51" s="333"/>
      <c r="F51" s="331"/>
      <c r="G51" s="333"/>
      <c r="H51" s="34"/>
      <c r="I51" s="35"/>
    </row>
    <row r="52" spans="1:9" ht="83.25" customHeight="1" thickBot="1" x14ac:dyDescent="0.3">
      <c r="A52" s="343" t="s">
        <v>171</v>
      </c>
      <c r="B52" s="44" t="s">
        <v>153</v>
      </c>
      <c r="C52" s="43" t="s">
        <v>154</v>
      </c>
      <c r="D52" s="329" t="s">
        <v>155</v>
      </c>
      <c r="E52" s="330"/>
      <c r="F52" s="329" t="s">
        <v>156</v>
      </c>
      <c r="G52" s="330"/>
      <c r="H52" s="45" t="s">
        <v>157</v>
      </c>
      <c r="I52" s="47" t="s">
        <v>158</v>
      </c>
    </row>
    <row r="53" spans="1:9" ht="83.25" customHeight="1" thickBot="1" x14ac:dyDescent="0.3">
      <c r="A53" s="344"/>
      <c r="B53" s="38">
        <v>104</v>
      </c>
      <c r="C53" s="39"/>
      <c r="D53" s="331"/>
      <c r="E53" s="332"/>
      <c r="F53" s="331"/>
      <c r="G53" s="333"/>
      <c r="H53" s="34"/>
      <c r="I53" s="35"/>
    </row>
    <row r="54" spans="1:9" ht="83.25" customHeight="1" thickBot="1" x14ac:dyDescent="0.3">
      <c r="A54" s="343" t="s">
        <v>172</v>
      </c>
      <c r="B54" s="44" t="s">
        <v>153</v>
      </c>
      <c r="C54" s="43" t="s">
        <v>154</v>
      </c>
      <c r="D54" s="329" t="s">
        <v>155</v>
      </c>
      <c r="E54" s="330"/>
      <c r="F54" s="329" t="s">
        <v>156</v>
      </c>
      <c r="G54" s="330"/>
      <c r="H54" s="45" t="s">
        <v>157</v>
      </c>
      <c r="I54" s="47" t="s">
        <v>158</v>
      </c>
    </row>
    <row r="55" spans="1:9" ht="83.25" customHeight="1" thickBot="1" x14ac:dyDescent="0.3">
      <c r="A55" s="344"/>
      <c r="B55" s="38">
        <v>104</v>
      </c>
      <c r="C55" s="39"/>
      <c r="D55" s="331"/>
      <c r="E55" s="332"/>
      <c r="F55" s="331"/>
      <c r="G55" s="333"/>
      <c r="H55" s="57"/>
      <c r="I55" s="35"/>
    </row>
    <row r="56" spans="1:9" ht="83.25" customHeight="1" thickBot="1" x14ac:dyDescent="0.3">
      <c r="A56" s="343" t="s">
        <v>173</v>
      </c>
      <c r="B56" s="44" t="s">
        <v>153</v>
      </c>
      <c r="C56" s="43" t="s">
        <v>154</v>
      </c>
      <c r="D56" s="329" t="s">
        <v>155</v>
      </c>
      <c r="E56" s="330"/>
      <c r="F56" s="329" t="s">
        <v>156</v>
      </c>
      <c r="G56" s="330"/>
      <c r="H56" s="45" t="s">
        <v>157</v>
      </c>
      <c r="I56" s="47" t="s">
        <v>158</v>
      </c>
    </row>
    <row r="57" spans="1:9" ht="83.25" customHeight="1" thickBot="1" x14ac:dyDescent="0.3">
      <c r="A57" s="344"/>
      <c r="B57" s="38">
        <v>104</v>
      </c>
      <c r="C57" s="39"/>
      <c r="D57" s="331"/>
      <c r="E57" s="333"/>
      <c r="F57" s="331"/>
      <c r="G57" s="333"/>
      <c r="H57" s="34"/>
      <c r="I57" s="34"/>
    </row>
    <row r="58" spans="1:9" ht="83.25" customHeight="1" thickBot="1" x14ac:dyDescent="0.3">
      <c r="A58" s="343" t="s">
        <v>174</v>
      </c>
      <c r="B58" s="44" t="s">
        <v>153</v>
      </c>
      <c r="C58" s="43" t="s">
        <v>154</v>
      </c>
      <c r="D58" s="329" t="s">
        <v>155</v>
      </c>
      <c r="E58" s="330"/>
      <c r="F58" s="329" t="s">
        <v>156</v>
      </c>
      <c r="G58" s="330"/>
      <c r="H58" s="45" t="s">
        <v>157</v>
      </c>
      <c r="I58" s="47" t="s">
        <v>158</v>
      </c>
    </row>
    <row r="59" spans="1:9" ht="83.25" customHeight="1" thickBot="1" x14ac:dyDescent="0.3">
      <c r="A59" s="344"/>
      <c r="B59" s="38">
        <v>104</v>
      </c>
      <c r="C59" s="39"/>
      <c r="D59" s="331"/>
      <c r="E59" s="333"/>
      <c r="F59" s="331"/>
      <c r="G59" s="333"/>
      <c r="H59" s="34"/>
      <c r="I59" s="35"/>
    </row>
    <row r="60" spans="1:9" ht="81" customHeight="1" thickBot="1" x14ac:dyDescent="0.3">
      <c r="A60" s="343" t="s">
        <v>175</v>
      </c>
      <c r="B60" s="44" t="s">
        <v>153</v>
      </c>
      <c r="C60" s="43" t="s">
        <v>154</v>
      </c>
      <c r="D60" s="329" t="s">
        <v>155</v>
      </c>
      <c r="E60" s="330"/>
      <c r="F60" s="329" t="s">
        <v>156</v>
      </c>
      <c r="G60" s="330"/>
      <c r="H60" s="45" t="s">
        <v>157</v>
      </c>
      <c r="I60" s="47" t="s">
        <v>158</v>
      </c>
    </row>
    <row r="61" spans="1:9" ht="57" customHeight="1" thickBot="1" x14ac:dyDescent="0.3">
      <c r="A61" s="344"/>
      <c r="B61" s="38">
        <v>42</v>
      </c>
      <c r="C61" s="39"/>
      <c r="D61" s="331"/>
      <c r="E61" s="333"/>
      <c r="F61" s="332"/>
      <c r="G61" s="332"/>
      <c r="H61" s="34"/>
      <c r="I61" s="34"/>
    </row>
    <row r="62" spans="1:9" ht="72" customHeight="1" thickBot="1" x14ac:dyDescent="0.3">
      <c r="A62" s="343" t="s">
        <v>176</v>
      </c>
      <c r="B62" s="44" t="s">
        <v>153</v>
      </c>
      <c r="C62" s="43" t="s">
        <v>154</v>
      </c>
      <c r="D62" s="329" t="s">
        <v>155</v>
      </c>
      <c r="E62" s="330"/>
      <c r="F62" s="329" t="s">
        <v>156</v>
      </c>
      <c r="G62" s="330"/>
      <c r="H62" s="45" t="s">
        <v>157</v>
      </c>
      <c r="I62" s="47" t="s">
        <v>158</v>
      </c>
    </row>
    <row r="63" spans="1:9" ht="72" customHeight="1" thickBot="1" x14ac:dyDescent="0.3">
      <c r="A63" s="344"/>
      <c r="B63" s="38">
        <v>0</v>
      </c>
      <c r="C63" s="39"/>
      <c r="D63" s="331"/>
      <c r="E63" s="333"/>
      <c r="F63" s="331"/>
      <c r="G63" s="333"/>
      <c r="H63" s="34"/>
      <c r="I63" s="34"/>
    </row>
    <row r="66" spans="1:13" ht="30.75" customHeight="1" x14ac:dyDescent="0.25">
      <c r="A66" s="59" t="s">
        <v>177</v>
      </c>
    </row>
    <row r="67" spans="1:13" ht="20.25" x14ac:dyDescent="0.25">
      <c r="A67" s="40" t="s">
        <v>178</v>
      </c>
    </row>
    <row r="68" spans="1:13" ht="20.25" x14ac:dyDescent="0.25">
      <c r="A68" s="40"/>
    </row>
    <row r="69" spans="1:13" ht="20.25" x14ac:dyDescent="0.25">
      <c r="A69" s="40"/>
    </row>
    <row r="70" spans="1:13" ht="20.25" x14ac:dyDescent="0.25">
      <c r="A70" s="40"/>
    </row>
    <row r="72" spans="1:13" s="31" customFormat="1" ht="30" customHeight="1" x14ac:dyDescent="0.25">
      <c r="A72" s="2"/>
      <c r="B72" s="2"/>
      <c r="C72" s="2"/>
      <c r="D72" s="2"/>
      <c r="E72" s="2"/>
      <c r="F72" s="2"/>
      <c r="G72" s="2"/>
      <c r="H72" s="2"/>
      <c r="I72" s="2"/>
      <c r="J72" s="2"/>
      <c r="K72" s="2"/>
      <c r="L72" s="2"/>
      <c r="M72" s="2"/>
    </row>
    <row r="73" spans="1:13" ht="34.5" customHeight="1" x14ac:dyDescent="0.25">
      <c r="A73" s="405" t="s">
        <v>179</v>
      </c>
      <c r="B73" s="405"/>
      <c r="C73" s="405"/>
      <c r="D73" s="405"/>
      <c r="E73" s="405"/>
      <c r="F73" s="405"/>
      <c r="G73" s="405"/>
      <c r="H73" s="405"/>
      <c r="I73" s="405"/>
    </row>
    <row r="74" spans="1:13" ht="41.25" customHeight="1" x14ac:dyDescent="0.25">
      <c r="A74" s="48" t="s">
        <v>180</v>
      </c>
      <c r="B74" s="338" t="s">
        <v>181</v>
      </c>
      <c r="C74" s="339"/>
      <c r="D74" s="340" t="s">
        <v>182</v>
      </c>
      <c r="E74" s="341"/>
      <c r="F74" s="406" t="s">
        <v>183</v>
      </c>
      <c r="G74" s="407"/>
      <c r="H74" s="406" t="s">
        <v>184</v>
      </c>
      <c r="I74" s="407"/>
    </row>
    <row r="75" spans="1:13" ht="40.5" customHeight="1" x14ac:dyDescent="0.25">
      <c r="A75" s="48" t="s">
        <v>185</v>
      </c>
      <c r="B75" s="409">
        <v>0.1</v>
      </c>
      <c r="C75" s="410"/>
      <c r="D75" s="411">
        <v>0.1</v>
      </c>
      <c r="E75" s="412"/>
      <c r="F75" s="411"/>
      <c r="G75" s="412"/>
      <c r="H75" s="411"/>
      <c r="I75" s="412"/>
    </row>
    <row r="76" spans="1:13" ht="30" customHeight="1" x14ac:dyDescent="0.25">
      <c r="A76" s="402" t="s">
        <v>106</v>
      </c>
      <c r="B76" s="96" t="s">
        <v>93</v>
      </c>
      <c r="C76" s="96" t="s">
        <v>154</v>
      </c>
      <c r="D76" s="96" t="s">
        <v>93</v>
      </c>
      <c r="E76" s="96" t="s">
        <v>154</v>
      </c>
      <c r="F76" s="96" t="s">
        <v>93</v>
      </c>
      <c r="G76" s="96" t="s">
        <v>154</v>
      </c>
      <c r="H76" s="96" t="s">
        <v>93</v>
      </c>
      <c r="I76" s="96" t="s">
        <v>154</v>
      </c>
    </row>
    <row r="77" spans="1:13" ht="30" customHeight="1" x14ac:dyDescent="0.25">
      <c r="A77" s="403"/>
      <c r="B77" s="50">
        <f>+B41/C38</f>
        <v>4.1379310344827586E-2</v>
      </c>
      <c r="C77" s="50">
        <v>4.1399999999999999E-2</v>
      </c>
      <c r="D77" s="50">
        <v>4.2000000000000003E-2</v>
      </c>
      <c r="E77" s="50">
        <v>4.2000000000000003E-2</v>
      </c>
      <c r="F77" s="58"/>
      <c r="G77" s="51"/>
      <c r="H77" s="58"/>
      <c r="I77" s="51"/>
    </row>
    <row r="78" spans="1:13" ht="140.1" customHeight="1" x14ac:dyDescent="0.25">
      <c r="A78" s="48" t="s">
        <v>186</v>
      </c>
      <c r="B78" s="337" t="s">
        <v>187</v>
      </c>
      <c r="C78" s="335"/>
      <c r="D78" s="337" t="s">
        <v>188</v>
      </c>
      <c r="E78" s="335"/>
      <c r="F78" s="327"/>
      <c r="G78" s="328"/>
      <c r="H78" s="327"/>
      <c r="I78" s="408"/>
    </row>
    <row r="79" spans="1:13" ht="80.25" customHeight="1" x14ac:dyDescent="0.25">
      <c r="A79" s="48" t="s">
        <v>189</v>
      </c>
      <c r="B79" s="334" t="s">
        <v>190</v>
      </c>
      <c r="C79" s="336"/>
      <c r="D79" s="334" t="s">
        <v>191</v>
      </c>
      <c r="E79" s="336"/>
      <c r="F79" s="323"/>
      <c r="G79" s="324"/>
      <c r="H79" s="323"/>
      <c r="I79" s="324"/>
    </row>
    <row r="80" spans="1:13" ht="30.75" customHeight="1" x14ac:dyDescent="0.25">
      <c r="A80" s="402" t="s">
        <v>108</v>
      </c>
      <c r="B80" s="96" t="s">
        <v>93</v>
      </c>
      <c r="C80" s="96" t="s">
        <v>154</v>
      </c>
      <c r="D80" s="96" t="s">
        <v>93</v>
      </c>
      <c r="E80" s="96" t="s">
        <v>154</v>
      </c>
      <c r="F80" s="96" t="s">
        <v>93</v>
      </c>
      <c r="G80" s="96" t="s">
        <v>154</v>
      </c>
      <c r="H80" s="96" t="s">
        <v>93</v>
      </c>
      <c r="I80" s="96" t="s">
        <v>154</v>
      </c>
    </row>
    <row r="81" spans="1:9" ht="30.75" customHeight="1" x14ac:dyDescent="0.25">
      <c r="A81" s="403"/>
      <c r="B81" s="50">
        <f>+B43/C38</f>
        <v>8.2758620689655171E-2</v>
      </c>
      <c r="C81" s="50">
        <f>+B81</f>
        <v>8.2758620689655171E-2</v>
      </c>
      <c r="D81" s="50">
        <v>8.4000000000000005E-2</v>
      </c>
      <c r="E81" s="270">
        <f>+D81</f>
        <v>8.4000000000000005E-2</v>
      </c>
      <c r="F81" s="58"/>
      <c r="G81" s="52"/>
      <c r="H81" s="58"/>
      <c r="I81" s="52"/>
    </row>
    <row r="82" spans="1:9" ht="129" customHeight="1" x14ac:dyDescent="0.25">
      <c r="A82" s="48" t="s">
        <v>186</v>
      </c>
      <c r="B82" s="337" t="s">
        <v>192</v>
      </c>
      <c r="C82" s="335"/>
      <c r="D82" s="337" t="s">
        <v>193</v>
      </c>
      <c r="E82" s="335"/>
      <c r="F82" s="327"/>
      <c r="G82" s="328"/>
      <c r="H82" s="364"/>
      <c r="I82" s="365"/>
    </row>
    <row r="83" spans="1:9" ht="129.94999999999999" customHeight="1" x14ac:dyDescent="0.25">
      <c r="A83" s="48" t="s">
        <v>189</v>
      </c>
      <c r="B83" s="334" t="s">
        <v>190</v>
      </c>
      <c r="C83" s="335"/>
      <c r="D83" s="334" t="s">
        <v>191</v>
      </c>
      <c r="E83" s="336"/>
      <c r="F83" s="323"/>
      <c r="G83" s="324"/>
      <c r="H83" s="323"/>
      <c r="I83" s="324"/>
    </row>
    <row r="84" spans="1:9" ht="30.75" customHeight="1" x14ac:dyDescent="0.25">
      <c r="A84" s="402" t="s">
        <v>109</v>
      </c>
      <c r="B84" s="96" t="s">
        <v>93</v>
      </c>
      <c r="C84" s="96" t="s">
        <v>154</v>
      </c>
      <c r="D84" s="96" t="s">
        <v>93</v>
      </c>
      <c r="E84" s="96" t="s">
        <v>154</v>
      </c>
      <c r="F84" s="96" t="s">
        <v>93</v>
      </c>
      <c r="G84" s="96" t="s">
        <v>154</v>
      </c>
      <c r="H84" s="96" t="s">
        <v>93</v>
      </c>
      <c r="I84" s="96" t="s">
        <v>154</v>
      </c>
    </row>
    <row r="85" spans="1:9" ht="30.75" customHeight="1" x14ac:dyDescent="0.25">
      <c r="A85" s="403"/>
      <c r="B85" s="50">
        <f>+B45/C38</f>
        <v>0.10246305418719212</v>
      </c>
      <c r="C85" s="50">
        <f>+B85</f>
        <v>0.10246305418719212</v>
      </c>
      <c r="D85" s="50">
        <v>0.104</v>
      </c>
      <c r="E85" s="50">
        <f>+D85</f>
        <v>0.104</v>
      </c>
      <c r="F85" s="58"/>
      <c r="G85" s="52"/>
      <c r="H85" s="58"/>
      <c r="I85" s="52"/>
    </row>
    <row r="86" spans="1:9" ht="129.6" customHeight="1" x14ac:dyDescent="0.25">
      <c r="A86" s="48" t="s">
        <v>186</v>
      </c>
      <c r="B86" s="337" t="s">
        <v>608</v>
      </c>
      <c r="C86" s="335"/>
      <c r="D86" s="337" t="s">
        <v>614</v>
      </c>
      <c r="E86" s="335"/>
      <c r="F86" s="327"/>
      <c r="G86" s="328"/>
      <c r="H86" s="323"/>
      <c r="I86" s="324"/>
    </row>
    <row r="87" spans="1:9" ht="80.25" customHeight="1" x14ac:dyDescent="0.25">
      <c r="A87" s="48" t="s">
        <v>189</v>
      </c>
      <c r="B87" s="362" t="s">
        <v>609</v>
      </c>
      <c r="C87" s="363"/>
      <c r="D87" s="362" t="s">
        <v>613</v>
      </c>
      <c r="E87" s="363"/>
      <c r="F87" s="323"/>
      <c r="G87" s="324"/>
      <c r="H87" s="323"/>
      <c r="I87" s="324"/>
    </row>
    <row r="88" spans="1:9" ht="30.75" customHeight="1" x14ac:dyDescent="0.25">
      <c r="A88" s="402" t="s">
        <v>110</v>
      </c>
      <c r="B88" s="96" t="s">
        <v>93</v>
      </c>
      <c r="C88" s="96" t="s">
        <v>154</v>
      </c>
      <c r="D88" s="96" t="s">
        <v>93</v>
      </c>
      <c r="E88" s="96" t="s">
        <v>154</v>
      </c>
      <c r="F88" s="96" t="s">
        <v>93</v>
      </c>
      <c r="G88" s="96" t="s">
        <v>154</v>
      </c>
      <c r="H88" s="96" t="s">
        <v>93</v>
      </c>
      <c r="I88" s="96" t="s">
        <v>154</v>
      </c>
    </row>
    <row r="89" spans="1:9" ht="30.75" customHeight="1" x14ac:dyDescent="0.25">
      <c r="A89" s="403"/>
      <c r="B89" s="50">
        <f>+B47/C38</f>
        <v>0.10738916256157635</v>
      </c>
      <c r="C89" s="51"/>
      <c r="D89" s="50">
        <v>0.104</v>
      </c>
      <c r="E89" s="51"/>
      <c r="F89" s="58"/>
      <c r="G89" s="52"/>
      <c r="H89" s="58"/>
      <c r="I89" s="52"/>
    </row>
    <row r="90" spans="1:9" ht="80.25" customHeight="1" x14ac:dyDescent="0.25">
      <c r="A90" s="48" t="s">
        <v>186</v>
      </c>
      <c r="B90" s="325"/>
      <c r="C90" s="326"/>
      <c r="D90" s="323"/>
      <c r="E90" s="324"/>
      <c r="F90" s="327"/>
      <c r="G90" s="328"/>
      <c r="H90" s="323"/>
      <c r="I90" s="324"/>
    </row>
    <row r="91" spans="1:9" ht="80.25" customHeight="1" x14ac:dyDescent="0.25">
      <c r="A91" s="48" t="s">
        <v>189</v>
      </c>
      <c r="B91" s="413"/>
      <c r="C91" s="414"/>
      <c r="D91" s="415"/>
      <c r="E91" s="363"/>
      <c r="F91" s="323"/>
      <c r="G91" s="324"/>
      <c r="H91" s="323"/>
      <c r="I91" s="324"/>
    </row>
    <row r="92" spans="1:9" ht="30" customHeight="1" x14ac:dyDescent="0.25">
      <c r="A92" s="402" t="s">
        <v>113</v>
      </c>
      <c r="B92" s="96" t="s">
        <v>93</v>
      </c>
      <c r="C92" s="96" t="s">
        <v>154</v>
      </c>
      <c r="D92" s="96" t="s">
        <v>93</v>
      </c>
      <c r="E92" s="96" t="s">
        <v>154</v>
      </c>
      <c r="F92" s="96" t="s">
        <v>93</v>
      </c>
      <c r="G92" s="96" t="s">
        <v>154</v>
      </c>
      <c r="H92" s="96" t="s">
        <v>93</v>
      </c>
      <c r="I92" s="96" t="s">
        <v>154</v>
      </c>
    </row>
    <row r="93" spans="1:9" ht="30" customHeight="1" x14ac:dyDescent="0.25">
      <c r="A93" s="403"/>
      <c r="B93" s="228">
        <f>+B49/C38</f>
        <v>0.10738916256157635</v>
      </c>
      <c r="C93" s="51"/>
      <c r="D93" s="50">
        <v>0.104</v>
      </c>
      <c r="E93" s="51"/>
      <c r="F93" s="58"/>
      <c r="G93" s="52"/>
      <c r="H93" s="58"/>
      <c r="I93" s="52"/>
    </row>
    <row r="94" spans="1:9" ht="80.25" customHeight="1" x14ac:dyDescent="0.25">
      <c r="A94" s="48" t="s">
        <v>186</v>
      </c>
      <c r="B94" s="342"/>
      <c r="C94" s="342"/>
      <c r="D94" s="316"/>
      <c r="E94" s="317"/>
      <c r="F94" s="342"/>
      <c r="G94" s="342"/>
      <c r="H94" s="342"/>
      <c r="I94" s="342"/>
    </row>
    <row r="95" spans="1:9" ht="80.25" customHeight="1" x14ac:dyDescent="0.25">
      <c r="A95" s="48" t="s">
        <v>189</v>
      </c>
      <c r="B95" s="316"/>
      <c r="C95" s="317"/>
      <c r="D95" s="316"/>
      <c r="E95" s="317"/>
      <c r="F95" s="316"/>
      <c r="G95" s="317"/>
      <c r="H95" s="316"/>
      <c r="I95" s="317"/>
    </row>
    <row r="96" spans="1:9" ht="29.25" customHeight="1" x14ac:dyDescent="0.25">
      <c r="A96" s="402" t="s">
        <v>114</v>
      </c>
      <c r="B96" s="96" t="s">
        <v>93</v>
      </c>
      <c r="C96" s="96" t="s">
        <v>154</v>
      </c>
      <c r="D96" s="96" t="s">
        <v>93</v>
      </c>
      <c r="E96" s="96" t="s">
        <v>154</v>
      </c>
      <c r="F96" s="96" t="s">
        <v>93</v>
      </c>
      <c r="G96" s="96" t="s">
        <v>154</v>
      </c>
      <c r="H96" s="96" t="s">
        <v>93</v>
      </c>
      <c r="I96" s="96" t="s">
        <v>154</v>
      </c>
    </row>
    <row r="97" spans="1:9" ht="29.25" customHeight="1" x14ac:dyDescent="0.25">
      <c r="A97" s="403"/>
      <c r="B97" s="50">
        <f>+B51/C38</f>
        <v>0.10738916256157635</v>
      </c>
      <c r="C97" s="53"/>
      <c r="D97" s="50">
        <v>0.104</v>
      </c>
      <c r="E97" s="51"/>
      <c r="F97" s="58"/>
      <c r="G97" s="52"/>
      <c r="H97" s="58"/>
      <c r="I97" s="52"/>
    </row>
    <row r="98" spans="1:9" ht="80.25" customHeight="1" x14ac:dyDescent="0.25">
      <c r="A98" s="48" t="s">
        <v>186</v>
      </c>
      <c r="B98" s="315"/>
      <c r="C98" s="315"/>
      <c r="D98" s="318"/>
      <c r="E98" s="319"/>
      <c r="F98" s="315"/>
      <c r="G98" s="315"/>
      <c r="H98" s="315"/>
      <c r="I98" s="315"/>
    </row>
    <row r="99" spans="1:9" ht="80.25" customHeight="1" x14ac:dyDescent="0.25">
      <c r="A99" s="48" t="s">
        <v>189</v>
      </c>
      <c r="B99" s="316"/>
      <c r="C99" s="317"/>
      <c r="D99" s="316"/>
      <c r="E99" s="317"/>
      <c r="F99" s="316"/>
      <c r="G99" s="317"/>
      <c r="H99" s="316"/>
      <c r="I99" s="317"/>
    </row>
    <row r="100" spans="1:9" ht="24.95" customHeight="1" x14ac:dyDescent="0.25">
      <c r="A100" s="402" t="s">
        <v>115</v>
      </c>
      <c r="B100" s="96" t="s">
        <v>93</v>
      </c>
      <c r="C100" s="96" t="s">
        <v>154</v>
      </c>
      <c r="D100" s="96" t="s">
        <v>93</v>
      </c>
      <c r="E100" s="96" t="s">
        <v>154</v>
      </c>
      <c r="F100" s="96" t="s">
        <v>93</v>
      </c>
      <c r="G100" s="96" t="s">
        <v>154</v>
      </c>
      <c r="H100" s="96" t="s">
        <v>93</v>
      </c>
      <c r="I100" s="96" t="s">
        <v>154</v>
      </c>
    </row>
    <row r="101" spans="1:9" ht="24.95" customHeight="1" x14ac:dyDescent="0.25">
      <c r="A101" s="403"/>
      <c r="B101" s="50">
        <f>+B53/C38</f>
        <v>0.10246305418719212</v>
      </c>
      <c r="C101" s="53"/>
      <c r="D101" s="50">
        <v>0.104</v>
      </c>
      <c r="E101" s="51"/>
      <c r="F101" s="58"/>
      <c r="G101" s="52"/>
      <c r="H101" s="58"/>
      <c r="I101" s="52"/>
    </row>
    <row r="102" spans="1:9" ht="80.25" customHeight="1" x14ac:dyDescent="0.25">
      <c r="A102" s="48" t="s">
        <v>186</v>
      </c>
      <c r="B102" s="315"/>
      <c r="C102" s="315"/>
      <c r="D102" s="318"/>
      <c r="E102" s="319"/>
      <c r="F102" s="315"/>
      <c r="G102" s="315"/>
      <c r="H102" s="315"/>
      <c r="I102" s="315"/>
    </row>
    <row r="103" spans="1:9" ht="80.25" customHeight="1" x14ac:dyDescent="0.25">
      <c r="A103" s="48" t="s">
        <v>189</v>
      </c>
      <c r="B103" s="316"/>
      <c r="C103" s="317"/>
      <c r="D103" s="316"/>
      <c r="E103" s="317"/>
      <c r="F103" s="316"/>
      <c r="G103" s="317"/>
      <c r="H103" s="316"/>
      <c r="I103" s="317"/>
    </row>
    <row r="104" spans="1:9" ht="24.95" customHeight="1" x14ac:dyDescent="0.25">
      <c r="A104" s="402" t="s">
        <v>116</v>
      </c>
      <c r="B104" s="96" t="s">
        <v>93</v>
      </c>
      <c r="C104" s="96" t="s">
        <v>154</v>
      </c>
      <c r="D104" s="96" t="s">
        <v>93</v>
      </c>
      <c r="E104" s="96" t="s">
        <v>154</v>
      </c>
      <c r="F104" s="96" t="s">
        <v>93</v>
      </c>
      <c r="G104" s="96" t="s">
        <v>154</v>
      </c>
      <c r="H104" s="96" t="s">
        <v>93</v>
      </c>
      <c r="I104" s="96" t="s">
        <v>154</v>
      </c>
    </row>
    <row r="105" spans="1:9" ht="24.95" customHeight="1" x14ac:dyDescent="0.25">
      <c r="A105" s="403"/>
      <c r="B105" s="50">
        <f>+B55/C38</f>
        <v>0.10246305418719212</v>
      </c>
      <c r="C105" s="53"/>
      <c r="D105" s="50">
        <v>0.104</v>
      </c>
      <c r="E105" s="51"/>
      <c r="F105" s="58"/>
      <c r="G105" s="52"/>
      <c r="H105" s="58"/>
      <c r="I105" s="52"/>
    </row>
    <row r="106" spans="1:9" ht="80.25" customHeight="1" x14ac:dyDescent="0.25">
      <c r="A106" s="48" t="s">
        <v>186</v>
      </c>
      <c r="B106" s="315"/>
      <c r="C106" s="315"/>
      <c r="D106" s="318"/>
      <c r="E106" s="319"/>
      <c r="F106" s="315"/>
      <c r="G106" s="315"/>
      <c r="H106" s="315"/>
      <c r="I106" s="315"/>
    </row>
    <row r="107" spans="1:9" ht="80.25" customHeight="1" x14ac:dyDescent="0.25">
      <c r="A107" s="48" t="s">
        <v>189</v>
      </c>
      <c r="B107" s="316"/>
      <c r="C107" s="317"/>
      <c r="D107" s="316"/>
      <c r="E107" s="317"/>
      <c r="F107" s="316"/>
      <c r="G107" s="317"/>
      <c r="H107" s="316"/>
      <c r="I107" s="317"/>
    </row>
    <row r="108" spans="1:9" ht="24.95" customHeight="1" x14ac:dyDescent="0.25">
      <c r="A108" s="402" t="s">
        <v>118</v>
      </c>
      <c r="B108" s="96" t="s">
        <v>93</v>
      </c>
      <c r="C108" s="96" t="s">
        <v>154</v>
      </c>
      <c r="D108" s="96" t="s">
        <v>93</v>
      </c>
      <c r="E108" s="96" t="s">
        <v>154</v>
      </c>
      <c r="F108" s="96" t="s">
        <v>93</v>
      </c>
      <c r="G108" s="96" t="s">
        <v>154</v>
      </c>
      <c r="H108" s="96" t="s">
        <v>93</v>
      </c>
      <c r="I108" s="96" t="s">
        <v>154</v>
      </c>
    </row>
    <row r="109" spans="1:9" ht="24.95" customHeight="1" x14ac:dyDescent="0.25">
      <c r="A109" s="403"/>
      <c r="B109" s="50">
        <f>+B57/C38</f>
        <v>0.10246305418719212</v>
      </c>
      <c r="C109" s="53"/>
      <c r="D109" s="50">
        <v>0.104</v>
      </c>
      <c r="E109" s="51"/>
      <c r="F109" s="58"/>
      <c r="G109" s="52"/>
      <c r="H109" s="58"/>
      <c r="I109" s="52"/>
    </row>
    <row r="110" spans="1:9" ht="80.25" customHeight="1" x14ac:dyDescent="0.25">
      <c r="A110" s="48" t="s">
        <v>186</v>
      </c>
      <c r="B110" s="315"/>
      <c r="C110" s="315"/>
      <c r="D110" s="318"/>
      <c r="E110" s="319"/>
      <c r="F110" s="315"/>
      <c r="G110" s="315"/>
      <c r="H110" s="315"/>
      <c r="I110" s="315"/>
    </row>
    <row r="111" spans="1:9" ht="80.25" customHeight="1" x14ac:dyDescent="0.25">
      <c r="A111" s="48" t="s">
        <v>189</v>
      </c>
      <c r="B111" s="316"/>
      <c r="C111" s="317"/>
      <c r="D111" s="316"/>
      <c r="E111" s="317"/>
      <c r="F111" s="316"/>
      <c r="G111" s="317"/>
      <c r="H111" s="316"/>
      <c r="I111" s="317"/>
    </row>
    <row r="112" spans="1:9" ht="24.95" customHeight="1" x14ac:dyDescent="0.25">
      <c r="A112" s="402" t="s">
        <v>119</v>
      </c>
      <c r="B112" s="96" t="s">
        <v>93</v>
      </c>
      <c r="C112" s="96" t="s">
        <v>154</v>
      </c>
      <c r="D112" s="96" t="s">
        <v>93</v>
      </c>
      <c r="E112" s="96" t="s">
        <v>154</v>
      </c>
      <c r="F112" s="96" t="s">
        <v>93</v>
      </c>
      <c r="G112" s="96" t="s">
        <v>154</v>
      </c>
      <c r="H112" s="96" t="s">
        <v>93</v>
      </c>
      <c r="I112" s="96" t="s">
        <v>154</v>
      </c>
    </row>
    <row r="113" spans="1:9" ht="24.95" customHeight="1" x14ac:dyDescent="0.25">
      <c r="A113" s="403"/>
      <c r="B113" s="50">
        <f>+B59/C38</f>
        <v>0.10246305418719212</v>
      </c>
      <c r="C113" s="53"/>
      <c r="D113" s="50">
        <v>0.104</v>
      </c>
      <c r="E113" s="51"/>
      <c r="F113" s="58"/>
      <c r="G113" s="52"/>
      <c r="H113" s="58"/>
      <c r="I113" s="52"/>
    </row>
    <row r="114" spans="1:9" ht="80.25" customHeight="1" x14ac:dyDescent="0.25">
      <c r="A114" s="48" t="s">
        <v>186</v>
      </c>
      <c r="B114" s="315"/>
      <c r="C114" s="315"/>
      <c r="D114" s="318"/>
      <c r="E114" s="319"/>
      <c r="F114" s="315"/>
      <c r="G114" s="315"/>
      <c r="H114" s="315"/>
      <c r="I114" s="315"/>
    </row>
    <row r="115" spans="1:9" ht="80.25" customHeight="1" x14ac:dyDescent="0.25">
      <c r="A115" s="48" t="s">
        <v>189</v>
      </c>
      <c r="B115" s="316"/>
      <c r="C115" s="317"/>
      <c r="D115" s="316"/>
      <c r="E115" s="317"/>
      <c r="F115" s="316"/>
      <c r="G115" s="317"/>
      <c r="H115" s="316"/>
      <c r="I115" s="317"/>
    </row>
    <row r="116" spans="1:9" ht="24.95" customHeight="1" x14ac:dyDescent="0.25">
      <c r="A116" s="402" t="s">
        <v>120</v>
      </c>
      <c r="B116" s="96" t="s">
        <v>93</v>
      </c>
      <c r="C116" s="96" t="s">
        <v>154</v>
      </c>
      <c r="D116" s="96" t="s">
        <v>93</v>
      </c>
      <c r="E116" s="96" t="s">
        <v>154</v>
      </c>
      <c r="F116" s="96" t="s">
        <v>93</v>
      </c>
      <c r="G116" s="96" t="s">
        <v>154</v>
      </c>
      <c r="H116" s="96" t="s">
        <v>93</v>
      </c>
      <c r="I116" s="96" t="s">
        <v>154</v>
      </c>
    </row>
    <row r="117" spans="1:9" ht="24.95" customHeight="1" x14ac:dyDescent="0.25">
      <c r="A117" s="403"/>
      <c r="B117" s="50">
        <f>+B61/C38</f>
        <v>4.1379310344827586E-2</v>
      </c>
      <c r="C117" s="53"/>
      <c r="D117" s="50">
        <v>4.2000000000000003E-2</v>
      </c>
      <c r="E117" s="51"/>
      <c r="F117" s="58"/>
      <c r="G117" s="52"/>
      <c r="H117" s="58"/>
      <c r="I117" s="52"/>
    </row>
    <row r="118" spans="1:9" ht="80.25" customHeight="1" x14ac:dyDescent="0.25">
      <c r="A118" s="48" t="s">
        <v>186</v>
      </c>
      <c r="B118" s="315"/>
      <c r="C118" s="315"/>
      <c r="D118" s="318"/>
      <c r="E118" s="319"/>
      <c r="F118" s="315"/>
      <c r="G118" s="315"/>
      <c r="H118" s="315"/>
      <c r="I118" s="315"/>
    </row>
    <row r="119" spans="1:9" ht="80.25" customHeight="1" x14ac:dyDescent="0.25">
      <c r="A119" s="48" t="s">
        <v>189</v>
      </c>
      <c r="B119" s="316"/>
      <c r="C119" s="317"/>
      <c r="D119" s="316"/>
      <c r="E119" s="317"/>
      <c r="F119" s="316"/>
      <c r="G119" s="317"/>
      <c r="H119" s="316"/>
      <c r="I119" s="317"/>
    </row>
    <row r="120" spans="1:9" ht="24.95" customHeight="1" x14ac:dyDescent="0.25">
      <c r="A120" s="402" t="s">
        <v>121</v>
      </c>
      <c r="B120" s="96" t="s">
        <v>93</v>
      </c>
      <c r="C120" s="96" t="s">
        <v>154</v>
      </c>
      <c r="D120" s="96" t="s">
        <v>93</v>
      </c>
      <c r="E120" s="96" t="s">
        <v>154</v>
      </c>
      <c r="F120" s="96" t="s">
        <v>93</v>
      </c>
      <c r="G120" s="96" t="s">
        <v>154</v>
      </c>
      <c r="H120" s="96" t="s">
        <v>93</v>
      </c>
      <c r="I120" s="96" t="s">
        <v>154</v>
      </c>
    </row>
    <row r="121" spans="1:9" ht="24.95" customHeight="1" x14ac:dyDescent="0.25">
      <c r="A121" s="403"/>
      <c r="B121" s="222">
        <f>+B63/C38</f>
        <v>0</v>
      </c>
      <c r="C121" s="216"/>
      <c r="D121" s="216">
        <v>0</v>
      </c>
      <c r="E121" s="216"/>
      <c r="F121" s="216"/>
      <c r="G121" s="217"/>
      <c r="H121" s="216"/>
      <c r="I121" s="217"/>
    </row>
    <row r="122" spans="1:9" ht="80.25" customHeight="1" x14ac:dyDescent="0.25">
      <c r="A122" s="48" t="s">
        <v>186</v>
      </c>
      <c r="B122" s="320"/>
      <c r="C122" s="320"/>
      <c r="D122" s="321"/>
      <c r="E122" s="322"/>
      <c r="F122" s="320"/>
      <c r="G122" s="320"/>
      <c r="H122" s="320"/>
      <c r="I122" s="320"/>
    </row>
    <row r="123" spans="1:9" ht="80.25" customHeight="1" x14ac:dyDescent="0.25">
      <c r="A123" s="48" t="s">
        <v>189</v>
      </c>
      <c r="B123" s="316"/>
      <c r="C123" s="317"/>
      <c r="D123" s="316"/>
      <c r="E123" s="317"/>
      <c r="F123" s="316"/>
      <c r="G123" s="317"/>
      <c r="H123" s="316"/>
      <c r="I123" s="317"/>
    </row>
    <row r="124" spans="1:9" ht="16.5" x14ac:dyDescent="0.25">
      <c r="A124" s="49" t="s">
        <v>194</v>
      </c>
      <c r="B124" s="54">
        <f t="shared" ref="B124:I124" si="1">(B77+B81+B85+B89+B93+B97+B101+B105+B109+B113+B117+B121)</f>
        <v>1.0000000000000002</v>
      </c>
      <c r="C124" s="54">
        <f t="shared" si="1"/>
        <v>0.22662167487684728</v>
      </c>
      <c r="D124" s="54">
        <f t="shared" si="1"/>
        <v>0.99999999999999989</v>
      </c>
      <c r="E124" s="54">
        <f t="shared" si="1"/>
        <v>0.22999999999999998</v>
      </c>
      <c r="F124" s="54">
        <f t="shared" si="1"/>
        <v>0</v>
      </c>
      <c r="G124" s="54">
        <f t="shared" si="1"/>
        <v>0</v>
      </c>
      <c r="H124" s="54">
        <f t="shared" si="1"/>
        <v>0</v>
      </c>
      <c r="I124" s="54">
        <f t="shared" si="1"/>
        <v>0</v>
      </c>
    </row>
  </sheetData>
  <mergeCells count="212">
    <mergeCell ref="B75:C75"/>
    <mergeCell ref="D75:E75"/>
    <mergeCell ref="F75:G75"/>
    <mergeCell ref="H75:I75"/>
    <mergeCell ref="A100:A101"/>
    <mergeCell ref="A104:A105"/>
    <mergeCell ref="A108:A109"/>
    <mergeCell ref="F53:G53"/>
    <mergeCell ref="B99:C99"/>
    <mergeCell ref="D99:E99"/>
    <mergeCell ref="F99:G99"/>
    <mergeCell ref="H99:I99"/>
    <mergeCell ref="B95:C95"/>
    <mergeCell ref="D95:E95"/>
    <mergeCell ref="F95:G95"/>
    <mergeCell ref="H95:I95"/>
    <mergeCell ref="B98:C98"/>
    <mergeCell ref="D98:E98"/>
    <mergeCell ref="F98:G98"/>
    <mergeCell ref="H98:I98"/>
    <mergeCell ref="B91:C91"/>
    <mergeCell ref="D91:E91"/>
    <mergeCell ref="F59:G59"/>
    <mergeCell ref="F57:G57"/>
    <mergeCell ref="F55:G55"/>
    <mergeCell ref="F91:G91"/>
    <mergeCell ref="H91:I91"/>
    <mergeCell ref="B94:C94"/>
    <mergeCell ref="A112:A113"/>
    <mergeCell ref="A116:A117"/>
    <mergeCell ref="A120:A121"/>
    <mergeCell ref="M8:O8"/>
    <mergeCell ref="M9:O9"/>
    <mergeCell ref="M10:O10"/>
    <mergeCell ref="A76:A77"/>
    <mergeCell ref="A80:A81"/>
    <mergeCell ref="A84:A85"/>
    <mergeCell ref="A88:A89"/>
    <mergeCell ref="A92:A93"/>
    <mergeCell ref="A96:A97"/>
    <mergeCell ref="A24:O24"/>
    <mergeCell ref="A73:I73"/>
    <mergeCell ref="F74:G74"/>
    <mergeCell ref="H74:I74"/>
    <mergeCell ref="D78:E78"/>
    <mergeCell ref="F78:G78"/>
    <mergeCell ref="H78:I78"/>
    <mergeCell ref="H94:I94"/>
    <mergeCell ref="M1:O1"/>
    <mergeCell ref="M2:O2"/>
    <mergeCell ref="M3:O3"/>
    <mergeCell ref="M4:O4"/>
    <mergeCell ref="B1:L1"/>
    <mergeCell ref="B2:L2"/>
    <mergeCell ref="B3:L3"/>
    <mergeCell ref="B4:L4"/>
    <mergeCell ref="A23:O23"/>
    <mergeCell ref="B13:O15"/>
    <mergeCell ref="B17:F17"/>
    <mergeCell ref="I17:O17"/>
    <mergeCell ref="K19:O19"/>
    <mergeCell ref="A1:A4"/>
    <mergeCell ref="J8:K10"/>
    <mergeCell ref="G17:H17"/>
    <mergeCell ref="G19:I19"/>
    <mergeCell ref="B19:E19"/>
    <mergeCell ref="C20:O20"/>
    <mergeCell ref="A13:A15"/>
    <mergeCell ref="A8:A10"/>
    <mergeCell ref="B6:K6"/>
    <mergeCell ref="L6:M6"/>
    <mergeCell ref="N6:O6"/>
    <mergeCell ref="B87:C87"/>
    <mergeCell ref="D87:E87"/>
    <mergeCell ref="F87:G87"/>
    <mergeCell ref="B78:C78"/>
    <mergeCell ref="D79:E79"/>
    <mergeCell ref="F79:G79"/>
    <mergeCell ref="F82:G82"/>
    <mergeCell ref="H82:I82"/>
    <mergeCell ref="B82:C82"/>
    <mergeCell ref="D82:E82"/>
    <mergeCell ref="H83:I83"/>
    <mergeCell ref="H86:I86"/>
    <mergeCell ref="H79:I79"/>
    <mergeCell ref="B79:C79"/>
    <mergeCell ref="F52:G52"/>
    <mergeCell ref="F54:G54"/>
    <mergeCell ref="A35:I35"/>
    <mergeCell ref="B36:I36"/>
    <mergeCell ref="B39:C39"/>
    <mergeCell ref="D40:E40"/>
    <mergeCell ref="D41:E41"/>
    <mergeCell ref="F40:G40"/>
    <mergeCell ref="D44:E44"/>
    <mergeCell ref="D43:E43"/>
    <mergeCell ref="D45:E45"/>
    <mergeCell ref="D39:I39"/>
    <mergeCell ref="F43:G43"/>
    <mergeCell ref="F44:G44"/>
    <mergeCell ref="F45:G45"/>
    <mergeCell ref="D42:E42"/>
    <mergeCell ref="F42:G42"/>
    <mergeCell ref="A44:A45"/>
    <mergeCell ref="A37:A38"/>
    <mergeCell ref="G37:G38"/>
    <mergeCell ref="H37:I38"/>
    <mergeCell ref="A46:A47"/>
    <mergeCell ref="A48:A49"/>
    <mergeCell ref="A50:A51"/>
    <mergeCell ref="F41:G41"/>
    <mergeCell ref="F48:G48"/>
    <mergeCell ref="F49:G49"/>
    <mergeCell ref="F51:G51"/>
    <mergeCell ref="F50:G50"/>
    <mergeCell ref="D51:E51"/>
    <mergeCell ref="A40:A41"/>
    <mergeCell ref="A42:A43"/>
    <mergeCell ref="D47:E47"/>
    <mergeCell ref="F46:G46"/>
    <mergeCell ref="F47:G47"/>
    <mergeCell ref="D46:E46"/>
    <mergeCell ref="D48:E48"/>
    <mergeCell ref="D50:E50"/>
    <mergeCell ref="D49:E49"/>
    <mergeCell ref="A52:A53"/>
    <mergeCell ref="A54:A55"/>
    <mergeCell ref="A56:A57"/>
    <mergeCell ref="A58:A59"/>
    <mergeCell ref="A60:A61"/>
    <mergeCell ref="A62:A63"/>
    <mergeCell ref="D52:E52"/>
    <mergeCell ref="D59:E59"/>
    <mergeCell ref="D61:E61"/>
    <mergeCell ref="D63:E63"/>
    <mergeCell ref="D60:E60"/>
    <mergeCell ref="D54:E54"/>
    <mergeCell ref="D56:E56"/>
    <mergeCell ref="D62:E62"/>
    <mergeCell ref="D55:E55"/>
    <mergeCell ref="D106:E106"/>
    <mergeCell ref="F56:G56"/>
    <mergeCell ref="D58:E58"/>
    <mergeCell ref="F58:G58"/>
    <mergeCell ref="D53:E53"/>
    <mergeCell ref="D57:E57"/>
    <mergeCell ref="F63:G63"/>
    <mergeCell ref="F61:G61"/>
    <mergeCell ref="B111:C111"/>
    <mergeCell ref="D111:E111"/>
    <mergeCell ref="F111:G111"/>
    <mergeCell ref="B83:C83"/>
    <mergeCell ref="D83:E83"/>
    <mergeCell ref="F83:G83"/>
    <mergeCell ref="B86:C86"/>
    <mergeCell ref="D86:E86"/>
    <mergeCell ref="F86:G86"/>
    <mergeCell ref="F106:G106"/>
    <mergeCell ref="B74:C74"/>
    <mergeCell ref="D74:E74"/>
    <mergeCell ref="F60:G60"/>
    <mergeCell ref="F62:G62"/>
    <mergeCell ref="D94:E94"/>
    <mergeCell ref="F94:G94"/>
    <mergeCell ref="H122:I122"/>
    <mergeCell ref="H111:I111"/>
    <mergeCell ref="B102:C102"/>
    <mergeCell ref="D102:E102"/>
    <mergeCell ref="F102:G102"/>
    <mergeCell ref="H87:I87"/>
    <mergeCell ref="B90:C90"/>
    <mergeCell ref="D90:E90"/>
    <mergeCell ref="F90:G90"/>
    <mergeCell ref="H90:I90"/>
    <mergeCell ref="H102:I102"/>
    <mergeCell ref="B103:C103"/>
    <mergeCell ref="D103:E103"/>
    <mergeCell ref="B107:C107"/>
    <mergeCell ref="D107:E107"/>
    <mergeCell ref="F107:G107"/>
    <mergeCell ref="H107:I107"/>
    <mergeCell ref="B110:C110"/>
    <mergeCell ref="D110:E110"/>
    <mergeCell ref="F110:G110"/>
    <mergeCell ref="H110:I110"/>
    <mergeCell ref="F103:G103"/>
    <mergeCell ref="H103:I103"/>
    <mergeCell ref="B106:C106"/>
    <mergeCell ref="H106:I106"/>
    <mergeCell ref="B123:C123"/>
    <mergeCell ref="D123:E123"/>
    <mergeCell ref="F123:G123"/>
    <mergeCell ref="H123:I123"/>
    <mergeCell ref="B114:C114"/>
    <mergeCell ref="D114:E114"/>
    <mergeCell ref="F114:G114"/>
    <mergeCell ref="H114:I114"/>
    <mergeCell ref="B115:C115"/>
    <mergeCell ref="D115:E115"/>
    <mergeCell ref="F115:G115"/>
    <mergeCell ref="H115:I115"/>
    <mergeCell ref="B118:C118"/>
    <mergeCell ref="D118:E118"/>
    <mergeCell ref="F118:G118"/>
    <mergeCell ref="H118:I118"/>
    <mergeCell ref="B119:C119"/>
    <mergeCell ref="D119:E119"/>
    <mergeCell ref="F119:G119"/>
    <mergeCell ref="H119:I119"/>
    <mergeCell ref="B122:C122"/>
    <mergeCell ref="D122:E122"/>
    <mergeCell ref="F122:G122"/>
  </mergeCells>
  <phoneticPr fontId="35" type="noConversion"/>
  <hyperlinks>
    <hyperlink ref="B83" r:id="rId1" xr:uid="{7B6D6138-BEB6-4D99-98EC-5BADC5C0AAF8}"/>
    <hyperlink ref="B79" r:id="rId2" xr:uid="{7D351DB9-E5D8-4ACF-BA2C-5DB8BB325C51}"/>
    <hyperlink ref="D79" r:id="rId3" xr:uid="{683F76AA-59AE-4241-A7E3-3928ABE0528E}"/>
    <hyperlink ref="D83" r:id="rId4" xr:uid="{5CCAF7B5-7BFA-4378-B917-4516E71D5504}"/>
    <hyperlink ref="B87" r:id="rId5" xr:uid="{106293C0-BEB4-451E-B536-FA473CE08CEA}"/>
    <hyperlink ref="D87" r:id="rId6" xr:uid="{3FCB7D9F-2A0C-4FC5-841C-6F0E8815FF61}"/>
  </hyperlinks>
  <pageMargins left="0.25" right="0.25" top="0.75" bottom="0.75" header="0.3" footer="0.3"/>
  <pageSetup scale="10" orientation="landscape" r:id="rId7"/>
  <rowBreaks count="1" manualBreakCount="1">
    <brk id="107" max="14" man="1"/>
  </rowBreaks>
  <drawing r:id="rId8"/>
  <legacyDrawing r:id="rId9"/>
  <extLst>
    <ext xmlns:x14="http://schemas.microsoft.com/office/spreadsheetml/2009/9/main" uri="{CCE6A557-97BC-4b89-ADB6-D9C93CAAB3DF}">
      <x14:dataValidations xmlns:xm="http://schemas.microsoft.com/office/excel/2006/main" count="1">
        <x14:dataValidation type="list" allowBlank="1" showInputMessage="1" showErrorMessage="1" xr:uid="{F73DB0EB-ABC7-4FC5-ADE4-B2ADA3B0391D}">
          <x14:formula1>
            <xm:f>Listas!$B$2:$B$4</xm:f>
          </x14:formula1>
          <xm:sqref>H37:I38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CD149-DF55-4B85-B203-120CD5D63BE5}">
  <dimension ref="B2:F5"/>
  <sheetViews>
    <sheetView workbookViewId="0">
      <selection activeCell="N34" sqref="N34"/>
    </sheetView>
  </sheetViews>
  <sheetFormatPr baseColWidth="10" defaultColWidth="11.42578125" defaultRowHeight="15" x14ac:dyDescent="0.25"/>
  <cols>
    <col min="6" max="6" width="13" bestFit="1" customWidth="1"/>
  </cols>
  <sheetData>
    <row r="2" spans="2:6" x14ac:dyDescent="0.25">
      <c r="B2" s="297" t="s">
        <v>23</v>
      </c>
      <c r="D2" s="297" t="s">
        <v>515</v>
      </c>
      <c r="F2" s="297" t="s">
        <v>20</v>
      </c>
    </row>
    <row r="3" spans="2:6" x14ac:dyDescent="0.25">
      <c r="B3" s="297" t="s">
        <v>33</v>
      </c>
      <c r="D3" s="297" t="s">
        <v>34</v>
      </c>
      <c r="F3" s="297" t="s">
        <v>42</v>
      </c>
    </row>
    <row r="4" spans="2:6" x14ac:dyDescent="0.25">
      <c r="B4" s="297" t="s">
        <v>21</v>
      </c>
      <c r="F4" s="297" t="s">
        <v>50</v>
      </c>
    </row>
    <row r="5" spans="2:6" x14ac:dyDescent="0.25">
      <c r="F5" s="297" t="s">
        <v>62</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O45"/>
  <sheetViews>
    <sheetView workbookViewId="0"/>
  </sheetViews>
  <sheetFormatPr baseColWidth="10" defaultColWidth="14.42578125" defaultRowHeight="15" customHeight="1" x14ac:dyDescent="0.25"/>
  <cols>
    <col min="1" max="2" width="10" customWidth="1"/>
    <col min="3" max="3" width="34" customWidth="1"/>
    <col min="4" max="4" width="10" customWidth="1"/>
    <col min="5" max="5" width="17.28515625" customWidth="1"/>
    <col min="6" max="12" width="10" customWidth="1"/>
    <col min="13" max="13" width="55" customWidth="1"/>
    <col min="14" max="14" width="10" customWidth="1"/>
    <col min="15" max="15" width="18.140625" customWidth="1"/>
    <col min="16" max="26" width="10" customWidth="1"/>
  </cols>
  <sheetData>
    <row r="1" spans="1:15" x14ac:dyDescent="0.25">
      <c r="A1" s="297" t="s">
        <v>519</v>
      </c>
    </row>
    <row r="3" spans="1:15" x14ac:dyDescent="0.25">
      <c r="A3" s="297" t="s">
        <v>520</v>
      </c>
      <c r="C3" s="297" t="s">
        <v>521</v>
      </c>
      <c r="E3" s="297" t="s">
        <v>522</v>
      </c>
      <c r="G3" s="297" t="s">
        <v>523</v>
      </c>
      <c r="I3" s="297" t="s">
        <v>524</v>
      </c>
      <c r="K3" s="297" t="s">
        <v>525</v>
      </c>
      <c r="M3" s="297" t="s">
        <v>526</v>
      </c>
      <c r="O3" s="297" t="s">
        <v>527</v>
      </c>
    </row>
    <row r="5" spans="1:15" x14ac:dyDescent="0.25">
      <c r="A5" s="297" t="s">
        <v>21</v>
      </c>
      <c r="C5" s="297" t="s">
        <v>528</v>
      </c>
      <c r="D5" s="297">
        <v>1</v>
      </c>
      <c r="E5" s="297" t="s">
        <v>529</v>
      </c>
      <c r="G5" s="297" t="s">
        <v>15</v>
      </c>
      <c r="I5" s="297" t="s">
        <v>530</v>
      </c>
      <c r="K5" s="297" t="s">
        <v>365</v>
      </c>
      <c r="M5" s="297" t="s">
        <v>96</v>
      </c>
      <c r="O5" s="297" t="s">
        <v>531</v>
      </c>
    </row>
    <row r="6" spans="1:15" x14ac:dyDescent="0.25">
      <c r="A6" s="297" t="s">
        <v>33</v>
      </c>
      <c r="C6" s="297" t="s">
        <v>532</v>
      </c>
      <c r="D6" s="297">
        <v>2</v>
      </c>
      <c r="E6" s="297" t="s">
        <v>533</v>
      </c>
      <c r="G6" s="297" t="s">
        <v>27</v>
      </c>
      <c r="I6" s="297" t="s">
        <v>534</v>
      </c>
      <c r="M6" s="297" t="s">
        <v>516</v>
      </c>
      <c r="O6" s="297" t="s">
        <v>535</v>
      </c>
    </row>
    <row r="7" spans="1:15" x14ac:dyDescent="0.25">
      <c r="A7" s="297" t="s">
        <v>23</v>
      </c>
      <c r="D7" s="297">
        <v>3</v>
      </c>
      <c r="E7" s="297" t="s">
        <v>536</v>
      </c>
      <c r="G7" s="297" t="s">
        <v>46</v>
      </c>
      <c r="I7" s="297" t="s">
        <v>20</v>
      </c>
      <c r="M7" s="297" t="s">
        <v>517</v>
      </c>
      <c r="O7" s="297" t="s">
        <v>537</v>
      </c>
    </row>
    <row r="8" spans="1:15" x14ac:dyDescent="0.25">
      <c r="D8" s="297">
        <v>4</v>
      </c>
      <c r="E8" s="297" t="s">
        <v>538</v>
      </c>
      <c r="G8" s="297" t="s">
        <v>26</v>
      </c>
      <c r="I8" s="297" t="s">
        <v>42</v>
      </c>
      <c r="M8" s="297" t="s">
        <v>518</v>
      </c>
      <c r="O8" s="297" t="s">
        <v>539</v>
      </c>
    </row>
    <row r="9" spans="1:15" x14ac:dyDescent="0.25">
      <c r="D9" s="297">
        <v>5</v>
      </c>
      <c r="E9" s="297" t="s">
        <v>540</v>
      </c>
      <c r="G9" s="297" t="s">
        <v>541</v>
      </c>
      <c r="I9" s="297" t="s">
        <v>57</v>
      </c>
      <c r="O9" s="297" t="s">
        <v>542</v>
      </c>
    </row>
    <row r="10" spans="1:15" x14ac:dyDescent="0.25">
      <c r="D10" s="297">
        <v>6</v>
      </c>
      <c r="E10" s="297" t="s">
        <v>543</v>
      </c>
      <c r="G10" s="297" t="s">
        <v>544</v>
      </c>
      <c r="I10" s="297" t="s">
        <v>62</v>
      </c>
      <c r="O10" s="297" t="s">
        <v>545</v>
      </c>
    </row>
    <row r="11" spans="1:15" x14ac:dyDescent="0.25">
      <c r="D11" s="297">
        <v>7</v>
      </c>
      <c r="E11" s="297" t="s">
        <v>546</v>
      </c>
      <c r="I11" s="297" t="s">
        <v>544</v>
      </c>
    </row>
    <row r="12" spans="1:15" x14ac:dyDescent="0.25">
      <c r="D12" s="297">
        <v>8</v>
      </c>
      <c r="E12" s="297" t="s">
        <v>547</v>
      </c>
    </row>
    <row r="13" spans="1:15" x14ac:dyDescent="0.25">
      <c r="D13" s="297">
        <v>9</v>
      </c>
      <c r="E13" s="297" t="s">
        <v>548</v>
      </c>
    </row>
    <row r="14" spans="1:15" x14ac:dyDescent="0.25">
      <c r="D14" s="297">
        <v>10</v>
      </c>
      <c r="E14" s="297" t="s">
        <v>549</v>
      </c>
    </row>
    <row r="15" spans="1:15" x14ac:dyDescent="0.25">
      <c r="D15" s="297">
        <v>11</v>
      </c>
      <c r="E15" s="297" t="s">
        <v>550</v>
      </c>
    </row>
    <row r="16" spans="1:15" x14ac:dyDescent="0.25">
      <c r="D16" s="297">
        <v>12</v>
      </c>
      <c r="E16" s="297" t="s">
        <v>551</v>
      </c>
    </row>
    <row r="17" spans="4:14" x14ac:dyDescent="0.25">
      <c r="D17" s="297">
        <v>13</v>
      </c>
      <c r="E17" s="297" t="s">
        <v>552</v>
      </c>
    </row>
    <row r="18" spans="4:14" x14ac:dyDescent="0.25">
      <c r="D18" s="297">
        <v>14</v>
      </c>
      <c r="E18" s="297" t="s">
        <v>553</v>
      </c>
    </row>
    <row r="19" spans="4:14" x14ac:dyDescent="0.25">
      <c r="D19" s="297">
        <v>15</v>
      </c>
      <c r="E19" s="297" t="s">
        <v>554</v>
      </c>
    </row>
    <row r="20" spans="4:14" x14ac:dyDescent="0.25">
      <c r="D20" s="297">
        <v>16</v>
      </c>
      <c r="E20" s="297" t="s">
        <v>555</v>
      </c>
    </row>
    <row r="21" spans="4:14" ht="15.75" customHeight="1" x14ac:dyDescent="0.25">
      <c r="D21" s="297">
        <v>17</v>
      </c>
      <c r="E21" s="297" t="s">
        <v>556</v>
      </c>
      <c r="I21" s="297" t="s">
        <v>557</v>
      </c>
      <c r="N21" s="297" t="s">
        <v>558</v>
      </c>
    </row>
    <row r="22" spans="4:14" ht="15.75" customHeight="1" x14ac:dyDescent="0.25">
      <c r="D22" s="297">
        <v>18</v>
      </c>
      <c r="E22" s="297" t="s">
        <v>559</v>
      </c>
    </row>
    <row r="23" spans="4:14" ht="15.75" customHeight="1" x14ac:dyDescent="0.25">
      <c r="D23" s="297">
        <v>19</v>
      </c>
      <c r="E23" s="297" t="s">
        <v>560</v>
      </c>
      <c r="I23" s="297" t="s">
        <v>561</v>
      </c>
      <c r="N23" s="297" t="s">
        <v>562</v>
      </c>
    </row>
    <row r="24" spans="4:14" ht="15.75" customHeight="1" x14ac:dyDescent="0.25">
      <c r="D24" s="297">
        <v>20</v>
      </c>
      <c r="E24" s="297" t="s">
        <v>563</v>
      </c>
      <c r="I24" s="297" t="s">
        <v>564</v>
      </c>
      <c r="N24" s="297" t="s">
        <v>565</v>
      </c>
    </row>
    <row r="25" spans="4:14" ht="15.75" customHeight="1" x14ac:dyDescent="0.25">
      <c r="I25" s="297" t="s">
        <v>566</v>
      </c>
      <c r="N25" s="297" t="s">
        <v>567</v>
      </c>
    </row>
    <row r="26" spans="4:14" ht="15.75" customHeight="1" x14ac:dyDescent="0.25">
      <c r="I26" s="297" t="s">
        <v>568</v>
      </c>
      <c r="N26" s="297" t="s">
        <v>569</v>
      </c>
    </row>
    <row r="27" spans="4:14" ht="15.75" customHeight="1" x14ac:dyDescent="0.25">
      <c r="I27" s="297" t="s">
        <v>570</v>
      </c>
      <c r="N27" s="297" t="s">
        <v>571</v>
      </c>
    </row>
    <row r="28" spans="4:14" ht="15.75" customHeight="1" x14ac:dyDescent="0.25">
      <c r="N28" s="297" t="s">
        <v>572</v>
      </c>
    </row>
    <row r="29" spans="4:14" ht="15.75" customHeight="1" x14ac:dyDescent="0.25">
      <c r="N29" s="297" t="s">
        <v>573</v>
      </c>
    </row>
    <row r="30" spans="4:14" ht="15.75" customHeight="1" x14ac:dyDescent="0.25">
      <c r="I30" s="297" t="s">
        <v>574</v>
      </c>
      <c r="N30" s="297" t="s">
        <v>575</v>
      </c>
    </row>
    <row r="31" spans="4:14" ht="15.75" customHeight="1" x14ac:dyDescent="0.25">
      <c r="N31" s="297" t="s">
        <v>576</v>
      </c>
    </row>
    <row r="32" spans="4:14" ht="15.75" customHeight="1" x14ac:dyDescent="0.25">
      <c r="I32" s="297" t="s">
        <v>577</v>
      </c>
      <c r="N32" s="297" t="s">
        <v>578</v>
      </c>
    </row>
    <row r="33" spans="8:14" ht="15.75" customHeight="1" x14ac:dyDescent="0.25">
      <c r="I33" s="297" t="s">
        <v>579</v>
      </c>
      <c r="N33" s="297" t="s">
        <v>580</v>
      </c>
    </row>
    <row r="34" spans="8:14" ht="15.75" customHeight="1" x14ac:dyDescent="0.25">
      <c r="I34" s="297" t="s">
        <v>581</v>
      </c>
    </row>
    <row r="35" spans="8:14" ht="15.75" customHeight="1" x14ac:dyDescent="0.25">
      <c r="I35" s="297" t="s">
        <v>582</v>
      </c>
    </row>
    <row r="36" spans="8:14" ht="15.75" customHeight="1" x14ac:dyDescent="0.25"/>
    <row r="37" spans="8:14" ht="15.75" customHeight="1" x14ac:dyDescent="0.25"/>
    <row r="38" spans="8:14" ht="15.75" customHeight="1" x14ac:dyDescent="0.25">
      <c r="I38" s="297" t="s">
        <v>583</v>
      </c>
      <c r="L38" s="297" t="s">
        <v>584</v>
      </c>
      <c r="M38" s="297" t="s">
        <v>585</v>
      </c>
      <c r="N38" s="297" t="s">
        <v>586</v>
      </c>
    </row>
    <row r="39" spans="8:14" ht="15.75" customHeight="1" x14ac:dyDescent="0.25"/>
    <row r="40" spans="8:14" ht="15.75" customHeight="1" x14ac:dyDescent="0.25">
      <c r="H40" s="297" t="s">
        <v>587</v>
      </c>
      <c r="I40" s="297" t="s">
        <v>588</v>
      </c>
      <c r="L40" s="1" t="s">
        <v>589</v>
      </c>
      <c r="M40" s="297" t="s">
        <v>590</v>
      </c>
      <c r="N40" s="297" t="s">
        <v>591</v>
      </c>
    </row>
    <row r="41" spans="8:14" ht="15.75" customHeight="1" x14ac:dyDescent="0.25">
      <c r="I41" s="297" t="s">
        <v>592</v>
      </c>
      <c r="L41" s="1" t="s">
        <v>593</v>
      </c>
      <c r="M41" s="297" t="s">
        <v>594</v>
      </c>
      <c r="N41" s="297" t="s">
        <v>595</v>
      </c>
    </row>
    <row r="42" spans="8:14" ht="15.75" customHeight="1" x14ac:dyDescent="0.25">
      <c r="I42" s="297" t="s">
        <v>596</v>
      </c>
      <c r="L42" s="1" t="s">
        <v>597</v>
      </c>
      <c r="N42" s="297" t="s">
        <v>598</v>
      </c>
    </row>
    <row r="43" spans="8:14" ht="15.75" customHeight="1" x14ac:dyDescent="0.25">
      <c r="I43" s="297" t="s">
        <v>599</v>
      </c>
      <c r="L43" s="1" t="s">
        <v>600</v>
      </c>
      <c r="N43" s="297" t="s">
        <v>601</v>
      </c>
    </row>
    <row r="44" spans="8:14" ht="15.75" customHeight="1" x14ac:dyDescent="0.25">
      <c r="I44" s="297" t="s">
        <v>602</v>
      </c>
      <c r="N44" s="297" t="s">
        <v>603</v>
      </c>
    </row>
    <row r="45" spans="8:14" ht="15.75" customHeight="1" x14ac:dyDescent="0.25">
      <c r="I45" s="297" t="s">
        <v>604</v>
      </c>
      <c r="N45" s="297" t="s">
        <v>605</v>
      </c>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7E5DA-7A70-4A72-9632-5CDB3F2274D6}">
  <sheetPr>
    <tabColor theme="5" tint="0.59999389629810485"/>
  </sheetPr>
  <dimension ref="A1:O118"/>
  <sheetViews>
    <sheetView showGridLines="0" view="pageBreakPreview" zoomScale="70" zoomScaleNormal="70" zoomScaleSheetLayoutView="70" workbookViewId="0">
      <selection activeCell="A6" sqref="A6:XFD6"/>
    </sheetView>
  </sheetViews>
  <sheetFormatPr baseColWidth="10" defaultColWidth="10.85546875" defaultRowHeight="14.25" x14ac:dyDescent="0.25"/>
  <cols>
    <col min="1" max="1" width="49.7109375" style="2" customWidth="1"/>
    <col min="2" max="4" width="35.7109375" style="2" customWidth="1"/>
    <col min="5" max="5" width="45.140625" style="2" customWidth="1"/>
    <col min="6" max="7" width="35.7109375" style="2" customWidth="1"/>
    <col min="8" max="8" width="85.140625" style="2" customWidth="1"/>
    <col min="9" max="9" width="93.85546875" style="2" customWidth="1"/>
    <col min="10" max="13" width="35.7109375" style="2" customWidth="1"/>
    <col min="14" max="15" width="18.140625" style="2" customWidth="1"/>
    <col min="16" max="16" width="8.42578125" style="2" customWidth="1"/>
    <col min="17" max="17" width="18.42578125" style="2" bestFit="1" customWidth="1"/>
    <col min="18" max="18" width="5.7109375" style="2" customWidth="1"/>
    <col min="19" max="19" width="18.42578125" style="2" bestFit="1" customWidth="1"/>
    <col min="20" max="20" width="4.7109375" style="2" customWidth="1"/>
    <col min="21" max="21" width="23" style="2" bestFit="1" customWidth="1"/>
    <col min="22" max="22" width="10.85546875" style="2"/>
    <col min="23" max="23" width="18.42578125" style="2" bestFit="1" customWidth="1"/>
    <col min="24" max="24" width="16.140625" style="2" customWidth="1"/>
    <col min="25" max="16384" width="10.85546875" style="2"/>
  </cols>
  <sheetData>
    <row r="1" spans="1:15" s="81" customFormat="1" ht="32.25" customHeight="1" thickBot="1" x14ac:dyDescent="0.3">
      <c r="A1" s="392"/>
      <c r="B1" s="369" t="s">
        <v>97</v>
      </c>
      <c r="C1" s="370"/>
      <c r="D1" s="370"/>
      <c r="E1" s="370"/>
      <c r="F1" s="370"/>
      <c r="G1" s="370"/>
      <c r="H1" s="370"/>
      <c r="I1" s="370"/>
      <c r="J1" s="370"/>
      <c r="K1" s="370"/>
      <c r="L1" s="371"/>
      <c r="M1" s="366" t="s">
        <v>98</v>
      </c>
      <c r="N1" s="367"/>
      <c r="O1" s="368"/>
    </row>
    <row r="2" spans="1:15" s="81" customFormat="1" ht="30.75" customHeight="1" thickBot="1" x14ac:dyDescent="0.3">
      <c r="A2" s="393"/>
      <c r="B2" s="372" t="s">
        <v>99</v>
      </c>
      <c r="C2" s="373"/>
      <c r="D2" s="373"/>
      <c r="E2" s="373"/>
      <c r="F2" s="373"/>
      <c r="G2" s="373"/>
      <c r="H2" s="373"/>
      <c r="I2" s="373"/>
      <c r="J2" s="373"/>
      <c r="K2" s="373"/>
      <c r="L2" s="374"/>
      <c r="M2" s="366" t="s">
        <v>100</v>
      </c>
      <c r="N2" s="367"/>
      <c r="O2" s="368"/>
    </row>
    <row r="3" spans="1:15" s="81" customFormat="1" ht="24" customHeight="1" thickBot="1" x14ac:dyDescent="0.3">
      <c r="A3" s="393"/>
      <c r="B3" s="372" t="s">
        <v>101</v>
      </c>
      <c r="C3" s="373"/>
      <c r="D3" s="373"/>
      <c r="E3" s="373"/>
      <c r="F3" s="373"/>
      <c r="G3" s="373"/>
      <c r="H3" s="373"/>
      <c r="I3" s="373"/>
      <c r="J3" s="373"/>
      <c r="K3" s="373"/>
      <c r="L3" s="374"/>
      <c r="M3" s="366" t="s">
        <v>102</v>
      </c>
      <c r="N3" s="367"/>
      <c r="O3" s="368"/>
    </row>
    <row r="4" spans="1:15" s="81" customFormat="1" ht="21.75" customHeight="1" thickBot="1" x14ac:dyDescent="0.3">
      <c r="A4" s="394"/>
      <c r="B4" s="375" t="s">
        <v>103</v>
      </c>
      <c r="C4" s="376"/>
      <c r="D4" s="376"/>
      <c r="E4" s="376"/>
      <c r="F4" s="376"/>
      <c r="G4" s="376"/>
      <c r="H4" s="376"/>
      <c r="I4" s="376"/>
      <c r="J4" s="376"/>
      <c r="K4" s="376"/>
      <c r="L4" s="377"/>
      <c r="M4" s="366" t="s">
        <v>104</v>
      </c>
      <c r="N4" s="367"/>
      <c r="O4" s="368"/>
    </row>
    <row r="5" spans="1:15" s="81" customFormat="1" ht="21.75" customHeight="1" thickBot="1" x14ac:dyDescent="0.3">
      <c r="A5" s="82"/>
      <c r="B5" s="649"/>
      <c r="C5" s="649"/>
      <c r="D5" s="649"/>
      <c r="E5" s="649"/>
      <c r="F5" s="649"/>
      <c r="G5" s="649"/>
      <c r="H5" s="649"/>
      <c r="I5" s="649"/>
      <c r="J5" s="649"/>
      <c r="K5" s="649"/>
      <c r="L5" s="649"/>
      <c r="M5" s="84"/>
      <c r="N5" s="84"/>
      <c r="O5" s="84"/>
    </row>
    <row r="6" spans="1:15" s="81" customFormat="1" ht="21.75" customHeight="1" thickBot="1" x14ac:dyDescent="0.3">
      <c r="A6" s="308" t="s">
        <v>269</v>
      </c>
      <c r="B6" s="650" t="s">
        <v>270</v>
      </c>
      <c r="C6" s="650"/>
      <c r="D6" s="650"/>
      <c r="E6" s="650"/>
      <c r="F6" s="650"/>
      <c r="G6" s="650"/>
      <c r="H6" s="650"/>
      <c r="I6" s="650"/>
      <c r="J6" s="650"/>
      <c r="K6" s="650"/>
      <c r="L6" s="652" t="s">
        <v>649</v>
      </c>
      <c r="M6" s="652"/>
      <c r="N6" s="651">
        <v>2024110010300</v>
      </c>
      <c r="O6" s="651"/>
    </row>
    <row r="7" spans="1:15" s="81" customFormat="1" ht="21.75" customHeight="1" thickBot="1" x14ac:dyDescent="0.3">
      <c r="A7" s="82"/>
      <c r="B7" s="83"/>
      <c r="C7" s="83"/>
      <c r="D7" s="83"/>
      <c r="E7" s="83"/>
      <c r="F7" s="83"/>
      <c r="G7" s="83"/>
      <c r="H7" s="83"/>
      <c r="I7" s="83"/>
      <c r="J7" s="83"/>
      <c r="K7" s="83"/>
      <c r="L7" s="83"/>
      <c r="M7" s="84"/>
      <c r="N7" s="84"/>
      <c r="O7" s="84"/>
    </row>
    <row r="8" spans="1:15" s="81" customFormat="1" ht="21.75" customHeight="1" thickBot="1" x14ac:dyDescent="0.3">
      <c r="A8" s="396" t="s">
        <v>105</v>
      </c>
      <c r="B8" s="188" t="s">
        <v>106</v>
      </c>
      <c r="C8" s="144" t="s">
        <v>107</v>
      </c>
      <c r="D8" s="188" t="s">
        <v>108</v>
      </c>
      <c r="E8" s="144" t="s">
        <v>107</v>
      </c>
      <c r="F8" s="188" t="s">
        <v>109</v>
      </c>
      <c r="G8" s="144" t="s">
        <v>107</v>
      </c>
      <c r="H8" s="188" t="s">
        <v>110</v>
      </c>
      <c r="I8" s="146"/>
      <c r="J8" s="380" t="s">
        <v>111</v>
      </c>
      <c r="K8" s="395"/>
      <c r="L8" s="187" t="s">
        <v>112</v>
      </c>
      <c r="M8" s="404"/>
      <c r="N8" s="404"/>
      <c r="O8" s="404"/>
    </row>
    <row r="9" spans="1:15" s="81" customFormat="1" ht="21.75" customHeight="1" thickBot="1" x14ac:dyDescent="0.3">
      <c r="A9" s="396"/>
      <c r="B9" s="189" t="s">
        <v>113</v>
      </c>
      <c r="C9" s="147"/>
      <c r="D9" s="188" t="s">
        <v>114</v>
      </c>
      <c r="E9" s="148"/>
      <c r="F9" s="188" t="s">
        <v>115</v>
      </c>
      <c r="G9" s="148"/>
      <c r="H9" s="188" t="s">
        <v>116</v>
      </c>
      <c r="I9" s="146"/>
      <c r="J9" s="380"/>
      <c r="K9" s="395"/>
      <c r="L9" s="187" t="s">
        <v>117</v>
      </c>
      <c r="M9" s="404" t="s">
        <v>107</v>
      </c>
      <c r="N9" s="404"/>
      <c r="O9" s="404"/>
    </row>
    <row r="10" spans="1:15" s="81" customFormat="1" ht="21.75" customHeight="1" thickBot="1" x14ac:dyDescent="0.3">
      <c r="A10" s="396"/>
      <c r="B10" s="188" t="s">
        <v>118</v>
      </c>
      <c r="C10" s="144"/>
      <c r="D10" s="188" t="s">
        <v>119</v>
      </c>
      <c r="E10" s="148"/>
      <c r="F10" s="188" t="s">
        <v>120</v>
      </c>
      <c r="G10" s="148"/>
      <c r="H10" s="188" t="s">
        <v>121</v>
      </c>
      <c r="I10" s="146"/>
      <c r="J10" s="380"/>
      <c r="K10" s="395"/>
      <c r="L10" s="187" t="s">
        <v>122</v>
      </c>
      <c r="M10" s="404" t="s">
        <v>107</v>
      </c>
      <c r="N10" s="404"/>
      <c r="O10" s="404"/>
    </row>
    <row r="11" spans="1:15" s="81" customFormat="1" ht="21.75" customHeight="1" x14ac:dyDescent="0.25">
      <c r="A11" s="82"/>
      <c r="B11" s="83"/>
      <c r="C11" s="83"/>
      <c r="D11" s="83"/>
      <c r="E11" s="83"/>
      <c r="F11" s="83"/>
      <c r="G11" s="83"/>
      <c r="H11" s="83"/>
      <c r="I11" s="83"/>
      <c r="J11" s="83"/>
      <c r="K11" s="83"/>
      <c r="L11" s="83"/>
      <c r="M11" s="84"/>
      <c r="N11" s="84"/>
      <c r="O11" s="84"/>
    </row>
    <row r="12" spans="1:15" ht="15" customHeight="1" thickBot="1" x14ac:dyDescent="0.3">
      <c r="A12" s="7"/>
      <c r="B12" s="8"/>
      <c r="C12" s="8"/>
      <c r="D12" s="10"/>
      <c r="E12" s="9"/>
      <c r="F12" s="9"/>
      <c r="G12" s="234"/>
      <c r="H12" s="234"/>
      <c r="I12" s="11"/>
      <c r="J12" s="11"/>
      <c r="K12" s="8"/>
      <c r="L12" s="8"/>
      <c r="M12" s="8"/>
      <c r="N12" s="8"/>
      <c r="O12" s="8"/>
    </row>
    <row r="13" spans="1:15" ht="15" customHeight="1" x14ac:dyDescent="0.25">
      <c r="A13" s="399" t="s">
        <v>123</v>
      </c>
      <c r="B13" s="381" t="s">
        <v>195</v>
      </c>
      <c r="C13" s="382"/>
      <c r="D13" s="382"/>
      <c r="E13" s="382"/>
      <c r="F13" s="382"/>
      <c r="G13" s="382"/>
      <c r="H13" s="382"/>
      <c r="I13" s="382"/>
      <c r="J13" s="382"/>
      <c r="K13" s="382"/>
      <c r="L13" s="382"/>
      <c r="M13" s="382"/>
      <c r="N13" s="382"/>
      <c r="O13" s="383"/>
    </row>
    <row r="14" spans="1:15" ht="15" customHeight="1" x14ac:dyDescent="0.25">
      <c r="A14" s="400"/>
      <c r="B14" s="384"/>
      <c r="C14" s="385"/>
      <c r="D14" s="385"/>
      <c r="E14" s="385"/>
      <c r="F14" s="385"/>
      <c r="G14" s="385"/>
      <c r="H14" s="385"/>
      <c r="I14" s="385"/>
      <c r="J14" s="385"/>
      <c r="K14" s="385"/>
      <c r="L14" s="385"/>
      <c r="M14" s="385"/>
      <c r="N14" s="385"/>
      <c r="O14" s="386"/>
    </row>
    <row r="15" spans="1:15" ht="15" customHeight="1" thickBot="1" x14ac:dyDescent="0.3">
      <c r="A15" s="401"/>
      <c r="B15" s="387"/>
      <c r="C15" s="388"/>
      <c r="D15" s="388"/>
      <c r="E15" s="388"/>
      <c r="F15" s="388"/>
      <c r="G15" s="388"/>
      <c r="H15" s="388"/>
      <c r="I15" s="388"/>
      <c r="J15" s="388"/>
      <c r="K15" s="388"/>
      <c r="L15" s="388"/>
      <c r="M15" s="388"/>
      <c r="N15" s="388"/>
      <c r="O15" s="389"/>
    </row>
    <row r="16" spans="1:15" ht="9" customHeight="1" thickBot="1" x14ac:dyDescent="0.3">
      <c r="A16" s="14"/>
      <c r="B16" s="80"/>
      <c r="C16" s="15"/>
      <c r="D16" s="15"/>
      <c r="E16" s="15"/>
      <c r="F16" s="15"/>
      <c r="G16" s="16"/>
      <c r="H16" s="16"/>
      <c r="I16" s="16"/>
      <c r="J16" s="16"/>
      <c r="K16" s="16"/>
      <c r="L16" s="17"/>
      <c r="M16" s="17"/>
      <c r="N16" s="17"/>
      <c r="O16" s="17"/>
    </row>
    <row r="17" spans="1:15" s="18" customFormat="1" ht="37.5" customHeight="1" x14ac:dyDescent="0.25">
      <c r="A17" s="61" t="s">
        <v>125</v>
      </c>
      <c r="B17" s="390" t="s">
        <v>126</v>
      </c>
      <c r="C17" s="390"/>
      <c r="D17" s="390"/>
      <c r="E17" s="390"/>
      <c r="F17" s="390"/>
      <c r="G17" s="396" t="s">
        <v>127</v>
      </c>
      <c r="H17" s="396"/>
      <c r="I17" s="391" t="s">
        <v>196</v>
      </c>
      <c r="J17" s="391"/>
      <c r="K17" s="391"/>
      <c r="L17" s="391"/>
      <c r="M17" s="391"/>
      <c r="N17" s="391"/>
      <c r="O17" s="391"/>
    </row>
    <row r="18" spans="1:15" ht="9" customHeight="1" thickBot="1" x14ac:dyDescent="0.3">
      <c r="A18" s="14"/>
      <c r="B18" s="16"/>
      <c r="C18" s="15"/>
      <c r="D18" s="15"/>
      <c r="E18" s="15"/>
      <c r="F18" s="15"/>
      <c r="G18" s="16"/>
      <c r="H18" s="16"/>
      <c r="I18" s="16"/>
      <c r="J18" s="16"/>
      <c r="K18" s="16"/>
      <c r="L18" s="17"/>
      <c r="M18" s="17"/>
      <c r="N18" s="17"/>
      <c r="O18" s="17"/>
    </row>
    <row r="19" spans="1:15" ht="56.25" customHeight="1" thickBot="1" x14ac:dyDescent="0.3">
      <c r="A19" s="61" t="s">
        <v>129</v>
      </c>
      <c r="B19" s="390" t="s">
        <v>130</v>
      </c>
      <c r="C19" s="390"/>
      <c r="D19" s="390"/>
      <c r="E19" s="390"/>
      <c r="F19" s="61" t="s">
        <v>131</v>
      </c>
      <c r="G19" s="397" t="s">
        <v>132</v>
      </c>
      <c r="H19" s="397"/>
      <c r="I19" s="397"/>
      <c r="J19" s="61" t="s">
        <v>133</v>
      </c>
      <c r="K19" s="390" t="s">
        <v>197</v>
      </c>
      <c r="L19" s="390"/>
      <c r="M19" s="390"/>
      <c r="N19" s="390"/>
      <c r="O19" s="390"/>
    </row>
    <row r="20" spans="1:15" ht="9" customHeight="1" x14ac:dyDescent="0.25">
      <c r="A20" s="6"/>
      <c r="B20" s="3"/>
      <c r="C20" s="398"/>
      <c r="D20" s="398"/>
      <c r="E20" s="398"/>
      <c r="F20" s="398"/>
      <c r="G20" s="398"/>
      <c r="H20" s="398"/>
      <c r="I20" s="398"/>
      <c r="J20" s="398"/>
      <c r="K20" s="398"/>
      <c r="L20" s="398"/>
      <c r="M20" s="398"/>
      <c r="N20" s="398"/>
      <c r="O20" s="398"/>
    </row>
    <row r="22" spans="1:15" ht="16.5" customHeight="1" thickBot="1" x14ac:dyDescent="0.3">
      <c r="A22" s="78"/>
      <c r="B22" s="79"/>
      <c r="C22" s="79"/>
      <c r="D22" s="79"/>
      <c r="E22" s="79"/>
      <c r="F22" s="79"/>
      <c r="G22" s="79"/>
      <c r="H22" s="79"/>
      <c r="I22" s="79"/>
      <c r="J22" s="79"/>
      <c r="K22" s="79"/>
      <c r="L22" s="79"/>
      <c r="M22" s="79"/>
      <c r="N22" s="79"/>
      <c r="O22" s="79"/>
    </row>
    <row r="23" spans="1:15" ht="32.1" customHeight="1" thickBot="1" x14ac:dyDescent="0.3">
      <c r="A23" s="378" t="s">
        <v>135</v>
      </c>
      <c r="B23" s="379"/>
      <c r="C23" s="379"/>
      <c r="D23" s="379"/>
      <c r="E23" s="379"/>
      <c r="F23" s="379"/>
      <c r="G23" s="379"/>
      <c r="H23" s="379"/>
      <c r="I23" s="379"/>
      <c r="J23" s="379"/>
      <c r="K23" s="379"/>
      <c r="L23" s="379"/>
      <c r="M23" s="379"/>
      <c r="N23" s="379"/>
      <c r="O23" s="380"/>
    </row>
    <row r="24" spans="1:15" ht="32.1" customHeight="1" thickBot="1" x14ac:dyDescent="0.3">
      <c r="A24" s="378" t="s">
        <v>136</v>
      </c>
      <c r="B24" s="379"/>
      <c r="C24" s="379"/>
      <c r="D24" s="379"/>
      <c r="E24" s="379"/>
      <c r="F24" s="379"/>
      <c r="G24" s="379"/>
      <c r="H24" s="379"/>
      <c r="I24" s="379"/>
      <c r="J24" s="379"/>
      <c r="K24" s="379"/>
      <c r="L24" s="379"/>
      <c r="M24" s="379"/>
      <c r="N24" s="379"/>
      <c r="O24" s="380"/>
    </row>
    <row r="25" spans="1:15" ht="32.1" customHeight="1" thickBot="1" x14ac:dyDescent="0.3">
      <c r="A25" s="29"/>
      <c r="B25" s="19" t="s">
        <v>106</v>
      </c>
      <c r="C25" s="19" t="s">
        <v>108</v>
      </c>
      <c r="D25" s="19" t="s">
        <v>109</v>
      </c>
      <c r="E25" s="19" t="s">
        <v>110</v>
      </c>
      <c r="F25" s="19" t="s">
        <v>113</v>
      </c>
      <c r="G25" s="19" t="s">
        <v>114</v>
      </c>
      <c r="H25" s="19" t="s">
        <v>115</v>
      </c>
      <c r="I25" s="19" t="s">
        <v>116</v>
      </c>
      <c r="J25" s="19" t="s">
        <v>118</v>
      </c>
      <c r="K25" s="19" t="s">
        <v>119</v>
      </c>
      <c r="L25" s="19" t="s">
        <v>120</v>
      </c>
      <c r="M25" s="19" t="s">
        <v>121</v>
      </c>
      <c r="N25" s="20" t="s">
        <v>137</v>
      </c>
      <c r="O25" s="20" t="s">
        <v>138</v>
      </c>
    </row>
    <row r="26" spans="1:15" ht="32.1" customHeight="1" x14ac:dyDescent="0.25">
      <c r="A26" s="23" t="s">
        <v>139</v>
      </c>
      <c r="B26" s="24">
        <v>381413000</v>
      </c>
      <c r="C26" s="24">
        <v>139344400</v>
      </c>
      <c r="D26" s="24">
        <v>70487000</v>
      </c>
      <c r="E26" s="24">
        <v>11237000</v>
      </c>
      <c r="F26" s="24"/>
      <c r="G26" s="24"/>
      <c r="H26" s="21"/>
      <c r="I26" s="21"/>
      <c r="J26" s="21"/>
      <c r="K26" s="21"/>
      <c r="L26" s="21"/>
      <c r="M26" s="21"/>
      <c r="N26" s="314">
        <f>SUM(B26:M26)</f>
        <v>602481400</v>
      </c>
      <c r="O26" s="22"/>
    </row>
    <row r="27" spans="1:15" ht="32.1" customHeight="1" x14ac:dyDescent="0.25">
      <c r="A27" s="23" t="s">
        <v>140</v>
      </c>
      <c r="B27" s="292">
        <v>381412000</v>
      </c>
      <c r="C27" s="292">
        <v>209234214</v>
      </c>
      <c r="D27" s="292">
        <v>78429</v>
      </c>
      <c r="E27" s="24"/>
      <c r="F27" s="24"/>
      <c r="G27" s="24"/>
      <c r="H27" s="24"/>
      <c r="I27" s="24"/>
      <c r="J27" s="24"/>
      <c r="K27" s="24"/>
      <c r="L27" s="24"/>
      <c r="M27" s="24"/>
      <c r="N27" s="311">
        <f t="shared" ref="N27:N31" si="0">SUM(B27:M27)</f>
        <v>590724643</v>
      </c>
      <c r="O27" s="60">
        <f>+(B27+C27+D27+E27+F27+G27+H27+I27+J27+K27+L27+M27)/N26</f>
        <v>0.98048610795287627</v>
      </c>
    </row>
    <row r="28" spans="1:15" ht="32.1" customHeight="1" x14ac:dyDescent="0.25">
      <c r="A28" s="23" t="s">
        <v>141</v>
      </c>
      <c r="B28" s="24"/>
      <c r="C28" s="292">
        <v>4636081</v>
      </c>
      <c r="D28" s="24">
        <v>44549796</v>
      </c>
      <c r="E28" s="24"/>
      <c r="F28" s="24"/>
      <c r="G28" s="24"/>
      <c r="H28" s="24"/>
      <c r="I28" s="24"/>
      <c r="J28" s="24"/>
      <c r="K28" s="24"/>
      <c r="L28" s="24"/>
      <c r="M28" s="24"/>
      <c r="N28" s="311">
        <f t="shared" si="0"/>
        <v>49185877</v>
      </c>
      <c r="O28" s="60"/>
    </row>
    <row r="29" spans="1:15" ht="32.1" customHeight="1" x14ac:dyDescent="0.25">
      <c r="A29" s="23" t="s">
        <v>142</v>
      </c>
      <c r="B29" s="24"/>
      <c r="C29" s="24">
        <v>3143000</v>
      </c>
      <c r="D29" s="24"/>
      <c r="E29" s="24"/>
      <c r="F29" s="24"/>
      <c r="G29" s="24"/>
      <c r="H29" s="24"/>
      <c r="I29" s="24"/>
      <c r="J29" s="24"/>
      <c r="K29" s="24"/>
      <c r="L29" s="24"/>
      <c r="M29" s="24"/>
      <c r="N29" s="311">
        <f t="shared" si="0"/>
        <v>3143000</v>
      </c>
      <c r="O29" s="25"/>
    </row>
    <row r="30" spans="1:15" ht="32.1" customHeight="1" x14ac:dyDescent="0.25">
      <c r="A30" s="23" t="s">
        <v>143</v>
      </c>
      <c r="B30" s="24">
        <v>0</v>
      </c>
      <c r="C30" s="24"/>
      <c r="D30" s="24"/>
      <c r="E30" s="24"/>
      <c r="F30" s="24"/>
      <c r="G30" s="24"/>
      <c r="H30" s="24"/>
      <c r="I30" s="24"/>
      <c r="J30" s="24"/>
      <c r="K30" s="24"/>
      <c r="L30" s="24"/>
      <c r="M30" s="24"/>
      <c r="N30" s="311">
        <f t="shared" si="0"/>
        <v>0</v>
      </c>
      <c r="O30" s="25"/>
    </row>
    <row r="31" spans="1:15" ht="32.1" customHeight="1" thickBot="1" x14ac:dyDescent="0.3">
      <c r="A31" s="26" t="s">
        <v>144</v>
      </c>
      <c r="B31" s="27">
        <v>0</v>
      </c>
      <c r="C31" s="27"/>
      <c r="D31" s="27"/>
      <c r="E31" s="27"/>
      <c r="F31" s="27"/>
      <c r="G31" s="27"/>
      <c r="H31" s="27"/>
      <c r="I31" s="27"/>
      <c r="J31" s="27"/>
      <c r="K31" s="27"/>
      <c r="L31" s="27"/>
      <c r="M31" s="27"/>
      <c r="N31" s="312">
        <f t="shared" si="0"/>
        <v>0</v>
      </c>
      <c r="O31" s="30"/>
    </row>
    <row r="32" spans="1:15" s="28" customFormat="1" ht="16.5" customHeight="1" x14ac:dyDescent="0.2"/>
    <row r="33" spans="1:10" s="28" customFormat="1" ht="17.25" customHeight="1" x14ac:dyDescent="0.2"/>
    <row r="34" spans="1:10" ht="5.25" customHeight="1" thickBot="1" x14ac:dyDescent="0.3"/>
    <row r="35" spans="1:10" ht="48" customHeight="1" thickBot="1" x14ac:dyDescent="0.3">
      <c r="A35" s="349" t="s">
        <v>145</v>
      </c>
      <c r="B35" s="350"/>
      <c r="C35" s="350"/>
      <c r="D35" s="350"/>
      <c r="E35" s="350"/>
      <c r="F35" s="350"/>
      <c r="G35" s="350"/>
      <c r="H35" s="350"/>
      <c r="I35" s="351"/>
      <c r="J35" s="33"/>
    </row>
    <row r="36" spans="1:10" ht="50.25" customHeight="1" thickBot="1" x14ac:dyDescent="0.3">
      <c r="A36" s="43" t="s">
        <v>146</v>
      </c>
      <c r="B36" s="352" t="str">
        <f>+B13</f>
        <v xml:space="preserve">Acompañar el 100% de los casos de representación jurídica que requieran el apoyo de psicología forense. </v>
      </c>
      <c r="C36" s="353"/>
      <c r="D36" s="353"/>
      <c r="E36" s="353"/>
      <c r="F36" s="353"/>
      <c r="G36" s="353"/>
      <c r="H36" s="353"/>
      <c r="I36" s="354"/>
      <c r="J36" s="31"/>
    </row>
    <row r="37" spans="1:10" ht="18.75" customHeight="1" thickBot="1" x14ac:dyDescent="0.3">
      <c r="A37" s="343" t="s">
        <v>147</v>
      </c>
      <c r="B37" s="89">
        <v>2024</v>
      </c>
      <c r="C37" s="89">
        <v>2025</v>
      </c>
      <c r="D37" s="89">
        <v>2026</v>
      </c>
      <c r="E37" s="89">
        <v>2027</v>
      </c>
      <c r="F37" s="89" t="s">
        <v>148</v>
      </c>
      <c r="G37" s="361" t="s">
        <v>149</v>
      </c>
      <c r="H37" s="361" t="s">
        <v>23</v>
      </c>
      <c r="I37" s="361"/>
      <c r="J37" s="31"/>
    </row>
    <row r="38" spans="1:10" ht="50.25" customHeight="1" thickBot="1" x14ac:dyDescent="0.3">
      <c r="A38" s="344"/>
      <c r="B38" s="91">
        <v>1</v>
      </c>
      <c r="C38" s="91">
        <v>1</v>
      </c>
      <c r="D38" s="91">
        <v>1</v>
      </c>
      <c r="E38" s="91">
        <v>1</v>
      </c>
      <c r="F38" s="90">
        <v>1</v>
      </c>
      <c r="G38" s="361"/>
      <c r="H38" s="361"/>
      <c r="I38" s="361"/>
      <c r="J38" s="31"/>
    </row>
    <row r="39" spans="1:10" ht="52.5" customHeight="1" thickBot="1" x14ac:dyDescent="0.3">
      <c r="A39" s="44" t="s">
        <v>150</v>
      </c>
      <c r="B39" s="355">
        <v>0.2</v>
      </c>
      <c r="C39" s="356"/>
      <c r="D39" s="357" t="s">
        <v>151</v>
      </c>
      <c r="E39" s="358"/>
      <c r="F39" s="358"/>
      <c r="G39" s="358"/>
      <c r="H39" s="358"/>
      <c r="I39" s="359"/>
    </row>
    <row r="40" spans="1:10" s="32" customFormat="1" ht="63" customHeight="1" thickBot="1" x14ac:dyDescent="0.3">
      <c r="A40" s="343" t="s">
        <v>152</v>
      </c>
      <c r="B40" s="44" t="s">
        <v>153</v>
      </c>
      <c r="C40" s="43" t="s">
        <v>154</v>
      </c>
      <c r="D40" s="329" t="s">
        <v>155</v>
      </c>
      <c r="E40" s="330"/>
      <c r="F40" s="329" t="s">
        <v>156</v>
      </c>
      <c r="G40" s="330"/>
      <c r="H40" s="45" t="s">
        <v>157</v>
      </c>
      <c r="I40" s="47" t="s">
        <v>158</v>
      </c>
    </row>
    <row r="41" spans="1:10" ht="219.95" customHeight="1" thickBot="1" x14ac:dyDescent="0.3">
      <c r="A41" s="344"/>
      <c r="B41" s="223">
        <v>1</v>
      </c>
      <c r="C41" s="273">
        <v>1</v>
      </c>
      <c r="D41" s="416" t="s">
        <v>198</v>
      </c>
      <c r="E41" s="417"/>
      <c r="F41" s="416" t="s">
        <v>199</v>
      </c>
      <c r="G41" s="417"/>
      <c r="H41" s="271" t="s">
        <v>200</v>
      </c>
      <c r="I41" s="272" t="s">
        <v>201</v>
      </c>
    </row>
    <row r="42" spans="1:10" s="32" customFormat="1" ht="63" customHeight="1" thickBot="1" x14ac:dyDescent="0.3">
      <c r="A42" s="343" t="s">
        <v>163</v>
      </c>
      <c r="B42" s="46" t="s">
        <v>153</v>
      </c>
      <c r="C42" s="45" t="s">
        <v>154</v>
      </c>
      <c r="D42" s="329" t="s">
        <v>155</v>
      </c>
      <c r="E42" s="330"/>
      <c r="F42" s="329" t="s">
        <v>156</v>
      </c>
      <c r="G42" s="330"/>
      <c r="H42" s="45" t="s">
        <v>157</v>
      </c>
      <c r="I42" s="47" t="s">
        <v>158</v>
      </c>
    </row>
    <row r="43" spans="1:10" ht="200.45" customHeight="1" thickBot="1" x14ac:dyDescent="0.3">
      <c r="A43" s="344"/>
      <c r="B43" s="223">
        <v>1</v>
      </c>
      <c r="C43" s="273">
        <v>1</v>
      </c>
      <c r="D43" s="416" t="s">
        <v>202</v>
      </c>
      <c r="E43" s="417"/>
      <c r="F43" s="416" t="s">
        <v>203</v>
      </c>
      <c r="G43" s="417"/>
      <c r="H43" s="271" t="s">
        <v>204</v>
      </c>
      <c r="I43" s="272" t="s">
        <v>201</v>
      </c>
    </row>
    <row r="44" spans="1:10" s="32" customFormat="1" ht="63" customHeight="1" thickBot="1" x14ac:dyDescent="0.3">
      <c r="A44" s="343" t="s">
        <v>167</v>
      </c>
      <c r="B44" s="46" t="s">
        <v>153</v>
      </c>
      <c r="C44" s="45" t="s">
        <v>154</v>
      </c>
      <c r="D44" s="329" t="s">
        <v>155</v>
      </c>
      <c r="E44" s="330"/>
      <c r="F44" s="329" t="s">
        <v>156</v>
      </c>
      <c r="G44" s="330"/>
      <c r="H44" s="45" t="s">
        <v>157</v>
      </c>
      <c r="I44" s="47" t="s">
        <v>158</v>
      </c>
    </row>
    <row r="45" spans="1:10" ht="159" customHeight="1" thickBot="1" x14ac:dyDescent="0.3">
      <c r="A45" s="344"/>
      <c r="B45" s="223">
        <v>1</v>
      </c>
      <c r="C45" s="273">
        <v>1</v>
      </c>
      <c r="D45" s="416" t="s">
        <v>645</v>
      </c>
      <c r="E45" s="417"/>
      <c r="F45" s="416" t="s">
        <v>618</v>
      </c>
      <c r="G45" s="417"/>
      <c r="H45" s="271" t="s">
        <v>640</v>
      </c>
      <c r="I45" s="272" t="s">
        <v>201</v>
      </c>
    </row>
    <row r="46" spans="1:10" s="32" customFormat="1" ht="63" customHeight="1" thickBot="1" x14ac:dyDescent="0.3">
      <c r="A46" s="343" t="s">
        <v>168</v>
      </c>
      <c r="B46" s="46" t="s">
        <v>153</v>
      </c>
      <c r="C46" s="46" t="s">
        <v>154</v>
      </c>
      <c r="D46" s="329" t="s">
        <v>155</v>
      </c>
      <c r="E46" s="330"/>
      <c r="F46" s="329" t="s">
        <v>156</v>
      </c>
      <c r="G46" s="330"/>
      <c r="H46" s="45" t="s">
        <v>157</v>
      </c>
      <c r="I46" s="45" t="s">
        <v>158</v>
      </c>
    </row>
    <row r="47" spans="1:10" ht="63" customHeight="1" thickBot="1" x14ac:dyDescent="0.3">
      <c r="A47" s="344"/>
      <c r="B47" s="223">
        <v>1</v>
      </c>
      <c r="C47" s="37"/>
      <c r="D47" s="347"/>
      <c r="E47" s="348"/>
      <c r="F47" s="347"/>
      <c r="G47" s="348"/>
      <c r="H47" s="55"/>
      <c r="I47" s="56"/>
    </row>
    <row r="48" spans="1:10" s="32" customFormat="1" ht="63" customHeight="1" thickBot="1" x14ac:dyDescent="0.3">
      <c r="A48" s="343" t="s">
        <v>169</v>
      </c>
      <c r="B48" s="46" t="s">
        <v>153</v>
      </c>
      <c r="C48" s="45" t="s">
        <v>154</v>
      </c>
      <c r="D48" s="329" t="s">
        <v>155</v>
      </c>
      <c r="E48" s="330"/>
      <c r="F48" s="329" t="s">
        <v>156</v>
      </c>
      <c r="G48" s="330"/>
      <c r="H48" s="45" t="s">
        <v>157</v>
      </c>
      <c r="I48" s="47" t="s">
        <v>158</v>
      </c>
    </row>
    <row r="49" spans="1:9" ht="63" customHeight="1" thickBot="1" x14ac:dyDescent="0.3">
      <c r="A49" s="344"/>
      <c r="B49" s="223">
        <v>1</v>
      </c>
      <c r="C49" s="37"/>
      <c r="D49" s="331"/>
      <c r="E49" s="333"/>
      <c r="F49" s="331"/>
      <c r="G49" s="333"/>
      <c r="H49" s="34"/>
      <c r="I49" s="35"/>
    </row>
    <row r="50" spans="1:9" s="32" customFormat="1" ht="63" customHeight="1" thickBot="1" x14ac:dyDescent="0.3">
      <c r="A50" s="343" t="s">
        <v>170</v>
      </c>
      <c r="B50" s="46" t="s">
        <v>153</v>
      </c>
      <c r="C50" s="45" t="s">
        <v>154</v>
      </c>
      <c r="D50" s="329" t="s">
        <v>155</v>
      </c>
      <c r="E50" s="330"/>
      <c r="F50" s="329" t="s">
        <v>156</v>
      </c>
      <c r="G50" s="330"/>
      <c r="H50" s="45" t="s">
        <v>157</v>
      </c>
      <c r="I50" s="47" t="s">
        <v>158</v>
      </c>
    </row>
    <row r="51" spans="1:9" ht="63" customHeight="1" thickBot="1" x14ac:dyDescent="0.3">
      <c r="A51" s="344"/>
      <c r="B51" s="224">
        <v>1</v>
      </c>
      <c r="C51" s="39"/>
      <c r="D51" s="331"/>
      <c r="E51" s="333"/>
      <c r="F51" s="331"/>
      <c r="G51" s="333"/>
      <c r="H51" s="34"/>
      <c r="I51" s="35"/>
    </row>
    <row r="52" spans="1:9" ht="63" customHeight="1" thickBot="1" x14ac:dyDescent="0.3">
      <c r="A52" s="343" t="s">
        <v>171</v>
      </c>
      <c r="B52" s="44" t="s">
        <v>153</v>
      </c>
      <c r="C52" s="43" t="s">
        <v>154</v>
      </c>
      <c r="D52" s="329" t="s">
        <v>155</v>
      </c>
      <c r="E52" s="330"/>
      <c r="F52" s="329" t="s">
        <v>156</v>
      </c>
      <c r="G52" s="330"/>
      <c r="H52" s="45" t="s">
        <v>157</v>
      </c>
      <c r="I52" s="47" t="s">
        <v>158</v>
      </c>
    </row>
    <row r="53" spans="1:9" ht="63" customHeight="1" thickBot="1" x14ac:dyDescent="0.3">
      <c r="A53" s="344"/>
      <c r="B53" s="224">
        <v>1</v>
      </c>
      <c r="C53" s="39"/>
      <c r="D53" s="331"/>
      <c r="E53" s="332"/>
      <c r="F53" s="331"/>
      <c r="G53" s="333"/>
      <c r="H53" s="34"/>
      <c r="I53" s="35"/>
    </row>
    <row r="54" spans="1:9" ht="63" customHeight="1" thickBot="1" x14ac:dyDescent="0.3">
      <c r="A54" s="343" t="s">
        <v>172</v>
      </c>
      <c r="B54" s="44" t="s">
        <v>153</v>
      </c>
      <c r="C54" s="43" t="s">
        <v>154</v>
      </c>
      <c r="D54" s="329" t="s">
        <v>155</v>
      </c>
      <c r="E54" s="330"/>
      <c r="F54" s="329" t="s">
        <v>156</v>
      </c>
      <c r="G54" s="330"/>
      <c r="H54" s="45" t="s">
        <v>157</v>
      </c>
      <c r="I54" s="47" t="s">
        <v>158</v>
      </c>
    </row>
    <row r="55" spans="1:9" ht="63" customHeight="1" thickBot="1" x14ac:dyDescent="0.3">
      <c r="A55" s="344"/>
      <c r="B55" s="224">
        <v>1</v>
      </c>
      <c r="C55" s="39"/>
      <c r="D55" s="331"/>
      <c r="E55" s="332"/>
      <c r="F55" s="331"/>
      <c r="G55" s="333"/>
      <c r="H55" s="57"/>
      <c r="I55" s="35"/>
    </row>
    <row r="56" spans="1:9" ht="63" customHeight="1" thickBot="1" x14ac:dyDescent="0.3">
      <c r="A56" s="343" t="s">
        <v>173</v>
      </c>
      <c r="B56" s="44" t="s">
        <v>153</v>
      </c>
      <c r="C56" s="43" t="s">
        <v>154</v>
      </c>
      <c r="D56" s="329" t="s">
        <v>155</v>
      </c>
      <c r="E56" s="330"/>
      <c r="F56" s="329" t="s">
        <v>156</v>
      </c>
      <c r="G56" s="330"/>
      <c r="H56" s="45" t="s">
        <v>157</v>
      </c>
      <c r="I56" s="47" t="s">
        <v>158</v>
      </c>
    </row>
    <row r="57" spans="1:9" ht="63" customHeight="1" thickBot="1" x14ac:dyDescent="0.3">
      <c r="A57" s="344"/>
      <c r="B57" s="224">
        <v>1</v>
      </c>
      <c r="C57" s="39"/>
      <c r="D57" s="331"/>
      <c r="E57" s="333"/>
      <c r="F57" s="331"/>
      <c r="G57" s="333"/>
      <c r="H57" s="34"/>
      <c r="I57" s="34"/>
    </row>
    <row r="58" spans="1:9" ht="63" customHeight="1" thickBot="1" x14ac:dyDescent="0.3">
      <c r="A58" s="343" t="s">
        <v>174</v>
      </c>
      <c r="B58" s="44" t="s">
        <v>153</v>
      </c>
      <c r="C58" s="43" t="s">
        <v>154</v>
      </c>
      <c r="D58" s="329" t="s">
        <v>155</v>
      </c>
      <c r="E58" s="330"/>
      <c r="F58" s="329" t="s">
        <v>156</v>
      </c>
      <c r="G58" s="330"/>
      <c r="H58" s="45" t="s">
        <v>157</v>
      </c>
      <c r="I58" s="47" t="s">
        <v>158</v>
      </c>
    </row>
    <row r="59" spans="1:9" ht="63" customHeight="1" thickBot="1" x14ac:dyDescent="0.3">
      <c r="A59" s="344"/>
      <c r="B59" s="224">
        <v>1</v>
      </c>
      <c r="C59" s="39"/>
      <c r="D59" s="331"/>
      <c r="E59" s="333"/>
      <c r="F59" s="331"/>
      <c r="G59" s="333"/>
      <c r="H59" s="34"/>
      <c r="I59" s="35"/>
    </row>
    <row r="60" spans="1:9" ht="63" customHeight="1" thickBot="1" x14ac:dyDescent="0.3">
      <c r="A60" s="343" t="s">
        <v>175</v>
      </c>
      <c r="B60" s="44" t="s">
        <v>153</v>
      </c>
      <c r="C60" s="43" t="s">
        <v>154</v>
      </c>
      <c r="D60" s="329" t="s">
        <v>155</v>
      </c>
      <c r="E60" s="330"/>
      <c r="F60" s="329" t="s">
        <v>156</v>
      </c>
      <c r="G60" s="330"/>
      <c r="H60" s="45" t="s">
        <v>157</v>
      </c>
      <c r="I60" s="47" t="s">
        <v>158</v>
      </c>
    </row>
    <row r="61" spans="1:9" ht="63" customHeight="1" thickBot="1" x14ac:dyDescent="0.3">
      <c r="A61" s="344"/>
      <c r="B61" s="224">
        <v>1</v>
      </c>
      <c r="C61" s="39"/>
      <c r="D61" s="331"/>
      <c r="E61" s="333"/>
      <c r="F61" s="332"/>
      <c r="G61" s="332"/>
      <c r="H61" s="34"/>
      <c r="I61" s="34"/>
    </row>
    <row r="62" spans="1:9" ht="63" customHeight="1" thickBot="1" x14ac:dyDescent="0.3">
      <c r="A62" s="343" t="s">
        <v>176</v>
      </c>
      <c r="B62" s="44" t="s">
        <v>153</v>
      </c>
      <c r="C62" s="43" t="s">
        <v>154</v>
      </c>
      <c r="D62" s="329" t="s">
        <v>155</v>
      </c>
      <c r="E62" s="330"/>
      <c r="F62" s="329" t="s">
        <v>156</v>
      </c>
      <c r="G62" s="330"/>
      <c r="H62" s="45" t="s">
        <v>157</v>
      </c>
      <c r="I62" s="47" t="s">
        <v>158</v>
      </c>
    </row>
    <row r="63" spans="1:9" ht="63" customHeight="1" thickBot="1" x14ac:dyDescent="0.3">
      <c r="A63" s="344"/>
      <c r="B63" s="224">
        <v>1</v>
      </c>
      <c r="C63" s="39"/>
      <c r="D63" s="331"/>
      <c r="E63" s="333"/>
      <c r="F63" s="331"/>
      <c r="G63" s="333"/>
      <c r="H63" s="34"/>
      <c r="I63" s="34"/>
    </row>
    <row r="66" spans="1:9" s="31" customFormat="1" ht="30" customHeight="1" x14ac:dyDescent="0.25">
      <c r="A66" s="2"/>
      <c r="B66" s="2"/>
      <c r="C66" s="2"/>
      <c r="D66" s="2"/>
      <c r="E66" s="2"/>
      <c r="F66" s="2"/>
      <c r="G66" s="2"/>
      <c r="H66" s="2"/>
      <c r="I66" s="2"/>
    </row>
    <row r="67" spans="1:9" ht="34.5" customHeight="1" x14ac:dyDescent="0.25">
      <c r="A67" s="405" t="s">
        <v>179</v>
      </c>
      <c r="B67" s="405"/>
      <c r="C67" s="405"/>
      <c r="D67" s="405"/>
      <c r="E67" s="405"/>
      <c r="F67" s="405"/>
      <c r="G67" s="405"/>
      <c r="H67" s="405"/>
      <c r="I67" s="405"/>
    </row>
    <row r="68" spans="1:9" ht="60.95" customHeight="1" x14ac:dyDescent="0.25">
      <c r="A68" s="48" t="s">
        <v>180</v>
      </c>
      <c r="B68" s="418" t="s">
        <v>205</v>
      </c>
      <c r="C68" s="419"/>
      <c r="D68" s="418" t="s">
        <v>206</v>
      </c>
      <c r="E68" s="419"/>
      <c r="F68" s="409" t="s">
        <v>183</v>
      </c>
      <c r="G68" s="410"/>
      <c r="H68" s="409" t="s">
        <v>184</v>
      </c>
      <c r="I68" s="410"/>
    </row>
    <row r="69" spans="1:9" ht="40.5" customHeight="1" x14ac:dyDescent="0.25">
      <c r="A69" s="48" t="s">
        <v>185</v>
      </c>
      <c r="B69" s="420">
        <v>0.05</v>
      </c>
      <c r="C69" s="421"/>
      <c r="D69" s="420">
        <v>0.15</v>
      </c>
      <c r="E69" s="421"/>
      <c r="F69" s="422"/>
      <c r="G69" s="423"/>
      <c r="H69" s="422"/>
      <c r="I69" s="423"/>
    </row>
    <row r="70" spans="1:9" ht="30" customHeight="1" x14ac:dyDescent="0.25">
      <c r="A70" s="402" t="s">
        <v>106</v>
      </c>
      <c r="B70" s="96" t="s">
        <v>93</v>
      </c>
      <c r="C70" s="96" t="s">
        <v>154</v>
      </c>
      <c r="D70" s="96" t="s">
        <v>93</v>
      </c>
      <c r="E70" s="96" t="s">
        <v>154</v>
      </c>
      <c r="F70" s="96" t="s">
        <v>93</v>
      </c>
      <c r="G70" s="96" t="s">
        <v>154</v>
      </c>
      <c r="H70" s="96" t="s">
        <v>93</v>
      </c>
      <c r="I70" s="96" t="s">
        <v>154</v>
      </c>
    </row>
    <row r="71" spans="1:9" ht="30" customHeight="1" x14ac:dyDescent="0.25">
      <c r="A71" s="403"/>
      <c r="B71" s="50">
        <v>0.05</v>
      </c>
      <c r="C71" s="51">
        <v>0.05</v>
      </c>
      <c r="D71" s="50">
        <v>0.05</v>
      </c>
      <c r="E71" s="51">
        <f>+E41/E38</f>
        <v>0</v>
      </c>
      <c r="F71" s="58"/>
      <c r="G71" s="51"/>
      <c r="H71" s="58"/>
      <c r="I71" s="51"/>
    </row>
    <row r="72" spans="1:9" ht="180" customHeight="1" x14ac:dyDescent="0.25">
      <c r="A72" s="48" t="s">
        <v>186</v>
      </c>
      <c r="B72" s="424" t="s">
        <v>207</v>
      </c>
      <c r="C72" s="336"/>
      <c r="D72" s="424" t="s">
        <v>208</v>
      </c>
      <c r="E72" s="336"/>
      <c r="F72" s="327"/>
      <c r="G72" s="328"/>
      <c r="H72" s="327"/>
      <c r="I72" s="408"/>
    </row>
    <row r="73" spans="1:9" ht="80.25" customHeight="1" x14ac:dyDescent="0.25">
      <c r="A73" s="48" t="s">
        <v>189</v>
      </c>
      <c r="B73" s="334" t="s">
        <v>209</v>
      </c>
      <c r="C73" s="335"/>
      <c r="D73" s="337" t="s">
        <v>210</v>
      </c>
      <c r="E73" s="335"/>
      <c r="F73" s="323"/>
      <c r="G73" s="324"/>
      <c r="H73" s="323"/>
      <c r="I73" s="324"/>
    </row>
    <row r="74" spans="1:9" ht="30.75" customHeight="1" x14ac:dyDescent="0.25">
      <c r="A74" s="402" t="s">
        <v>108</v>
      </c>
      <c r="B74" s="96" t="s">
        <v>93</v>
      </c>
      <c r="C74" s="96" t="s">
        <v>154</v>
      </c>
      <c r="D74" s="96" t="s">
        <v>93</v>
      </c>
      <c r="E74" s="96" t="s">
        <v>154</v>
      </c>
      <c r="F74" s="96" t="s">
        <v>93</v>
      </c>
      <c r="G74" s="96" t="s">
        <v>154</v>
      </c>
      <c r="H74" s="96" t="s">
        <v>93</v>
      </c>
      <c r="I74" s="96" t="s">
        <v>154</v>
      </c>
    </row>
    <row r="75" spans="1:9" ht="30.75" customHeight="1" x14ac:dyDescent="0.25">
      <c r="A75" s="403"/>
      <c r="B75" s="50">
        <v>0.05</v>
      </c>
      <c r="C75" s="51">
        <v>0.05</v>
      </c>
      <c r="D75" s="50">
        <v>0.05</v>
      </c>
      <c r="E75" s="51">
        <v>0</v>
      </c>
      <c r="F75" s="58"/>
      <c r="G75" s="52"/>
      <c r="H75" s="58"/>
      <c r="I75" s="52"/>
    </row>
    <row r="76" spans="1:9" ht="128.44999999999999" customHeight="1" x14ac:dyDescent="0.25">
      <c r="A76" s="48" t="s">
        <v>186</v>
      </c>
      <c r="B76" s="424" t="s">
        <v>211</v>
      </c>
      <c r="C76" s="336"/>
      <c r="D76" s="424" t="s">
        <v>212</v>
      </c>
      <c r="E76" s="336"/>
      <c r="F76" s="327"/>
      <c r="G76" s="328"/>
      <c r="H76" s="364"/>
      <c r="I76" s="365"/>
    </row>
    <row r="77" spans="1:9" ht="80.25" customHeight="1" x14ac:dyDescent="0.25">
      <c r="A77" s="48" t="s">
        <v>189</v>
      </c>
      <c r="B77" s="334" t="s">
        <v>213</v>
      </c>
      <c r="C77" s="336"/>
      <c r="D77" s="337" t="s">
        <v>210</v>
      </c>
      <c r="E77" s="335"/>
      <c r="F77" s="323"/>
      <c r="G77" s="324"/>
      <c r="H77" s="323"/>
      <c r="I77" s="324"/>
    </row>
    <row r="78" spans="1:9" ht="30.75" customHeight="1" x14ac:dyDescent="0.25">
      <c r="A78" s="402" t="s">
        <v>109</v>
      </c>
      <c r="B78" s="96" t="s">
        <v>93</v>
      </c>
      <c r="C78" s="96" t="s">
        <v>154</v>
      </c>
      <c r="D78" s="96" t="s">
        <v>93</v>
      </c>
      <c r="E78" s="96" t="s">
        <v>154</v>
      </c>
      <c r="F78" s="96" t="s">
        <v>93</v>
      </c>
      <c r="G78" s="96" t="s">
        <v>154</v>
      </c>
      <c r="H78" s="96" t="s">
        <v>93</v>
      </c>
      <c r="I78" s="96" t="s">
        <v>154</v>
      </c>
    </row>
    <row r="79" spans="1:9" ht="30.75" customHeight="1" x14ac:dyDescent="0.25">
      <c r="A79" s="403"/>
      <c r="B79" s="50">
        <v>0.09</v>
      </c>
      <c r="C79" s="50">
        <f>+B79</f>
        <v>0.09</v>
      </c>
      <c r="D79" s="50">
        <v>0.09</v>
      </c>
      <c r="E79" s="50">
        <f>+D79</f>
        <v>0.09</v>
      </c>
      <c r="F79" s="58"/>
      <c r="G79" s="52"/>
      <c r="H79" s="58"/>
      <c r="I79" s="52"/>
    </row>
    <row r="80" spans="1:9" ht="388.5" customHeight="1" x14ac:dyDescent="0.25">
      <c r="A80" s="48" t="s">
        <v>186</v>
      </c>
      <c r="B80" s="424" t="s">
        <v>615</v>
      </c>
      <c r="C80" s="336"/>
      <c r="D80" s="337" t="s">
        <v>616</v>
      </c>
      <c r="E80" s="335"/>
      <c r="F80" s="327"/>
      <c r="G80" s="328"/>
      <c r="H80" s="323"/>
      <c r="I80" s="324"/>
    </row>
    <row r="81" spans="1:9" ht="80.25" customHeight="1" x14ac:dyDescent="0.25">
      <c r="A81" s="48" t="s">
        <v>189</v>
      </c>
      <c r="B81" s="362" t="s">
        <v>619</v>
      </c>
      <c r="C81" s="363"/>
      <c r="D81" s="362" t="s">
        <v>617</v>
      </c>
      <c r="E81" s="363"/>
      <c r="F81" s="323"/>
      <c r="G81" s="324"/>
      <c r="H81" s="323"/>
      <c r="I81" s="324"/>
    </row>
    <row r="82" spans="1:9" ht="30.75" customHeight="1" x14ac:dyDescent="0.25">
      <c r="A82" s="402" t="s">
        <v>110</v>
      </c>
      <c r="B82" s="96" t="s">
        <v>93</v>
      </c>
      <c r="C82" s="96" t="s">
        <v>154</v>
      </c>
      <c r="D82" s="96" t="s">
        <v>93</v>
      </c>
      <c r="E82" s="96" t="s">
        <v>154</v>
      </c>
      <c r="F82" s="96" t="s">
        <v>93</v>
      </c>
      <c r="G82" s="96" t="s">
        <v>154</v>
      </c>
      <c r="H82" s="96" t="s">
        <v>93</v>
      </c>
      <c r="I82" s="96" t="s">
        <v>154</v>
      </c>
    </row>
    <row r="83" spans="1:9" ht="30.75" customHeight="1" x14ac:dyDescent="0.25">
      <c r="A83" s="403"/>
      <c r="B83" s="50">
        <v>0.09</v>
      </c>
      <c r="C83" s="51"/>
      <c r="D83" s="50">
        <v>0.09</v>
      </c>
      <c r="E83" s="51"/>
      <c r="F83" s="58"/>
      <c r="G83" s="52"/>
      <c r="H83" s="58"/>
      <c r="I83" s="52"/>
    </row>
    <row r="84" spans="1:9" ht="80.25" customHeight="1" x14ac:dyDescent="0.25">
      <c r="A84" s="48" t="s">
        <v>186</v>
      </c>
      <c r="B84" s="325"/>
      <c r="C84" s="326"/>
      <c r="D84" s="325"/>
      <c r="E84" s="326"/>
      <c r="F84" s="327"/>
      <c r="G84" s="328"/>
      <c r="H84" s="323"/>
      <c r="I84" s="324"/>
    </row>
    <row r="85" spans="1:9" ht="80.25" customHeight="1" x14ac:dyDescent="0.25">
      <c r="A85" s="48" t="s">
        <v>189</v>
      </c>
      <c r="B85" s="413"/>
      <c r="C85" s="414"/>
      <c r="D85" s="413"/>
      <c r="E85" s="414"/>
      <c r="F85" s="323"/>
      <c r="G85" s="324"/>
      <c r="H85" s="323"/>
      <c r="I85" s="324"/>
    </row>
    <row r="86" spans="1:9" ht="30" customHeight="1" x14ac:dyDescent="0.25">
      <c r="A86" s="402" t="s">
        <v>113</v>
      </c>
      <c r="B86" s="96" t="s">
        <v>93</v>
      </c>
      <c r="C86" s="96" t="s">
        <v>154</v>
      </c>
      <c r="D86" s="96" t="s">
        <v>93</v>
      </c>
      <c r="E86" s="96" t="s">
        <v>154</v>
      </c>
      <c r="F86" s="96" t="s">
        <v>93</v>
      </c>
      <c r="G86" s="96" t="s">
        <v>154</v>
      </c>
      <c r="H86" s="96" t="s">
        <v>93</v>
      </c>
      <c r="I86" s="96" t="s">
        <v>154</v>
      </c>
    </row>
    <row r="87" spans="1:9" ht="30" customHeight="1" x14ac:dyDescent="0.25">
      <c r="A87" s="403"/>
      <c r="B87" s="50">
        <v>0.09</v>
      </c>
      <c r="C87" s="51"/>
      <c r="D87" s="50">
        <v>0.09</v>
      </c>
      <c r="E87" s="51"/>
      <c r="F87" s="58"/>
      <c r="G87" s="52"/>
      <c r="H87" s="58"/>
      <c r="I87" s="52"/>
    </row>
    <row r="88" spans="1:9" ht="80.25" customHeight="1" x14ac:dyDescent="0.25">
      <c r="A88" s="48" t="s">
        <v>186</v>
      </c>
      <c r="B88" s="342"/>
      <c r="C88" s="342"/>
      <c r="D88" s="342"/>
      <c r="E88" s="342"/>
      <c r="F88" s="342"/>
      <c r="G88" s="342"/>
      <c r="H88" s="342"/>
      <c r="I88" s="342"/>
    </row>
    <row r="89" spans="1:9" ht="80.25" customHeight="1" x14ac:dyDescent="0.25">
      <c r="A89" s="48" t="s">
        <v>189</v>
      </c>
      <c r="B89" s="316"/>
      <c r="C89" s="317"/>
      <c r="D89" s="316"/>
      <c r="E89" s="317"/>
      <c r="F89" s="316"/>
      <c r="G89" s="317"/>
      <c r="H89" s="316"/>
      <c r="I89" s="317"/>
    </row>
    <row r="90" spans="1:9" ht="29.25" customHeight="1" x14ac:dyDescent="0.25">
      <c r="A90" s="402" t="s">
        <v>114</v>
      </c>
      <c r="B90" s="96" t="s">
        <v>93</v>
      </c>
      <c r="C90" s="96" t="s">
        <v>154</v>
      </c>
      <c r="D90" s="96" t="s">
        <v>93</v>
      </c>
      <c r="E90" s="96" t="s">
        <v>154</v>
      </c>
      <c r="F90" s="96" t="s">
        <v>93</v>
      </c>
      <c r="G90" s="96" t="s">
        <v>154</v>
      </c>
      <c r="H90" s="96" t="s">
        <v>93</v>
      </c>
      <c r="I90" s="96" t="s">
        <v>154</v>
      </c>
    </row>
    <row r="91" spans="1:9" ht="29.25" customHeight="1" x14ac:dyDescent="0.25">
      <c r="A91" s="403"/>
      <c r="B91" s="50">
        <v>0.09</v>
      </c>
      <c r="C91" s="53"/>
      <c r="D91" s="50">
        <v>0.09</v>
      </c>
      <c r="E91" s="53"/>
      <c r="F91" s="58"/>
      <c r="G91" s="52"/>
      <c r="H91" s="58"/>
      <c r="I91" s="52"/>
    </row>
    <row r="92" spans="1:9" ht="80.25" customHeight="1" x14ac:dyDescent="0.25">
      <c r="A92" s="48" t="s">
        <v>186</v>
      </c>
      <c r="B92" s="315"/>
      <c r="C92" s="315"/>
      <c r="D92" s="315"/>
      <c r="E92" s="315"/>
      <c r="F92" s="315"/>
      <c r="G92" s="315"/>
      <c r="H92" s="315"/>
      <c r="I92" s="315"/>
    </row>
    <row r="93" spans="1:9" ht="80.25" customHeight="1" x14ac:dyDescent="0.25">
      <c r="A93" s="48" t="s">
        <v>189</v>
      </c>
      <c r="B93" s="316"/>
      <c r="C93" s="317"/>
      <c r="D93" s="316"/>
      <c r="E93" s="317"/>
      <c r="F93" s="316"/>
      <c r="G93" s="317"/>
      <c r="H93" s="316"/>
      <c r="I93" s="317"/>
    </row>
    <row r="94" spans="1:9" ht="24.95" customHeight="1" x14ac:dyDescent="0.25">
      <c r="A94" s="402" t="s">
        <v>115</v>
      </c>
      <c r="B94" s="96" t="s">
        <v>93</v>
      </c>
      <c r="C94" s="96" t="s">
        <v>154</v>
      </c>
      <c r="D94" s="96" t="s">
        <v>93</v>
      </c>
      <c r="E94" s="96" t="s">
        <v>154</v>
      </c>
      <c r="F94" s="96" t="s">
        <v>93</v>
      </c>
      <c r="G94" s="96" t="s">
        <v>154</v>
      </c>
      <c r="H94" s="96" t="s">
        <v>93</v>
      </c>
      <c r="I94" s="96" t="s">
        <v>154</v>
      </c>
    </row>
    <row r="95" spans="1:9" ht="24.95" customHeight="1" x14ac:dyDescent="0.25">
      <c r="A95" s="403"/>
      <c r="B95" s="50">
        <v>0.09</v>
      </c>
      <c r="C95" s="53"/>
      <c r="D95" s="50">
        <v>0.09</v>
      </c>
      <c r="E95" s="53"/>
      <c r="F95" s="58"/>
      <c r="G95" s="52"/>
      <c r="H95" s="58"/>
      <c r="I95" s="52"/>
    </row>
    <row r="96" spans="1:9" ht="80.25" customHeight="1" x14ac:dyDescent="0.25">
      <c r="A96" s="48" t="s">
        <v>186</v>
      </c>
      <c r="B96" s="315"/>
      <c r="C96" s="315"/>
      <c r="D96" s="315"/>
      <c r="E96" s="315"/>
      <c r="F96" s="315"/>
      <c r="G96" s="315"/>
      <c r="H96" s="315"/>
      <c r="I96" s="315"/>
    </row>
    <row r="97" spans="1:9" ht="80.25" customHeight="1" x14ac:dyDescent="0.25">
      <c r="A97" s="48" t="s">
        <v>189</v>
      </c>
      <c r="B97" s="316"/>
      <c r="C97" s="317"/>
      <c r="D97" s="316"/>
      <c r="E97" s="317"/>
      <c r="F97" s="316"/>
      <c r="G97" s="317"/>
      <c r="H97" s="316"/>
      <c r="I97" s="317"/>
    </row>
    <row r="98" spans="1:9" ht="24.95" customHeight="1" x14ac:dyDescent="0.25">
      <c r="A98" s="402" t="s">
        <v>116</v>
      </c>
      <c r="B98" s="96" t="s">
        <v>93</v>
      </c>
      <c r="C98" s="96" t="s">
        <v>154</v>
      </c>
      <c r="D98" s="96" t="s">
        <v>93</v>
      </c>
      <c r="E98" s="96" t="s">
        <v>154</v>
      </c>
      <c r="F98" s="96" t="s">
        <v>93</v>
      </c>
      <c r="G98" s="96" t="s">
        <v>154</v>
      </c>
      <c r="H98" s="96" t="s">
        <v>93</v>
      </c>
      <c r="I98" s="96" t="s">
        <v>154</v>
      </c>
    </row>
    <row r="99" spans="1:9" ht="24.95" customHeight="1" x14ac:dyDescent="0.25">
      <c r="A99" s="403"/>
      <c r="B99" s="50">
        <v>0.09</v>
      </c>
      <c r="C99" s="53"/>
      <c r="D99" s="50">
        <v>0.09</v>
      </c>
      <c r="E99" s="53"/>
      <c r="F99" s="58"/>
      <c r="G99" s="52"/>
      <c r="H99" s="58"/>
      <c r="I99" s="52"/>
    </row>
    <row r="100" spans="1:9" ht="80.25" customHeight="1" x14ac:dyDescent="0.25">
      <c r="A100" s="48" t="s">
        <v>186</v>
      </c>
      <c r="B100" s="315"/>
      <c r="C100" s="315"/>
      <c r="D100" s="315"/>
      <c r="E100" s="315"/>
      <c r="F100" s="315"/>
      <c r="G100" s="315"/>
      <c r="H100" s="315"/>
      <c r="I100" s="315"/>
    </row>
    <row r="101" spans="1:9" ht="80.25" customHeight="1" x14ac:dyDescent="0.25">
      <c r="A101" s="48" t="s">
        <v>189</v>
      </c>
      <c r="B101" s="316"/>
      <c r="C101" s="317"/>
      <c r="D101" s="316"/>
      <c r="E101" s="317"/>
      <c r="F101" s="316"/>
      <c r="G101" s="317"/>
      <c r="H101" s="316"/>
      <c r="I101" s="317"/>
    </row>
    <row r="102" spans="1:9" ht="24.95" customHeight="1" x14ac:dyDescent="0.25">
      <c r="A102" s="402" t="s">
        <v>118</v>
      </c>
      <c r="B102" s="96" t="s">
        <v>93</v>
      </c>
      <c r="C102" s="96" t="s">
        <v>154</v>
      </c>
      <c r="D102" s="96" t="s">
        <v>93</v>
      </c>
      <c r="E102" s="96" t="s">
        <v>154</v>
      </c>
      <c r="F102" s="96" t="s">
        <v>93</v>
      </c>
      <c r="G102" s="96" t="s">
        <v>154</v>
      </c>
      <c r="H102" s="96" t="s">
        <v>93</v>
      </c>
      <c r="I102" s="96" t="s">
        <v>154</v>
      </c>
    </row>
    <row r="103" spans="1:9" ht="24.95" customHeight="1" x14ac:dyDescent="0.25">
      <c r="A103" s="403"/>
      <c r="B103" s="50">
        <v>0.09</v>
      </c>
      <c r="C103" s="53"/>
      <c r="D103" s="50">
        <v>0.09</v>
      </c>
      <c r="E103" s="53"/>
      <c r="F103" s="58"/>
      <c r="G103" s="52"/>
      <c r="H103" s="58"/>
      <c r="I103" s="52"/>
    </row>
    <row r="104" spans="1:9" ht="80.25" customHeight="1" x14ac:dyDescent="0.25">
      <c r="A104" s="48" t="s">
        <v>186</v>
      </c>
      <c r="B104" s="315"/>
      <c r="C104" s="315"/>
      <c r="D104" s="315"/>
      <c r="E104" s="315"/>
      <c r="F104" s="315"/>
      <c r="G104" s="315"/>
      <c r="H104" s="315"/>
      <c r="I104" s="315"/>
    </row>
    <row r="105" spans="1:9" ht="80.25" customHeight="1" x14ac:dyDescent="0.25">
      <c r="A105" s="48" t="s">
        <v>189</v>
      </c>
      <c r="B105" s="316"/>
      <c r="C105" s="317"/>
      <c r="D105" s="316"/>
      <c r="E105" s="317"/>
      <c r="F105" s="316"/>
      <c r="G105" s="317"/>
      <c r="H105" s="316"/>
      <c r="I105" s="317"/>
    </row>
    <row r="106" spans="1:9" ht="24.95" customHeight="1" x14ac:dyDescent="0.25">
      <c r="A106" s="402" t="s">
        <v>119</v>
      </c>
      <c r="B106" s="96" t="s">
        <v>93</v>
      </c>
      <c r="C106" s="96" t="s">
        <v>154</v>
      </c>
      <c r="D106" s="96" t="s">
        <v>93</v>
      </c>
      <c r="E106" s="96" t="s">
        <v>154</v>
      </c>
      <c r="F106" s="96" t="s">
        <v>93</v>
      </c>
      <c r="G106" s="96" t="s">
        <v>154</v>
      </c>
      <c r="H106" s="96" t="s">
        <v>93</v>
      </c>
      <c r="I106" s="96" t="s">
        <v>154</v>
      </c>
    </row>
    <row r="107" spans="1:9" ht="24.95" customHeight="1" x14ac:dyDescent="0.25">
      <c r="A107" s="403"/>
      <c r="B107" s="50">
        <v>0.09</v>
      </c>
      <c r="C107" s="53"/>
      <c r="D107" s="50">
        <v>0.09</v>
      </c>
      <c r="E107" s="53"/>
      <c r="F107" s="58"/>
      <c r="G107" s="52"/>
      <c r="H107" s="58"/>
      <c r="I107" s="52"/>
    </row>
    <row r="108" spans="1:9" ht="80.25" customHeight="1" x14ac:dyDescent="0.25">
      <c r="A108" s="48" t="s">
        <v>186</v>
      </c>
      <c r="B108" s="315"/>
      <c r="C108" s="315"/>
      <c r="D108" s="315"/>
      <c r="E108" s="315"/>
      <c r="F108" s="315"/>
      <c r="G108" s="315"/>
      <c r="H108" s="315"/>
      <c r="I108" s="315"/>
    </row>
    <row r="109" spans="1:9" ht="80.25" customHeight="1" x14ac:dyDescent="0.25">
      <c r="A109" s="48" t="s">
        <v>189</v>
      </c>
      <c r="B109" s="316"/>
      <c r="C109" s="317"/>
      <c r="D109" s="316"/>
      <c r="E109" s="317"/>
      <c r="F109" s="316"/>
      <c r="G109" s="317"/>
      <c r="H109" s="316"/>
      <c r="I109" s="317"/>
    </row>
    <row r="110" spans="1:9" ht="24.95" customHeight="1" x14ac:dyDescent="0.25">
      <c r="A110" s="402" t="s">
        <v>120</v>
      </c>
      <c r="B110" s="96" t="s">
        <v>93</v>
      </c>
      <c r="C110" s="96" t="s">
        <v>154</v>
      </c>
      <c r="D110" s="96" t="s">
        <v>93</v>
      </c>
      <c r="E110" s="96" t="s">
        <v>154</v>
      </c>
      <c r="F110" s="96" t="s">
        <v>93</v>
      </c>
      <c r="G110" s="96" t="s">
        <v>154</v>
      </c>
      <c r="H110" s="96" t="s">
        <v>93</v>
      </c>
      <c r="I110" s="96" t="s">
        <v>154</v>
      </c>
    </row>
    <row r="111" spans="1:9" ht="24.95" customHeight="1" x14ac:dyDescent="0.25">
      <c r="A111" s="403"/>
      <c r="B111" s="50">
        <v>0.09</v>
      </c>
      <c r="C111" s="53"/>
      <c r="D111" s="50">
        <v>0.09</v>
      </c>
      <c r="E111" s="53"/>
      <c r="F111" s="58"/>
      <c r="G111" s="52"/>
      <c r="H111" s="58"/>
      <c r="I111" s="52"/>
    </row>
    <row r="112" spans="1:9" ht="80.25" customHeight="1" x14ac:dyDescent="0.25">
      <c r="A112" s="48" t="s">
        <v>186</v>
      </c>
      <c r="B112" s="315"/>
      <c r="C112" s="315"/>
      <c r="D112" s="315"/>
      <c r="E112" s="315"/>
      <c r="F112" s="315"/>
      <c r="G112" s="315"/>
      <c r="H112" s="315"/>
      <c r="I112" s="315"/>
    </row>
    <row r="113" spans="1:9" ht="80.25" customHeight="1" x14ac:dyDescent="0.25">
      <c r="A113" s="48" t="s">
        <v>189</v>
      </c>
      <c r="B113" s="316"/>
      <c r="C113" s="317"/>
      <c r="D113" s="316"/>
      <c r="E113" s="317"/>
      <c r="F113" s="316"/>
      <c r="G113" s="317"/>
      <c r="H113" s="316"/>
      <c r="I113" s="317"/>
    </row>
    <row r="114" spans="1:9" ht="24.95" customHeight="1" x14ac:dyDescent="0.25">
      <c r="A114" s="402" t="s">
        <v>121</v>
      </c>
      <c r="B114" s="96" t="s">
        <v>93</v>
      </c>
      <c r="C114" s="96" t="s">
        <v>154</v>
      </c>
      <c r="D114" s="96" t="s">
        <v>93</v>
      </c>
      <c r="E114" s="96" t="s">
        <v>154</v>
      </c>
      <c r="F114" s="96" t="s">
        <v>93</v>
      </c>
      <c r="G114" s="96" t="s">
        <v>154</v>
      </c>
      <c r="H114" s="96" t="s">
        <v>93</v>
      </c>
      <c r="I114" s="96" t="s">
        <v>154</v>
      </c>
    </row>
    <row r="115" spans="1:9" ht="24.95" customHeight="1" x14ac:dyDescent="0.25">
      <c r="A115" s="403"/>
      <c r="B115" s="225">
        <v>0.09</v>
      </c>
      <c r="C115" s="216"/>
      <c r="D115" s="225">
        <v>0.09</v>
      </c>
      <c r="E115" s="216"/>
      <c r="F115" s="216"/>
      <c r="G115" s="217"/>
      <c r="H115" s="216"/>
      <c r="I115" s="217"/>
    </row>
    <row r="116" spans="1:9" ht="80.25" customHeight="1" x14ac:dyDescent="0.25">
      <c r="A116" s="48" t="s">
        <v>186</v>
      </c>
      <c r="B116" s="320"/>
      <c r="C116" s="320"/>
      <c r="D116" s="320"/>
      <c r="E116" s="320"/>
      <c r="F116" s="320"/>
      <c r="G116" s="320"/>
      <c r="H116" s="320"/>
      <c r="I116" s="320"/>
    </row>
    <row r="117" spans="1:9" ht="80.25" customHeight="1" x14ac:dyDescent="0.25">
      <c r="A117" s="48" t="s">
        <v>189</v>
      </c>
      <c r="B117" s="316"/>
      <c r="C117" s="317"/>
      <c r="D117" s="316"/>
      <c r="E117" s="317"/>
      <c r="F117" s="316"/>
      <c r="G117" s="317"/>
      <c r="H117" s="316"/>
      <c r="I117" s="317"/>
    </row>
    <row r="118" spans="1:9" ht="16.5" x14ac:dyDescent="0.25">
      <c r="A118" s="49" t="s">
        <v>194</v>
      </c>
      <c r="B118" s="54">
        <f t="shared" ref="B118:I118" si="1">(B71+B75+B79+B83+B87+B91+B95+B99+B103+B107+B111+B115)</f>
        <v>0.99999999999999978</v>
      </c>
      <c r="C118" s="54">
        <f t="shared" si="1"/>
        <v>0.19</v>
      </c>
      <c r="D118" s="54">
        <f t="shared" ref="D118:E118" si="2">(D71+D75+D79+D83+D87+D91+D95+D99+D103+D107+D111+D115)</f>
        <v>0.99999999999999978</v>
      </c>
      <c r="E118" s="54">
        <f t="shared" si="2"/>
        <v>0.09</v>
      </c>
      <c r="F118" s="54">
        <f t="shared" si="1"/>
        <v>0</v>
      </c>
      <c r="G118" s="54">
        <f t="shared" si="1"/>
        <v>0</v>
      </c>
      <c r="H118" s="54">
        <f t="shared" si="1"/>
        <v>0</v>
      </c>
      <c r="I118" s="54">
        <f t="shared" si="1"/>
        <v>0</v>
      </c>
    </row>
  </sheetData>
  <mergeCells count="212">
    <mergeCell ref="B6:K6"/>
    <mergeCell ref="L6:M6"/>
    <mergeCell ref="N6:O6"/>
    <mergeCell ref="A114:A115"/>
    <mergeCell ref="B116:C116"/>
    <mergeCell ref="D116:E116"/>
    <mergeCell ref="F116:G116"/>
    <mergeCell ref="H116:I116"/>
    <mergeCell ref="B117:C117"/>
    <mergeCell ref="D117:E117"/>
    <mergeCell ref="F117:G117"/>
    <mergeCell ref="H117:I117"/>
    <mergeCell ref="A110:A111"/>
    <mergeCell ref="B112:C112"/>
    <mergeCell ref="D112:E112"/>
    <mergeCell ref="F112:G112"/>
    <mergeCell ref="H112:I112"/>
    <mergeCell ref="B113:C113"/>
    <mergeCell ref="D113:E113"/>
    <mergeCell ref="F113:G113"/>
    <mergeCell ref="H113:I113"/>
    <mergeCell ref="A106:A107"/>
    <mergeCell ref="B108:C108"/>
    <mergeCell ref="D108:E108"/>
    <mergeCell ref="F108:G108"/>
    <mergeCell ref="H108:I108"/>
    <mergeCell ref="B109:C109"/>
    <mergeCell ref="D109:E109"/>
    <mergeCell ref="F109:G109"/>
    <mergeCell ref="H109:I109"/>
    <mergeCell ref="A102:A103"/>
    <mergeCell ref="B104:C104"/>
    <mergeCell ref="D104:E104"/>
    <mergeCell ref="F104:G104"/>
    <mergeCell ref="H104:I104"/>
    <mergeCell ref="B105:C105"/>
    <mergeCell ref="D105:E105"/>
    <mergeCell ref="F105:G105"/>
    <mergeCell ref="H105:I105"/>
    <mergeCell ref="A98:A99"/>
    <mergeCell ref="B100:C100"/>
    <mergeCell ref="D100:E100"/>
    <mergeCell ref="F100:G100"/>
    <mergeCell ref="H100:I100"/>
    <mergeCell ref="B101:C101"/>
    <mergeCell ref="D101:E101"/>
    <mergeCell ref="F101:G101"/>
    <mergeCell ref="H101:I101"/>
    <mergeCell ref="A94:A95"/>
    <mergeCell ref="B96:C96"/>
    <mergeCell ref="D96:E96"/>
    <mergeCell ref="F96:G96"/>
    <mergeCell ref="H96:I96"/>
    <mergeCell ref="B97:C97"/>
    <mergeCell ref="D97:E97"/>
    <mergeCell ref="F97:G97"/>
    <mergeCell ref="H97:I97"/>
    <mergeCell ref="A90:A91"/>
    <mergeCell ref="B92:C92"/>
    <mergeCell ref="D92:E92"/>
    <mergeCell ref="F92:G92"/>
    <mergeCell ref="H92:I92"/>
    <mergeCell ref="B93:C93"/>
    <mergeCell ref="D93:E93"/>
    <mergeCell ref="F93:G93"/>
    <mergeCell ref="H93:I93"/>
    <mergeCell ref="A86:A87"/>
    <mergeCell ref="B88:C88"/>
    <mergeCell ref="D88:E88"/>
    <mergeCell ref="F88:G88"/>
    <mergeCell ref="H88:I88"/>
    <mergeCell ref="B89:C89"/>
    <mergeCell ref="D89:E89"/>
    <mergeCell ref="F89:G89"/>
    <mergeCell ref="H89:I89"/>
    <mergeCell ref="A82:A83"/>
    <mergeCell ref="B84:C84"/>
    <mergeCell ref="D84:E84"/>
    <mergeCell ref="F84:G84"/>
    <mergeCell ref="H84:I84"/>
    <mergeCell ref="B85:C85"/>
    <mergeCell ref="D85:E85"/>
    <mergeCell ref="F85:G85"/>
    <mergeCell ref="H85:I85"/>
    <mergeCell ref="A78:A79"/>
    <mergeCell ref="B80:C80"/>
    <mergeCell ref="D80:E80"/>
    <mergeCell ref="F80:G80"/>
    <mergeCell ref="H80:I80"/>
    <mergeCell ref="B81:C81"/>
    <mergeCell ref="D81:E81"/>
    <mergeCell ref="F81:G81"/>
    <mergeCell ref="H81:I81"/>
    <mergeCell ref="A74:A75"/>
    <mergeCell ref="B76:C76"/>
    <mergeCell ref="D76:E76"/>
    <mergeCell ref="F76:G76"/>
    <mergeCell ref="H76:I76"/>
    <mergeCell ref="B77:C77"/>
    <mergeCell ref="D77:E77"/>
    <mergeCell ref="F77:G77"/>
    <mergeCell ref="H77:I77"/>
    <mergeCell ref="A70:A71"/>
    <mergeCell ref="B72:C72"/>
    <mergeCell ref="D72:E72"/>
    <mergeCell ref="F72:G72"/>
    <mergeCell ref="H72:I72"/>
    <mergeCell ref="B73:C73"/>
    <mergeCell ref="D73:E73"/>
    <mergeCell ref="F73:G73"/>
    <mergeCell ref="H73:I73"/>
    <mergeCell ref="B68:C68"/>
    <mergeCell ref="D68:E68"/>
    <mergeCell ref="F68:G68"/>
    <mergeCell ref="H68:I68"/>
    <mergeCell ref="B69:C69"/>
    <mergeCell ref="D69:E69"/>
    <mergeCell ref="F69:G69"/>
    <mergeCell ref="H69:I69"/>
    <mergeCell ref="A62:A63"/>
    <mergeCell ref="D62:E62"/>
    <mergeCell ref="F62:G62"/>
    <mergeCell ref="D63:E63"/>
    <mergeCell ref="F63:G63"/>
    <mergeCell ref="A67:I67"/>
    <mergeCell ref="A58:A59"/>
    <mergeCell ref="D58:E58"/>
    <mergeCell ref="F58:G58"/>
    <mergeCell ref="D59:E59"/>
    <mergeCell ref="F59:G59"/>
    <mergeCell ref="A60:A61"/>
    <mergeCell ref="D60:E60"/>
    <mergeCell ref="F60:G60"/>
    <mergeCell ref="D61:E61"/>
    <mergeCell ref="F61:G61"/>
    <mergeCell ref="A54:A55"/>
    <mergeCell ref="D54:E54"/>
    <mergeCell ref="F54:G54"/>
    <mergeCell ref="D55:E55"/>
    <mergeCell ref="F55:G55"/>
    <mergeCell ref="A56:A57"/>
    <mergeCell ref="D56:E56"/>
    <mergeCell ref="F56:G56"/>
    <mergeCell ref="D57:E57"/>
    <mergeCell ref="F57:G57"/>
    <mergeCell ref="A50:A51"/>
    <mergeCell ref="D50:E50"/>
    <mergeCell ref="F50:G50"/>
    <mergeCell ref="D51:E51"/>
    <mergeCell ref="F51:G51"/>
    <mergeCell ref="A52:A53"/>
    <mergeCell ref="D52:E52"/>
    <mergeCell ref="F52:G52"/>
    <mergeCell ref="D53:E53"/>
    <mergeCell ref="F53:G53"/>
    <mergeCell ref="A46:A47"/>
    <mergeCell ref="D46:E46"/>
    <mergeCell ref="F46:G46"/>
    <mergeCell ref="D47:E47"/>
    <mergeCell ref="F47:G47"/>
    <mergeCell ref="A48:A49"/>
    <mergeCell ref="D48:E48"/>
    <mergeCell ref="F48:G48"/>
    <mergeCell ref="D49:E49"/>
    <mergeCell ref="F49:G49"/>
    <mergeCell ref="A42:A43"/>
    <mergeCell ref="D42:E42"/>
    <mergeCell ref="F42:G42"/>
    <mergeCell ref="D43:E43"/>
    <mergeCell ref="F43:G43"/>
    <mergeCell ref="A44:A45"/>
    <mergeCell ref="D44:E44"/>
    <mergeCell ref="F44:G44"/>
    <mergeCell ref="D45:E45"/>
    <mergeCell ref="F45:G45"/>
    <mergeCell ref="B39:C39"/>
    <mergeCell ref="D39:I39"/>
    <mergeCell ref="A40:A41"/>
    <mergeCell ref="D40:E40"/>
    <mergeCell ref="F40:G40"/>
    <mergeCell ref="D41:E41"/>
    <mergeCell ref="F41:G41"/>
    <mergeCell ref="C20:O20"/>
    <mergeCell ref="A23:O23"/>
    <mergeCell ref="A24:O24"/>
    <mergeCell ref="A35:I35"/>
    <mergeCell ref="B36:I36"/>
    <mergeCell ref="A37:A38"/>
    <mergeCell ref="G37:G38"/>
    <mergeCell ref="H37:I38"/>
    <mergeCell ref="B17:F17"/>
    <mergeCell ref="G17:H17"/>
    <mergeCell ref="I17:O17"/>
    <mergeCell ref="B19:E19"/>
    <mergeCell ref="G19:I19"/>
    <mergeCell ref="K19:O19"/>
    <mergeCell ref="A8:A10"/>
    <mergeCell ref="J8:K10"/>
    <mergeCell ref="M8:O8"/>
    <mergeCell ref="M9:O9"/>
    <mergeCell ref="M10:O10"/>
    <mergeCell ref="A13:A15"/>
    <mergeCell ref="B13:O15"/>
    <mergeCell ref="A1:A4"/>
    <mergeCell ref="B1:L1"/>
    <mergeCell ref="M1:O1"/>
    <mergeCell ref="B2:L2"/>
    <mergeCell ref="M2:O2"/>
    <mergeCell ref="B3:L3"/>
    <mergeCell ref="M3:O3"/>
    <mergeCell ref="B4:L4"/>
    <mergeCell ref="M4:O4"/>
  </mergeCells>
  <hyperlinks>
    <hyperlink ref="B77" r:id="rId1" xr:uid="{AD881468-4151-4D6A-9D33-88EBDC7B02D6}"/>
    <hyperlink ref="B73" r:id="rId2" xr:uid="{1823760D-48E0-4F35-8ED5-81B9695C13A3}"/>
    <hyperlink ref="D81" r:id="rId3" xr:uid="{19D560C8-151A-4A2E-BF21-9327FA9B1536}"/>
    <hyperlink ref="B81" r:id="rId4" xr:uid="{A3029240-E19A-4FF7-8475-4070487B992E}"/>
  </hyperlinks>
  <pageMargins left="0.25" right="0.25" top="0.75" bottom="0.75" header="0.3" footer="0.3"/>
  <pageSetup scale="10" orientation="landscape" r:id="rId5"/>
  <drawing r:id="rId6"/>
  <legacyDrawing r:id="rId7"/>
  <extLst>
    <ext xmlns:x14="http://schemas.microsoft.com/office/spreadsheetml/2009/9/main" uri="{CCE6A557-97BC-4b89-ADB6-D9C93CAAB3DF}">
      <x14:dataValidations xmlns:xm="http://schemas.microsoft.com/office/excel/2006/main" count="1">
        <x14:dataValidation type="list" allowBlank="1" showInputMessage="1" showErrorMessage="1" xr:uid="{F5BA0F32-842F-4355-BD56-E9ED04A4EF13}">
          <x14:formula1>
            <xm:f>Listas!$B$2:$B$4</xm:f>
          </x14:formula1>
          <xm:sqref>H37:I38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51607-104D-4B87-A317-F9AAA4428B86}">
  <sheetPr>
    <tabColor theme="5" tint="0.59999389629810485"/>
  </sheetPr>
  <dimension ref="A1:O118"/>
  <sheetViews>
    <sheetView showGridLines="0" view="pageBreakPreview" topLeftCell="C1" zoomScale="55" zoomScaleNormal="70" zoomScaleSheetLayoutView="55" workbookViewId="0">
      <selection activeCell="B6" sqref="A6:XFD6"/>
    </sheetView>
  </sheetViews>
  <sheetFormatPr baseColWidth="10" defaultColWidth="10.85546875" defaultRowHeight="14.25" x14ac:dyDescent="0.25"/>
  <cols>
    <col min="1" max="1" width="49.7109375" style="2" customWidth="1"/>
    <col min="2" max="8" width="35.7109375" style="2" customWidth="1"/>
    <col min="9" max="9" width="80.28515625" style="2" customWidth="1"/>
    <col min="10" max="13" width="35.7109375" style="2" customWidth="1"/>
    <col min="14" max="15" width="18.140625" style="2" customWidth="1"/>
    <col min="16" max="16" width="8.42578125" style="2" customWidth="1"/>
    <col min="17" max="17" width="18.42578125" style="2" bestFit="1" customWidth="1"/>
    <col min="18" max="18" width="5.7109375" style="2" customWidth="1"/>
    <col min="19" max="19" width="18.42578125" style="2" bestFit="1" customWidth="1"/>
    <col min="20" max="20" width="4.7109375" style="2" customWidth="1"/>
    <col min="21" max="21" width="23" style="2" bestFit="1" customWidth="1"/>
    <col min="22" max="22" width="10.85546875" style="2"/>
    <col min="23" max="23" width="18.42578125" style="2" bestFit="1" customWidth="1"/>
    <col min="24" max="24" width="16.140625" style="2" customWidth="1"/>
    <col min="25" max="16384" width="10.85546875" style="2"/>
  </cols>
  <sheetData>
    <row r="1" spans="1:15" s="81" customFormat="1" ht="32.25" customHeight="1" thickBot="1" x14ac:dyDescent="0.3">
      <c r="A1" s="392"/>
      <c r="B1" s="369" t="s">
        <v>97</v>
      </c>
      <c r="C1" s="370"/>
      <c r="D1" s="370"/>
      <c r="E1" s="370"/>
      <c r="F1" s="370"/>
      <c r="G1" s="370"/>
      <c r="H1" s="370"/>
      <c r="I1" s="370"/>
      <c r="J1" s="370"/>
      <c r="K1" s="370"/>
      <c r="L1" s="371"/>
      <c r="M1" s="366" t="s">
        <v>98</v>
      </c>
      <c r="N1" s="367"/>
      <c r="O1" s="368"/>
    </row>
    <row r="2" spans="1:15" s="81" customFormat="1" ht="30.75" customHeight="1" thickBot="1" x14ac:dyDescent="0.3">
      <c r="A2" s="393"/>
      <c r="B2" s="372" t="s">
        <v>99</v>
      </c>
      <c r="C2" s="373"/>
      <c r="D2" s="373"/>
      <c r="E2" s="373"/>
      <c r="F2" s="373"/>
      <c r="G2" s="373"/>
      <c r="H2" s="373"/>
      <c r="I2" s="373"/>
      <c r="J2" s="373"/>
      <c r="K2" s="373"/>
      <c r="L2" s="374"/>
      <c r="M2" s="366" t="s">
        <v>100</v>
      </c>
      <c r="N2" s="367"/>
      <c r="O2" s="368"/>
    </row>
    <row r="3" spans="1:15" s="81" customFormat="1" ht="24" customHeight="1" thickBot="1" x14ac:dyDescent="0.3">
      <c r="A3" s="393"/>
      <c r="B3" s="372" t="s">
        <v>101</v>
      </c>
      <c r="C3" s="373"/>
      <c r="D3" s="373"/>
      <c r="E3" s="373"/>
      <c r="F3" s="373"/>
      <c r="G3" s="373"/>
      <c r="H3" s="373"/>
      <c r="I3" s="373"/>
      <c r="J3" s="373"/>
      <c r="K3" s="373"/>
      <c r="L3" s="374"/>
      <c r="M3" s="366" t="s">
        <v>102</v>
      </c>
      <c r="N3" s="367"/>
      <c r="O3" s="368"/>
    </row>
    <row r="4" spans="1:15" s="81" customFormat="1" ht="21.75" customHeight="1" thickBot="1" x14ac:dyDescent="0.3">
      <c r="A4" s="394"/>
      <c r="B4" s="375" t="s">
        <v>103</v>
      </c>
      <c r="C4" s="376"/>
      <c r="D4" s="376"/>
      <c r="E4" s="376"/>
      <c r="F4" s="376"/>
      <c r="G4" s="376"/>
      <c r="H4" s="376"/>
      <c r="I4" s="376"/>
      <c r="J4" s="376"/>
      <c r="K4" s="376"/>
      <c r="L4" s="377"/>
      <c r="M4" s="366" t="s">
        <v>104</v>
      </c>
      <c r="N4" s="367"/>
      <c r="O4" s="368"/>
    </row>
    <row r="5" spans="1:15" s="81" customFormat="1" ht="21.75" customHeight="1" thickBot="1" x14ac:dyDescent="0.3">
      <c r="A5" s="82"/>
      <c r="B5" s="649"/>
      <c r="C5" s="649"/>
      <c r="D5" s="649"/>
      <c r="E5" s="649"/>
      <c r="F5" s="649"/>
      <c r="G5" s="649"/>
      <c r="H5" s="649"/>
      <c r="I5" s="649"/>
      <c r="J5" s="649"/>
      <c r="K5" s="649"/>
      <c r="L5" s="649"/>
      <c r="M5" s="84"/>
      <c r="N5" s="84"/>
      <c r="O5" s="84"/>
    </row>
    <row r="6" spans="1:15" s="81" customFormat="1" ht="21.75" customHeight="1" thickBot="1" x14ac:dyDescent="0.3">
      <c r="A6" s="308" t="s">
        <v>269</v>
      </c>
      <c r="B6" s="650" t="s">
        <v>270</v>
      </c>
      <c r="C6" s="650"/>
      <c r="D6" s="650"/>
      <c r="E6" s="650"/>
      <c r="F6" s="650"/>
      <c r="G6" s="650"/>
      <c r="H6" s="650"/>
      <c r="I6" s="650"/>
      <c r="J6" s="650"/>
      <c r="K6" s="650"/>
      <c r="L6" s="652" t="s">
        <v>649</v>
      </c>
      <c r="M6" s="652"/>
      <c r="N6" s="651">
        <v>2024110010300</v>
      </c>
      <c r="O6" s="651"/>
    </row>
    <row r="7" spans="1:15" s="81" customFormat="1" ht="21.75" customHeight="1" thickBot="1" x14ac:dyDescent="0.3">
      <c r="A7" s="82"/>
      <c r="B7" s="83"/>
      <c r="C7" s="83"/>
      <c r="D7" s="83"/>
      <c r="E7" s="83"/>
      <c r="F7" s="83"/>
      <c r="G7" s="83"/>
      <c r="H7" s="83"/>
      <c r="I7" s="83"/>
      <c r="J7" s="83"/>
      <c r="K7" s="83"/>
      <c r="L7" s="83"/>
      <c r="M7" s="84"/>
      <c r="N7" s="84"/>
      <c r="O7" s="84"/>
    </row>
    <row r="8" spans="1:15" s="81" customFormat="1" ht="21.75" customHeight="1" thickBot="1" x14ac:dyDescent="0.3">
      <c r="A8" s="396" t="s">
        <v>105</v>
      </c>
      <c r="B8" s="188" t="s">
        <v>106</v>
      </c>
      <c r="C8" s="144" t="s">
        <v>107</v>
      </c>
      <c r="D8" s="188" t="s">
        <v>108</v>
      </c>
      <c r="E8" s="144" t="s">
        <v>107</v>
      </c>
      <c r="F8" s="188" t="s">
        <v>109</v>
      </c>
      <c r="G8" s="144" t="s">
        <v>107</v>
      </c>
      <c r="H8" s="188" t="s">
        <v>110</v>
      </c>
      <c r="I8" s="146"/>
      <c r="J8" s="380" t="s">
        <v>111</v>
      </c>
      <c r="K8" s="395"/>
      <c r="L8" s="187" t="s">
        <v>112</v>
      </c>
      <c r="M8" s="404"/>
      <c r="N8" s="404"/>
      <c r="O8" s="404"/>
    </row>
    <row r="9" spans="1:15" s="81" customFormat="1" ht="21.75" customHeight="1" thickBot="1" x14ac:dyDescent="0.3">
      <c r="A9" s="396"/>
      <c r="B9" s="189" t="s">
        <v>113</v>
      </c>
      <c r="C9" s="147"/>
      <c r="D9" s="188" t="s">
        <v>114</v>
      </c>
      <c r="E9" s="148"/>
      <c r="F9" s="188" t="s">
        <v>115</v>
      </c>
      <c r="G9" s="148"/>
      <c r="H9" s="188" t="s">
        <v>116</v>
      </c>
      <c r="I9" s="146"/>
      <c r="J9" s="380"/>
      <c r="K9" s="395"/>
      <c r="L9" s="187" t="s">
        <v>117</v>
      </c>
      <c r="M9" s="404" t="s">
        <v>107</v>
      </c>
      <c r="N9" s="404"/>
      <c r="O9" s="404"/>
    </row>
    <row r="10" spans="1:15" s="81" customFormat="1" ht="21.75" customHeight="1" thickBot="1" x14ac:dyDescent="0.3">
      <c r="A10" s="396"/>
      <c r="B10" s="188" t="s">
        <v>118</v>
      </c>
      <c r="C10" s="144"/>
      <c r="D10" s="188" t="s">
        <v>119</v>
      </c>
      <c r="E10" s="148"/>
      <c r="F10" s="188" t="s">
        <v>120</v>
      </c>
      <c r="G10" s="148"/>
      <c r="H10" s="188" t="s">
        <v>121</v>
      </c>
      <c r="I10" s="146"/>
      <c r="J10" s="380"/>
      <c r="K10" s="395"/>
      <c r="L10" s="187" t="s">
        <v>122</v>
      </c>
      <c r="M10" s="404" t="s">
        <v>107</v>
      </c>
      <c r="N10" s="404"/>
      <c r="O10" s="404"/>
    </row>
    <row r="11" spans="1:15" s="81" customFormat="1" ht="21.75" customHeight="1" x14ac:dyDescent="0.25">
      <c r="A11" s="82"/>
      <c r="B11" s="83"/>
      <c r="C11" s="83"/>
      <c r="D11" s="83"/>
      <c r="E11" s="83"/>
      <c r="F11" s="83"/>
      <c r="G11" s="83"/>
      <c r="H11" s="83"/>
      <c r="I11" s="83"/>
      <c r="J11" s="83"/>
      <c r="K11" s="83"/>
      <c r="L11" s="83"/>
      <c r="M11" s="84"/>
      <c r="N11" s="84"/>
      <c r="O11" s="84"/>
    </row>
    <row r="12" spans="1:15" ht="15" customHeight="1" thickBot="1" x14ac:dyDescent="0.3">
      <c r="A12" s="7"/>
      <c r="B12" s="8"/>
      <c r="C12" s="8"/>
      <c r="D12" s="10"/>
      <c r="E12" s="9"/>
      <c r="F12" s="9"/>
      <c r="G12" s="234"/>
      <c r="H12" s="234"/>
      <c r="I12" s="11"/>
      <c r="J12" s="11"/>
      <c r="K12" s="8"/>
      <c r="L12" s="8"/>
      <c r="M12" s="8"/>
      <c r="N12" s="8"/>
      <c r="O12" s="8"/>
    </row>
    <row r="13" spans="1:15" ht="15" customHeight="1" x14ac:dyDescent="0.25">
      <c r="A13" s="399" t="s">
        <v>123</v>
      </c>
      <c r="B13" s="381" t="s">
        <v>214</v>
      </c>
      <c r="C13" s="382"/>
      <c r="D13" s="382"/>
      <c r="E13" s="382"/>
      <c r="F13" s="382"/>
      <c r="G13" s="382"/>
      <c r="H13" s="382"/>
      <c r="I13" s="382"/>
      <c r="J13" s="382"/>
      <c r="K13" s="382"/>
      <c r="L13" s="382"/>
      <c r="M13" s="382"/>
      <c r="N13" s="382"/>
      <c r="O13" s="383"/>
    </row>
    <row r="14" spans="1:15" ht="15" customHeight="1" x14ac:dyDescent="0.25">
      <c r="A14" s="400"/>
      <c r="B14" s="384"/>
      <c r="C14" s="385"/>
      <c r="D14" s="385"/>
      <c r="E14" s="385"/>
      <c r="F14" s="385"/>
      <c r="G14" s="385"/>
      <c r="H14" s="385"/>
      <c r="I14" s="385"/>
      <c r="J14" s="385"/>
      <c r="K14" s="385"/>
      <c r="L14" s="385"/>
      <c r="M14" s="385"/>
      <c r="N14" s="385"/>
      <c r="O14" s="386"/>
    </row>
    <row r="15" spans="1:15" ht="15" customHeight="1" thickBot="1" x14ac:dyDescent="0.3">
      <c r="A15" s="401"/>
      <c r="B15" s="387"/>
      <c r="C15" s="388"/>
      <c r="D15" s="388"/>
      <c r="E15" s="388"/>
      <c r="F15" s="388"/>
      <c r="G15" s="388"/>
      <c r="H15" s="388"/>
      <c r="I15" s="388"/>
      <c r="J15" s="388"/>
      <c r="K15" s="388"/>
      <c r="L15" s="388"/>
      <c r="M15" s="388"/>
      <c r="N15" s="388"/>
      <c r="O15" s="389"/>
    </row>
    <row r="16" spans="1:15" ht="9" customHeight="1" thickBot="1" x14ac:dyDescent="0.3">
      <c r="A16" s="14"/>
      <c r="B16" s="80"/>
      <c r="C16" s="15"/>
      <c r="D16" s="15"/>
      <c r="E16" s="15"/>
      <c r="F16" s="15"/>
      <c r="G16" s="16"/>
      <c r="H16" s="16"/>
      <c r="I16" s="16"/>
      <c r="J16" s="16"/>
      <c r="K16" s="16"/>
      <c r="L16" s="17"/>
      <c r="M16" s="17"/>
      <c r="N16" s="17"/>
      <c r="O16" s="17"/>
    </row>
    <row r="17" spans="1:15" s="18" customFormat="1" ht="37.5" customHeight="1" thickBot="1" x14ac:dyDescent="0.3">
      <c r="A17" s="61" t="s">
        <v>125</v>
      </c>
      <c r="B17" s="390" t="s">
        <v>215</v>
      </c>
      <c r="C17" s="390"/>
      <c r="D17" s="390"/>
      <c r="E17" s="390"/>
      <c r="F17" s="390"/>
      <c r="G17" s="396" t="s">
        <v>127</v>
      </c>
      <c r="H17" s="396"/>
      <c r="I17" s="391" t="s">
        <v>216</v>
      </c>
      <c r="J17" s="391"/>
      <c r="K17" s="391"/>
      <c r="L17" s="391"/>
      <c r="M17" s="391"/>
      <c r="N17" s="391"/>
      <c r="O17" s="391"/>
    </row>
    <row r="18" spans="1:15" ht="9" customHeight="1" thickBot="1" x14ac:dyDescent="0.3">
      <c r="A18" s="14"/>
      <c r="B18" s="16"/>
      <c r="C18" s="15"/>
      <c r="D18" s="15"/>
      <c r="E18" s="15"/>
      <c r="F18" s="15"/>
      <c r="G18" s="16"/>
      <c r="H18" s="16"/>
      <c r="I18" s="16"/>
      <c r="J18" s="16"/>
      <c r="K18" s="16"/>
      <c r="L18" s="17"/>
      <c r="M18" s="17"/>
      <c r="N18" s="17"/>
      <c r="O18" s="17"/>
    </row>
    <row r="19" spans="1:15" ht="56.25" customHeight="1" thickBot="1" x14ac:dyDescent="0.3">
      <c r="A19" s="61" t="s">
        <v>129</v>
      </c>
      <c r="B19" s="390" t="s">
        <v>130</v>
      </c>
      <c r="C19" s="390"/>
      <c r="D19" s="390"/>
      <c r="E19" s="390"/>
      <c r="F19" s="61" t="s">
        <v>131</v>
      </c>
      <c r="G19" s="397" t="s">
        <v>132</v>
      </c>
      <c r="H19" s="397"/>
      <c r="I19" s="397"/>
      <c r="J19" s="61" t="s">
        <v>133</v>
      </c>
      <c r="K19" s="390" t="s">
        <v>217</v>
      </c>
      <c r="L19" s="390"/>
      <c r="M19" s="390"/>
      <c r="N19" s="390"/>
      <c r="O19" s="390"/>
    </row>
    <row r="20" spans="1:15" ht="9" customHeight="1" x14ac:dyDescent="0.25">
      <c r="A20" s="6"/>
      <c r="B20" s="3"/>
      <c r="C20" s="398"/>
      <c r="D20" s="398"/>
      <c r="E20" s="398"/>
      <c r="F20" s="398"/>
      <c r="G20" s="398"/>
      <c r="H20" s="398"/>
      <c r="I20" s="398"/>
      <c r="J20" s="398"/>
      <c r="K20" s="398"/>
      <c r="L20" s="398"/>
      <c r="M20" s="398"/>
      <c r="N20" s="398"/>
      <c r="O20" s="398"/>
    </row>
    <row r="22" spans="1:15" ht="16.5" customHeight="1" thickBot="1" x14ac:dyDescent="0.3">
      <c r="A22" s="78"/>
      <c r="B22" s="79"/>
      <c r="C22" s="79"/>
      <c r="D22" s="79"/>
      <c r="E22" s="79"/>
      <c r="F22" s="79"/>
      <c r="G22" s="79"/>
      <c r="H22" s="79"/>
      <c r="I22" s="79"/>
      <c r="J22" s="79"/>
      <c r="K22" s="79"/>
      <c r="L22" s="79"/>
      <c r="M22" s="79"/>
      <c r="N22" s="79"/>
      <c r="O22" s="79"/>
    </row>
    <row r="23" spans="1:15" ht="32.1" customHeight="1" thickBot="1" x14ac:dyDescent="0.3">
      <c r="A23" s="378" t="s">
        <v>135</v>
      </c>
      <c r="B23" s="379"/>
      <c r="C23" s="379"/>
      <c r="D23" s="379"/>
      <c r="E23" s="379"/>
      <c r="F23" s="379"/>
      <c r="G23" s="379"/>
      <c r="H23" s="379"/>
      <c r="I23" s="379"/>
      <c r="J23" s="379"/>
      <c r="K23" s="379"/>
      <c r="L23" s="379"/>
      <c r="M23" s="379"/>
      <c r="N23" s="379"/>
      <c r="O23" s="380"/>
    </row>
    <row r="24" spans="1:15" ht="32.1" customHeight="1" thickBot="1" x14ac:dyDescent="0.3">
      <c r="A24" s="378" t="s">
        <v>136</v>
      </c>
      <c r="B24" s="379"/>
      <c r="C24" s="379"/>
      <c r="D24" s="379"/>
      <c r="E24" s="379"/>
      <c r="F24" s="379"/>
      <c r="G24" s="379"/>
      <c r="H24" s="379"/>
      <c r="I24" s="379"/>
      <c r="J24" s="379"/>
      <c r="K24" s="379"/>
      <c r="L24" s="379"/>
      <c r="M24" s="379"/>
      <c r="N24" s="379"/>
      <c r="O24" s="380"/>
    </row>
    <row r="25" spans="1:15" ht="32.1" customHeight="1" thickBot="1" x14ac:dyDescent="0.3">
      <c r="A25" s="29"/>
      <c r="B25" s="19" t="s">
        <v>106</v>
      </c>
      <c r="C25" s="19" t="s">
        <v>108</v>
      </c>
      <c r="D25" s="19" t="s">
        <v>109</v>
      </c>
      <c r="E25" s="19" t="s">
        <v>110</v>
      </c>
      <c r="F25" s="19" t="s">
        <v>113</v>
      </c>
      <c r="G25" s="19" t="s">
        <v>114</v>
      </c>
      <c r="H25" s="19" t="s">
        <v>115</v>
      </c>
      <c r="I25" s="19" t="s">
        <v>116</v>
      </c>
      <c r="J25" s="19" t="s">
        <v>118</v>
      </c>
      <c r="K25" s="19" t="s">
        <v>119</v>
      </c>
      <c r="L25" s="19" t="s">
        <v>120</v>
      </c>
      <c r="M25" s="19" t="s">
        <v>121</v>
      </c>
      <c r="N25" s="20" t="s">
        <v>137</v>
      </c>
      <c r="O25" s="20" t="s">
        <v>138</v>
      </c>
    </row>
    <row r="26" spans="1:15" ht="32.1" customHeight="1" x14ac:dyDescent="0.25">
      <c r="A26" s="23" t="s">
        <v>139</v>
      </c>
      <c r="B26" s="24">
        <v>735224000</v>
      </c>
      <c r="C26" s="24">
        <v>1809526800</v>
      </c>
      <c r="D26" s="24">
        <v>405065000</v>
      </c>
      <c r="E26" s="24">
        <v>401628000</v>
      </c>
      <c r="F26" s="24"/>
      <c r="G26" s="24"/>
      <c r="H26" s="21"/>
      <c r="I26" s="21"/>
      <c r="J26" s="21"/>
      <c r="K26" s="21"/>
      <c r="L26" s="21"/>
      <c r="M26" s="21"/>
      <c r="N26" s="310">
        <f>SUM(B26:M26)</f>
        <v>3351443800</v>
      </c>
      <c r="O26" s="22"/>
    </row>
    <row r="27" spans="1:15" ht="32.1" customHeight="1" x14ac:dyDescent="0.25">
      <c r="A27" s="23" t="s">
        <v>140</v>
      </c>
      <c r="B27" s="292">
        <v>735220500</v>
      </c>
      <c r="C27" s="292">
        <v>1511456199</v>
      </c>
      <c r="D27" s="24">
        <v>471806488</v>
      </c>
      <c r="E27" s="24"/>
      <c r="F27" s="24"/>
      <c r="G27" s="24"/>
      <c r="H27" s="24"/>
      <c r="I27" s="24"/>
      <c r="J27" s="24"/>
      <c r="K27" s="24"/>
      <c r="L27" s="24"/>
      <c r="M27" s="24"/>
      <c r="N27" s="311">
        <f t="shared" ref="N27:N31" si="0">SUM(B27:M27)</f>
        <v>2718483187</v>
      </c>
      <c r="O27" s="60">
        <f>+(B27+C27+D27+E27+F27+G27+H27+I27+J27+K27+L27+M27)/N26</f>
        <v>0.81113793016609737</v>
      </c>
    </row>
    <row r="28" spans="1:15" ht="32.1" customHeight="1" x14ac:dyDescent="0.25">
      <c r="A28" s="23" t="s">
        <v>141</v>
      </c>
      <c r="B28" s="292"/>
      <c r="C28" s="292">
        <v>6080832</v>
      </c>
      <c r="D28" s="24">
        <v>133973188</v>
      </c>
      <c r="E28" s="24"/>
      <c r="F28" s="24"/>
      <c r="G28" s="24"/>
      <c r="H28" s="24"/>
      <c r="I28" s="24"/>
      <c r="J28" s="24"/>
      <c r="K28" s="24"/>
      <c r="L28" s="24"/>
      <c r="M28" s="24"/>
      <c r="N28" s="311">
        <f t="shared" si="0"/>
        <v>140054020</v>
      </c>
      <c r="O28" s="60"/>
    </row>
    <row r="29" spans="1:15" ht="32.1" customHeight="1" x14ac:dyDescent="0.25">
      <c r="A29" s="23" t="s">
        <v>142</v>
      </c>
      <c r="B29" s="24"/>
      <c r="C29" s="24">
        <v>83900266</v>
      </c>
      <c r="D29" s="24">
        <v>126716982</v>
      </c>
      <c r="E29" s="24"/>
      <c r="F29" s="24"/>
      <c r="G29" s="24"/>
      <c r="H29" s="24"/>
      <c r="I29" s="24"/>
      <c r="J29" s="24"/>
      <c r="K29" s="24"/>
      <c r="L29" s="24"/>
      <c r="M29" s="24"/>
      <c r="N29" s="311">
        <f t="shared" si="0"/>
        <v>210617248</v>
      </c>
      <c r="O29" s="25"/>
    </row>
    <row r="30" spans="1:15" ht="32.1" customHeight="1" x14ac:dyDescent="0.25">
      <c r="A30" s="23" t="s">
        <v>143</v>
      </c>
      <c r="B30" s="24">
        <v>0</v>
      </c>
      <c r="C30" s="24"/>
      <c r="D30" s="24"/>
      <c r="E30" s="24"/>
      <c r="F30" s="24"/>
      <c r="G30" s="24"/>
      <c r="H30" s="24"/>
      <c r="I30" s="24"/>
      <c r="J30" s="24"/>
      <c r="K30" s="24"/>
      <c r="L30" s="24"/>
      <c r="M30" s="24"/>
      <c r="N30" s="311">
        <f t="shared" si="0"/>
        <v>0</v>
      </c>
      <c r="O30" s="25"/>
    </row>
    <row r="31" spans="1:15" ht="32.1" customHeight="1" thickBot="1" x14ac:dyDescent="0.3">
      <c r="A31" s="26" t="s">
        <v>144</v>
      </c>
      <c r="B31" s="27">
        <v>0</v>
      </c>
      <c r="C31" s="293">
        <v>68118000</v>
      </c>
      <c r="D31" s="27">
        <v>39862958</v>
      </c>
      <c r="E31" s="27"/>
      <c r="F31" s="27"/>
      <c r="G31" s="27"/>
      <c r="H31" s="27"/>
      <c r="I31" s="27"/>
      <c r="J31" s="27"/>
      <c r="K31" s="27"/>
      <c r="L31" s="27"/>
      <c r="M31" s="27"/>
      <c r="N31" s="312">
        <f t="shared" si="0"/>
        <v>107980958</v>
      </c>
      <c r="O31" s="30"/>
    </row>
    <row r="32" spans="1:15" s="28" customFormat="1" ht="16.5" customHeight="1" x14ac:dyDescent="0.2"/>
    <row r="33" spans="1:10" s="28" customFormat="1" ht="17.25" customHeight="1" x14ac:dyDescent="0.2"/>
    <row r="34" spans="1:10" ht="5.25" customHeight="1" thickBot="1" x14ac:dyDescent="0.3"/>
    <row r="35" spans="1:10" ht="48" customHeight="1" thickBot="1" x14ac:dyDescent="0.3">
      <c r="A35" s="349" t="s">
        <v>145</v>
      </c>
      <c r="B35" s="350"/>
      <c r="C35" s="350"/>
      <c r="D35" s="350"/>
      <c r="E35" s="350"/>
      <c r="F35" s="350"/>
      <c r="G35" s="350"/>
      <c r="H35" s="350"/>
      <c r="I35" s="351"/>
      <c r="J35" s="33"/>
    </row>
    <row r="36" spans="1:10" ht="50.25" customHeight="1" thickBot="1" x14ac:dyDescent="0.3">
      <c r="A36" s="43" t="s">
        <v>146</v>
      </c>
      <c r="B36" s="352" t="str">
        <f>+B13</f>
        <v>Brindar a 40000 mujeres orientación y asesoría jurídica en los espacios con presencia de la SDMujer</v>
      </c>
      <c r="C36" s="353"/>
      <c r="D36" s="353"/>
      <c r="E36" s="353"/>
      <c r="F36" s="353"/>
      <c r="G36" s="353"/>
      <c r="H36" s="353"/>
      <c r="I36" s="354"/>
      <c r="J36" s="31"/>
    </row>
    <row r="37" spans="1:10" ht="18.75" customHeight="1" thickBot="1" x14ac:dyDescent="0.3">
      <c r="A37" s="343" t="s">
        <v>147</v>
      </c>
      <c r="B37" s="89">
        <v>2024</v>
      </c>
      <c r="C37" s="89">
        <v>2025</v>
      </c>
      <c r="D37" s="89">
        <v>2026</v>
      </c>
      <c r="E37" s="89">
        <v>2027</v>
      </c>
      <c r="F37" s="89" t="s">
        <v>148</v>
      </c>
      <c r="G37" s="361" t="s">
        <v>149</v>
      </c>
      <c r="H37" s="361" t="s">
        <v>21</v>
      </c>
      <c r="I37" s="361"/>
      <c r="J37" s="31"/>
    </row>
    <row r="38" spans="1:10" ht="50.25" customHeight="1" thickBot="1" x14ac:dyDescent="0.3">
      <c r="A38" s="344"/>
      <c r="B38" s="260">
        <v>7421</v>
      </c>
      <c r="C38" s="260">
        <v>11500</v>
      </c>
      <c r="D38" s="260">
        <v>12000</v>
      </c>
      <c r="E38" s="260">
        <v>9079</v>
      </c>
      <c r="F38" s="221">
        <f>SUM(B38:E38)</f>
        <v>40000</v>
      </c>
      <c r="G38" s="361"/>
      <c r="H38" s="361"/>
      <c r="I38" s="361"/>
      <c r="J38" s="31"/>
    </row>
    <row r="39" spans="1:10" ht="52.5" customHeight="1" thickBot="1" x14ac:dyDescent="0.3">
      <c r="A39" s="44" t="s">
        <v>150</v>
      </c>
      <c r="B39" s="355">
        <v>0.3</v>
      </c>
      <c r="C39" s="356"/>
      <c r="D39" s="357" t="s">
        <v>151</v>
      </c>
      <c r="E39" s="358"/>
      <c r="F39" s="358"/>
      <c r="G39" s="358"/>
      <c r="H39" s="358"/>
      <c r="I39" s="359"/>
    </row>
    <row r="40" spans="1:10" s="32" customFormat="1" ht="65.25" customHeight="1" thickBot="1" x14ac:dyDescent="0.3">
      <c r="A40" s="343" t="s">
        <v>152</v>
      </c>
      <c r="B40" s="44" t="s">
        <v>153</v>
      </c>
      <c r="C40" s="43" t="s">
        <v>154</v>
      </c>
      <c r="D40" s="329" t="s">
        <v>155</v>
      </c>
      <c r="E40" s="330"/>
      <c r="F40" s="329" t="s">
        <v>156</v>
      </c>
      <c r="G40" s="330"/>
      <c r="H40" s="45" t="s">
        <v>157</v>
      </c>
      <c r="I40" s="47" t="s">
        <v>158</v>
      </c>
    </row>
    <row r="41" spans="1:10" ht="215.25" thickBot="1" x14ac:dyDescent="0.3">
      <c r="A41" s="344"/>
      <c r="B41" s="283">
        <v>479</v>
      </c>
      <c r="C41" s="284">
        <v>692</v>
      </c>
      <c r="D41" s="416" t="s">
        <v>218</v>
      </c>
      <c r="E41" s="417"/>
      <c r="F41" s="416" t="s">
        <v>219</v>
      </c>
      <c r="G41" s="417"/>
      <c r="H41" s="282" t="s">
        <v>220</v>
      </c>
      <c r="I41" s="281" t="s">
        <v>221</v>
      </c>
    </row>
    <row r="42" spans="1:10" s="32" customFormat="1" ht="65.25" customHeight="1" thickBot="1" x14ac:dyDescent="0.3">
      <c r="A42" s="343" t="s">
        <v>163</v>
      </c>
      <c r="B42" s="46" t="s">
        <v>153</v>
      </c>
      <c r="C42" s="45" t="s">
        <v>154</v>
      </c>
      <c r="D42" s="329" t="s">
        <v>155</v>
      </c>
      <c r="E42" s="330"/>
      <c r="F42" s="329" t="s">
        <v>156</v>
      </c>
      <c r="G42" s="330"/>
      <c r="H42" s="45" t="s">
        <v>157</v>
      </c>
      <c r="I42" s="47" t="s">
        <v>158</v>
      </c>
    </row>
    <row r="43" spans="1:10" ht="214.5" customHeight="1" thickBot="1" x14ac:dyDescent="0.3">
      <c r="A43" s="344"/>
      <c r="B43" s="283">
        <v>958</v>
      </c>
      <c r="C43" s="284">
        <v>983</v>
      </c>
      <c r="D43" s="416" t="s">
        <v>222</v>
      </c>
      <c r="E43" s="417"/>
      <c r="F43" s="416" t="s">
        <v>606</v>
      </c>
      <c r="G43" s="417"/>
      <c r="H43" s="282" t="s">
        <v>220</v>
      </c>
      <c r="I43" s="281" t="s">
        <v>221</v>
      </c>
    </row>
    <row r="44" spans="1:10" s="32" customFormat="1" ht="65.25" customHeight="1" thickBot="1" x14ac:dyDescent="0.3">
      <c r="A44" s="343" t="s">
        <v>167</v>
      </c>
      <c r="B44" s="46" t="s">
        <v>153</v>
      </c>
      <c r="C44" s="45" t="s">
        <v>154</v>
      </c>
      <c r="D44" s="329" t="s">
        <v>155</v>
      </c>
      <c r="E44" s="330"/>
      <c r="F44" s="329" t="s">
        <v>156</v>
      </c>
      <c r="G44" s="330"/>
      <c r="H44" s="45" t="s">
        <v>157</v>
      </c>
      <c r="I44" s="47" t="s">
        <v>158</v>
      </c>
    </row>
    <row r="45" spans="1:10" ht="215.1" customHeight="1" thickBot="1" x14ac:dyDescent="0.3">
      <c r="A45" s="344"/>
      <c r="B45" s="283">
        <v>1150</v>
      </c>
      <c r="C45" s="284">
        <v>1224</v>
      </c>
      <c r="D45" s="416" t="s">
        <v>624</v>
      </c>
      <c r="E45" s="417"/>
      <c r="F45" s="416" t="s">
        <v>625</v>
      </c>
      <c r="G45" s="417"/>
      <c r="H45" s="282" t="s">
        <v>622</v>
      </c>
      <c r="I45" s="281" t="s">
        <v>221</v>
      </c>
    </row>
    <row r="46" spans="1:10" s="32" customFormat="1" ht="65.25" customHeight="1" thickBot="1" x14ac:dyDescent="0.3">
      <c r="A46" s="343" t="s">
        <v>168</v>
      </c>
      <c r="B46" s="46" t="s">
        <v>153</v>
      </c>
      <c r="C46" s="46" t="s">
        <v>154</v>
      </c>
      <c r="D46" s="329" t="s">
        <v>155</v>
      </c>
      <c r="E46" s="330"/>
      <c r="F46" s="329" t="s">
        <v>156</v>
      </c>
      <c r="G46" s="330"/>
      <c r="H46" s="45" t="s">
        <v>157</v>
      </c>
      <c r="I46" s="45" t="s">
        <v>158</v>
      </c>
    </row>
    <row r="47" spans="1:10" ht="65.25" customHeight="1" thickBot="1" x14ac:dyDescent="0.3">
      <c r="A47" s="344"/>
      <c r="B47" s="226">
        <v>1150</v>
      </c>
      <c r="C47" s="37"/>
      <c r="D47" s="347"/>
      <c r="E47" s="348"/>
      <c r="F47" s="347"/>
      <c r="G47" s="348"/>
      <c r="H47" s="55"/>
      <c r="I47" s="56"/>
    </row>
    <row r="48" spans="1:10" s="32" customFormat="1" ht="65.25" customHeight="1" thickBot="1" x14ac:dyDescent="0.3">
      <c r="A48" s="343" t="s">
        <v>169</v>
      </c>
      <c r="B48" s="46" t="s">
        <v>153</v>
      </c>
      <c r="C48" s="45" t="s">
        <v>154</v>
      </c>
      <c r="D48" s="329" t="s">
        <v>155</v>
      </c>
      <c r="E48" s="330"/>
      <c r="F48" s="329" t="s">
        <v>156</v>
      </c>
      <c r="G48" s="330"/>
      <c r="H48" s="45" t="s">
        <v>157</v>
      </c>
      <c r="I48" s="47" t="s">
        <v>158</v>
      </c>
    </row>
    <row r="49" spans="1:9" ht="65.25" customHeight="1" thickBot="1" x14ac:dyDescent="0.3">
      <c r="A49" s="344"/>
      <c r="B49" s="226">
        <v>1150</v>
      </c>
      <c r="C49" s="37"/>
      <c r="D49" s="331"/>
      <c r="E49" s="333"/>
      <c r="F49" s="331"/>
      <c r="G49" s="333"/>
      <c r="H49" s="34"/>
      <c r="I49" s="35"/>
    </row>
    <row r="50" spans="1:9" s="32" customFormat="1" ht="65.25" customHeight="1" thickBot="1" x14ac:dyDescent="0.3">
      <c r="A50" s="343" t="s">
        <v>170</v>
      </c>
      <c r="B50" s="46" t="s">
        <v>153</v>
      </c>
      <c r="C50" s="45" t="s">
        <v>154</v>
      </c>
      <c r="D50" s="329" t="s">
        <v>155</v>
      </c>
      <c r="E50" s="330"/>
      <c r="F50" s="329" t="s">
        <v>156</v>
      </c>
      <c r="G50" s="330"/>
      <c r="H50" s="45" t="s">
        <v>157</v>
      </c>
      <c r="I50" s="47" t="s">
        <v>158</v>
      </c>
    </row>
    <row r="51" spans="1:9" ht="65.25" customHeight="1" thickBot="1" x14ac:dyDescent="0.3">
      <c r="A51" s="344"/>
      <c r="B51" s="227">
        <v>1150</v>
      </c>
      <c r="C51" s="39"/>
      <c r="D51" s="331"/>
      <c r="E51" s="333"/>
      <c r="F51" s="331"/>
      <c r="G51" s="333"/>
      <c r="H51" s="34"/>
      <c r="I51" s="35"/>
    </row>
    <row r="52" spans="1:9" ht="65.25" customHeight="1" thickBot="1" x14ac:dyDescent="0.3">
      <c r="A52" s="343" t="s">
        <v>171</v>
      </c>
      <c r="B52" s="44" t="s">
        <v>153</v>
      </c>
      <c r="C52" s="43" t="s">
        <v>154</v>
      </c>
      <c r="D52" s="329" t="s">
        <v>155</v>
      </c>
      <c r="E52" s="330"/>
      <c r="F52" s="329" t="s">
        <v>156</v>
      </c>
      <c r="G52" s="330"/>
      <c r="H52" s="45" t="s">
        <v>157</v>
      </c>
      <c r="I52" s="47" t="s">
        <v>158</v>
      </c>
    </row>
    <row r="53" spans="1:9" ht="65.25" customHeight="1" thickBot="1" x14ac:dyDescent="0.3">
      <c r="A53" s="344"/>
      <c r="B53" s="227">
        <v>1150</v>
      </c>
      <c r="C53" s="39"/>
      <c r="D53" s="331"/>
      <c r="E53" s="332"/>
      <c r="F53" s="331"/>
      <c r="G53" s="333"/>
      <c r="H53" s="34"/>
      <c r="I53" s="35"/>
    </row>
    <row r="54" spans="1:9" ht="65.25" customHeight="1" thickBot="1" x14ac:dyDescent="0.3">
      <c r="A54" s="343" t="s">
        <v>172</v>
      </c>
      <c r="B54" s="44" t="s">
        <v>153</v>
      </c>
      <c r="C54" s="43" t="s">
        <v>154</v>
      </c>
      <c r="D54" s="329" t="s">
        <v>155</v>
      </c>
      <c r="E54" s="330"/>
      <c r="F54" s="329" t="s">
        <v>156</v>
      </c>
      <c r="G54" s="330"/>
      <c r="H54" s="45" t="s">
        <v>157</v>
      </c>
      <c r="I54" s="47" t="s">
        <v>158</v>
      </c>
    </row>
    <row r="55" spans="1:9" ht="65.25" customHeight="1" thickBot="1" x14ac:dyDescent="0.3">
      <c r="A55" s="344"/>
      <c r="B55" s="227">
        <v>1150</v>
      </c>
      <c r="C55" s="39"/>
      <c r="D55" s="331"/>
      <c r="E55" s="332"/>
      <c r="F55" s="331"/>
      <c r="G55" s="333"/>
      <c r="H55" s="57"/>
      <c r="I55" s="35"/>
    </row>
    <row r="56" spans="1:9" ht="65.25" customHeight="1" thickBot="1" x14ac:dyDescent="0.3">
      <c r="A56" s="343" t="s">
        <v>173</v>
      </c>
      <c r="B56" s="44" t="s">
        <v>153</v>
      </c>
      <c r="C56" s="43" t="s">
        <v>154</v>
      </c>
      <c r="D56" s="329" t="s">
        <v>155</v>
      </c>
      <c r="E56" s="330"/>
      <c r="F56" s="329" t="s">
        <v>156</v>
      </c>
      <c r="G56" s="330"/>
      <c r="H56" s="45" t="s">
        <v>157</v>
      </c>
      <c r="I56" s="47" t="s">
        <v>158</v>
      </c>
    </row>
    <row r="57" spans="1:9" ht="65.25" customHeight="1" thickBot="1" x14ac:dyDescent="0.3">
      <c r="A57" s="344"/>
      <c r="B57" s="227">
        <v>1150</v>
      </c>
      <c r="C57" s="39"/>
      <c r="D57" s="331"/>
      <c r="E57" s="333"/>
      <c r="F57" s="331"/>
      <c r="G57" s="333"/>
      <c r="H57" s="34"/>
      <c r="I57" s="34"/>
    </row>
    <row r="58" spans="1:9" ht="65.25" customHeight="1" thickBot="1" x14ac:dyDescent="0.3">
      <c r="A58" s="343" t="s">
        <v>174</v>
      </c>
      <c r="B58" s="44" t="s">
        <v>153</v>
      </c>
      <c r="C58" s="43" t="s">
        <v>154</v>
      </c>
      <c r="D58" s="329" t="s">
        <v>155</v>
      </c>
      <c r="E58" s="330"/>
      <c r="F58" s="329" t="s">
        <v>156</v>
      </c>
      <c r="G58" s="330"/>
      <c r="H58" s="45" t="s">
        <v>157</v>
      </c>
      <c r="I58" s="47" t="s">
        <v>158</v>
      </c>
    </row>
    <row r="59" spans="1:9" ht="65.25" customHeight="1" thickBot="1" x14ac:dyDescent="0.3">
      <c r="A59" s="344"/>
      <c r="B59" s="227">
        <v>1150</v>
      </c>
      <c r="C59" s="39"/>
      <c r="D59" s="331"/>
      <c r="E59" s="333"/>
      <c r="F59" s="331"/>
      <c r="G59" s="333"/>
      <c r="H59" s="34"/>
      <c r="I59" s="35"/>
    </row>
    <row r="60" spans="1:9" ht="65.25" customHeight="1" thickBot="1" x14ac:dyDescent="0.3">
      <c r="A60" s="343" t="s">
        <v>175</v>
      </c>
      <c r="B60" s="44" t="s">
        <v>153</v>
      </c>
      <c r="C60" s="43" t="s">
        <v>154</v>
      </c>
      <c r="D60" s="329" t="s">
        <v>155</v>
      </c>
      <c r="E60" s="330"/>
      <c r="F60" s="329" t="s">
        <v>156</v>
      </c>
      <c r="G60" s="330"/>
      <c r="H60" s="45" t="s">
        <v>157</v>
      </c>
      <c r="I60" s="47" t="s">
        <v>158</v>
      </c>
    </row>
    <row r="61" spans="1:9" ht="65.25" customHeight="1" thickBot="1" x14ac:dyDescent="0.3">
      <c r="A61" s="344"/>
      <c r="B61" s="227">
        <v>479</v>
      </c>
      <c r="C61" s="39"/>
      <c r="D61" s="331"/>
      <c r="E61" s="333"/>
      <c r="F61" s="332"/>
      <c r="G61" s="332"/>
      <c r="H61" s="34"/>
      <c r="I61" s="34"/>
    </row>
    <row r="62" spans="1:9" ht="65.25" customHeight="1" thickBot="1" x14ac:dyDescent="0.3">
      <c r="A62" s="343" t="s">
        <v>176</v>
      </c>
      <c r="B62" s="44" t="s">
        <v>153</v>
      </c>
      <c r="C62" s="43" t="s">
        <v>154</v>
      </c>
      <c r="D62" s="329" t="s">
        <v>155</v>
      </c>
      <c r="E62" s="330"/>
      <c r="F62" s="329" t="s">
        <v>156</v>
      </c>
      <c r="G62" s="330"/>
      <c r="H62" s="45" t="s">
        <v>157</v>
      </c>
      <c r="I62" s="47" t="s">
        <v>158</v>
      </c>
    </row>
    <row r="63" spans="1:9" ht="65.25" customHeight="1" thickBot="1" x14ac:dyDescent="0.3">
      <c r="A63" s="344"/>
      <c r="B63" s="227">
        <v>384</v>
      </c>
      <c r="C63" s="39"/>
      <c r="D63" s="331"/>
      <c r="E63" s="333"/>
      <c r="F63" s="331"/>
      <c r="G63" s="333"/>
      <c r="H63" s="34"/>
      <c r="I63" s="34"/>
    </row>
    <row r="66" spans="1:9" s="31" customFormat="1" ht="30" customHeight="1" x14ac:dyDescent="0.25">
      <c r="A66" s="2"/>
      <c r="B66" s="2"/>
      <c r="C66" s="2"/>
      <c r="D66" s="2"/>
      <c r="E66" s="2"/>
      <c r="F66" s="2"/>
      <c r="G66" s="2"/>
      <c r="H66" s="2"/>
      <c r="I66" s="2"/>
    </row>
    <row r="67" spans="1:9" ht="34.5" customHeight="1" x14ac:dyDescent="0.25">
      <c r="A67" s="405" t="s">
        <v>179</v>
      </c>
      <c r="B67" s="405"/>
      <c r="C67" s="405"/>
      <c r="D67" s="405"/>
      <c r="E67" s="405"/>
      <c r="F67" s="405"/>
      <c r="G67" s="405"/>
      <c r="H67" s="405"/>
      <c r="I67" s="405"/>
    </row>
    <row r="68" spans="1:9" ht="78" customHeight="1" x14ac:dyDescent="0.25">
      <c r="A68" s="48" t="s">
        <v>180</v>
      </c>
      <c r="B68" s="418" t="s">
        <v>223</v>
      </c>
      <c r="C68" s="419"/>
      <c r="D68" s="418" t="s">
        <v>224</v>
      </c>
      <c r="E68" s="419"/>
      <c r="F68" s="418" t="s">
        <v>225</v>
      </c>
      <c r="G68" s="419"/>
      <c r="H68" s="409" t="s">
        <v>184</v>
      </c>
      <c r="I68" s="410"/>
    </row>
    <row r="69" spans="1:9" ht="40.5" customHeight="1" x14ac:dyDescent="0.25">
      <c r="A69" s="48" t="s">
        <v>185</v>
      </c>
      <c r="B69" s="420">
        <v>0.1</v>
      </c>
      <c r="C69" s="421"/>
      <c r="D69" s="420">
        <v>0.1</v>
      </c>
      <c r="E69" s="421"/>
      <c r="F69" s="420">
        <v>0.1</v>
      </c>
      <c r="G69" s="421"/>
      <c r="H69" s="422"/>
      <c r="I69" s="423"/>
    </row>
    <row r="70" spans="1:9" ht="30" customHeight="1" x14ac:dyDescent="0.25">
      <c r="A70" s="402" t="s">
        <v>106</v>
      </c>
      <c r="B70" s="96" t="s">
        <v>93</v>
      </c>
      <c r="C70" s="96" t="s">
        <v>154</v>
      </c>
      <c r="D70" s="96" t="s">
        <v>93</v>
      </c>
      <c r="E70" s="96" t="s">
        <v>154</v>
      </c>
      <c r="F70" s="96" t="s">
        <v>93</v>
      </c>
      <c r="G70" s="96" t="s">
        <v>154</v>
      </c>
      <c r="H70" s="96" t="s">
        <v>93</v>
      </c>
      <c r="I70" s="96" t="s">
        <v>154</v>
      </c>
    </row>
    <row r="71" spans="1:9" ht="30" customHeight="1" x14ac:dyDescent="0.25">
      <c r="A71" s="403"/>
      <c r="B71" s="50">
        <f>+B41/C38</f>
        <v>4.1652173913043475E-2</v>
      </c>
      <c r="C71" s="50">
        <f>+B71</f>
        <v>4.1652173913043475E-2</v>
      </c>
      <c r="D71" s="50">
        <f>B71</f>
        <v>4.1652173913043475E-2</v>
      </c>
      <c r="E71" s="50">
        <f>+D71</f>
        <v>4.1652173913043475E-2</v>
      </c>
      <c r="F71" s="58">
        <f>$B$71</f>
        <v>4.1652173913043475E-2</v>
      </c>
      <c r="G71" s="50">
        <f>+F71</f>
        <v>4.1652173913043475E-2</v>
      </c>
      <c r="H71" s="58"/>
      <c r="I71" s="51"/>
    </row>
    <row r="72" spans="1:9" ht="80.25" customHeight="1" x14ac:dyDescent="0.25">
      <c r="A72" s="48" t="s">
        <v>186</v>
      </c>
      <c r="B72" s="424" t="s">
        <v>226</v>
      </c>
      <c r="C72" s="336"/>
      <c r="D72" s="424" t="s">
        <v>227</v>
      </c>
      <c r="E72" s="336"/>
      <c r="F72" s="424" t="s">
        <v>228</v>
      </c>
      <c r="G72" s="336"/>
      <c r="H72" s="327"/>
      <c r="I72" s="408"/>
    </row>
    <row r="73" spans="1:9" ht="80.25" customHeight="1" x14ac:dyDescent="0.25">
      <c r="A73" s="48" t="s">
        <v>189</v>
      </c>
      <c r="B73" s="334" t="s">
        <v>229</v>
      </c>
      <c r="C73" s="336"/>
      <c r="D73" s="334" t="s">
        <v>229</v>
      </c>
      <c r="E73" s="336"/>
      <c r="F73" s="334" t="s">
        <v>229</v>
      </c>
      <c r="G73" s="336"/>
      <c r="H73" s="323"/>
      <c r="I73" s="324"/>
    </row>
    <row r="74" spans="1:9" ht="30.75" customHeight="1" x14ac:dyDescent="0.25">
      <c r="A74" s="402" t="s">
        <v>108</v>
      </c>
      <c r="B74" s="96" t="s">
        <v>93</v>
      </c>
      <c r="C74" s="96" t="s">
        <v>154</v>
      </c>
      <c r="D74" s="96" t="s">
        <v>93</v>
      </c>
      <c r="E74" s="96" t="s">
        <v>154</v>
      </c>
      <c r="F74" s="96" t="s">
        <v>93</v>
      </c>
      <c r="G74" s="96" t="s">
        <v>154</v>
      </c>
      <c r="H74" s="96" t="s">
        <v>93</v>
      </c>
      <c r="I74" s="96" t="s">
        <v>154</v>
      </c>
    </row>
    <row r="75" spans="1:9" ht="30.75" customHeight="1" x14ac:dyDescent="0.25">
      <c r="A75" s="403"/>
      <c r="B75" s="50">
        <f>+B43/C38</f>
        <v>8.330434782608695E-2</v>
      </c>
      <c r="C75" s="50">
        <f>+B75</f>
        <v>8.330434782608695E-2</v>
      </c>
      <c r="D75" s="50">
        <v>8.3299999999999999E-2</v>
      </c>
      <c r="E75" s="50">
        <f>+D75</f>
        <v>8.3299999999999999E-2</v>
      </c>
      <c r="F75" s="58">
        <v>8.3299999999999999E-2</v>
      </c>
      <c r="G75" s="280">
        <f>+F75</f>
        <v>8.3299999999999999E-2</v>
      </c>
      <c r="H75" s="58"/>
      <c r="I75" s="52"/>
    </row>
    <row r="76" spans="1:9" ht="80.25" customHeight="1" x14ac:dyDescent="0.25">
      <c r="A76" s="48" t="s">
        <v>186</v>
      </c>
      <c r="B76" s="424" t="s">
        <v>230</v>
      </c>
      <c r="C76" s="336"/>
      <c r="D76" s="424" t="s">
        <v>231</v>
      </c>
      <c r="E76" s="336"/>
      <c r="F76" s="424" t="s">
        <v>232</v>
      </c>
      <c r="G76" s="336"/>
      <c r="H76" s="364"/>
      <c r="I76" s="365"/>
    </row>
    <row r="77" spans="1:9" ht="80.25" customHeight="1" x14ac:dyDescent="0.25">
      <c r="A77" s="48" t="s">
        <v>189</v>
      </c>
      <c r="B77" s="334" t="s">
        <v>229</v>
      </c>
      <c r="C77" s="336"/>
      <c r="D77" s="334" t="s">
        <v>229</v>
      </c>
      <c r="E77" s="336"/>
      <c r="F77" s="334" t="s">
        <v>229</v>
      </c>
      <c r="G77" s="336"/>
      <c r="H77" s="323"/>
      <c r="I77" s="324"/>
    </row>
    <row r="78" spans="1:9" ht="30.75" customHeight="1" x14ac:dyDescent="0.25">
      <c r="A78" s="402" t="s">
        <v>109</v>
      </c>
      <c r="B78" s="96" t="s">
        <v>93</v>
      </c>
      <c r="C78" s="96" t="s">
        <v>154</v>
      </c>
      <c r="D78" s="96" t="s">
        <v>93</v>
      </c>
      <c r="E78" s="96" t="s">
        <v>154</v>
      </c>
      <c r="F78" s="96" t="s">
        <v>93</v>
      </c>
      <c r="G78" s="96" t="s">
        <v>154</v>
      </c>
      <c r="H78" s="96" t="s">
        <v>93</v>
      </c>
      <c r="I78" s="96" t="s">
        <v>154</v>
      </c>
    </row>
    <row r="79" spans="1:9" ht="30.75" customHeight="1" x14ac:dyDescent="0.25">
      <c r="A79" s="403"/>
      <c r="B79" s="50">
        <f>+B45/C38</f>
        <v>0.1</v>
      </c>
      <c r="C79" s="51">
        <f>+B79</f>
        <v>0.1</v>
      </c>
      <c r="D79" s="50">
        <v>0.1</v>
      </c>
      <c r="E79" s="51">
        <f>+D79</f>
        <v>0.1</v>
      </c>
      <c r="F79" s="58">
        <v>0.1</v>
      </c>
      <c r="G79" s="52">
        <f>+F79</f>
        <v>0.1</v>
      </c>
      <c r="H79" s="58"/>
      <c r="I79" s="52"/>
    </row>
    <row r="80" spans="1:9" ht="80.25" customHeight="1" x14ac:dyDescent="0.25">
      <c r="A80" s="48" t="s">
        <v>186</v>
      </c>
      <c r="B80" s="424" t="s">
        <v>620</v>
      </c>
      <c r="C80" s="336"/>
      <c r="D80" s="424" t="s">
        <v>626</v>
      </c>
      <c r="E80" s="336"/>
      <c r="F80" s="424" t="s">
        <v>621</v>
      </c>
      <c r="G80" s="336"/>
      <c r="H80" s="323"/>
      <c r="I80" s="324"/>
    </row>
    <row r="81" spans="1:9" ht="80.25" customHeight="1" x14ac:dyDescent="0.25">
      <c r="A81" s="48" t="s">
        <v>189</v>
      </c>
      <c r="B81" s="362" t="s">
        <v>623</v>
      </c>
      <c r="C81" s="363"/>
      <c r="D81" s="362" t="s">
        <v>623</v>
      </c>
      <c r="E81" s="363"/>
      <c r="F81" s="362" t="s">
        <v>623</v>
      </c>
      <c r="G81" s="324"/>
      <c r="H81" s="323"/>
      <c r="I81" s="324"/>
    </row>
    <row r="82" spans="1:9" ht="30.75" customHeight="1" x14ac:dyDescent="0.25">
      <c r="A82" s="402" t="s">
        <v>110</v>
      </c>
      <c r="B82" s="96" t="s">
        <v>93</v>
      </c>
      <c r="C82" s="96" t="s">
        <v>154</v>
      </c>
      <c r="D82" s="96" t="s">
        <v>93</v>
      </c>
      <c r="E82" s="96" t="s">
        <v>154</v>
      </c>
      <c r="F82" s="96" t="s">
        <v>93</v>
      </c>
      <c r="G82" s="96" t="s">
        <v>154</v>
      </c>
      <c r="H82" s="96" t="s">
        <v>93</v>
      </c>
      <c r="I82" s="96" t="s">
        <v>154</v>
      </c>
    </row>
    <row r="83" spans="1:9" ht="30.75" customHeight="1" x14ac:dyDescent="0.25">
      <c r="A83" s="403"/>
      <c r="B83" s="50">
        <f>+B47/C38</f>
        <v>0.1</v>
      </c>
      <c r="C83" s="51"/>
      <c r="D83" s="50">
        <v>0.1</v>
      </c>
      <c r="E83" s="51"/>
      <c r="F83" s="58">
        <v>0.1</v>
      </c>
      <c r="G83" s="52"/>
      <c r="H83" s="58"/>
      <c r="I83" s="52"/>
    </row>
    <row r="84" spans="1:9" ht="80.25" customHeight="1" x14ac:dyDescent="0.25">
      <c r="A84" s="48" t="s">
        <v>186</v>
      </c>
      <c r="B84" s="325"/>
      <c r="C84" s="326"/>
      <c r="D84" s="323"/>
      <c r="E84" s="324"/>
      <c r="F84" s="327"/>
      <c r="G84" s="328"/>
      <c r="H84" s="323"/>
      <c r="I84" s="324"/>
    </row>
    <row r="85" spans="1:9" ht="80.25" customHeight="1" x14ac:dyDescent="0.25">
      <c r="A85" s="48" t="s">
        <v>189</v>
      </c>
      <c r="B85" s="413"/>
      <c r="C85" s="414"/>
      <c r="D85" s="415"/>
      <c r="E85" s="363"/>
      <c r="F85" s="323"/>
      <c r="G85" s="324"/>
      <c r="H85" s="323"/>
      <c r="I85" s="324"/>
    </row>
    <row r="86" spans="1:9" ht="30" customHeight="1" x14ac:dyDescent="0.25">
      <c r="A86" s="402" t="s">
        <v>113</v>
      </c>
      <c r="B86" s="96" t="s">
        <v>93</v>
      </c>
      <c r="C86" s="96" t="s">
        <v>154</v>
      </c>
      <c r="D86" s="96" t="s">
        <v>93</v>
      </c>
      <c r="E86" s="96" t="s">
        <v>154</v>
      </c>
      <c r="F86" s="96" t="s">
        <v>93</v>
      </c>
      <c r="G86" s="96" t="s">
        <v>154</v>
      </c>
      <c r="H86" s="96" t="s">
        <v>93</v>
      </c>
      <c r="I86" s="96" t="s">
        <v>154</v>
      </c>
    </row>
    <row r="87" spans="1:9" ht="30" customHeight="1" x14ac:dyDescent="0.25">
      <c r="A87" s="403"/>
      <c r="B87" s="50">
        <f>+B49/C38</f>
        <v>0.1</v>
      </c>
      <c r="C87" s="51"/>
      <c r="D87" s="50">
        <v>0.1</v>
      </c>
      <c r="E87" s="51"/>
      <c r="F87" s="58">
        <v>0.1</v>
      </c>
      <c r="G87" s="52"/>
      <c r="H87" s="58"/>
      <c r="I87" s="52"/>
    </row>
    <row r="88" spans="1:9" ht="80.25" customHeight="1" x14ac:dyDescent="0.25">
      <c r="A88" s="48" t="s">
        <v>186</v>
      </c>
      <c r="B88" s="342"/>
      <c r="C88" s="342"/>
      <c r="D88" s="342"/>
      <c r="E88" s="342"/>
      <c r="F88" s="342"/>
      <c r="G88" s="342"/>
      <c r="H88" s="342"/>
      <c r="I88" s="342"/>
    </row>
    <row r="89" spans="1:9" ht="80.25" customHeight="1" x14ac:dyDescent="0.25">
      <c r="A89" s="48" t="s">
        <v>189</v>
      </c>
      <c r="B89" s="316"/>
      <c r="C89" s="317"/>
      <c r="D89" s="316"/>
      <c r="E89" s="317"/>
      <c r="F89" s="316"/>
      <c r="G89" s="317"/>
      <c r="H89" s="316"/>
      <c r="I89" s="317"/>
    </row>
    <row r="90" spans="1:9" ht="29.25" customHeight="1" x14ac:dyDescent="0.25">
      <c r="A90" s="402" t="s">
        <v>114</v>
      </c>
      <c r="B90" s="96" t="s">
        <v>93</v>
      </c>
      <c r="C90" s="96" t="s">
        <v>154</v>
      </c>
      <c r="D90" s="96" t="s">
        <v>93</v>
      </c>
      <c r="E90" s="96" t="s">
        <v>154</v>
      </c>
      <c r="F90" s="96" t="s">
        <v>93</v>
      </c>
      <c r="G90" s="96" t="s">
        <v>154</v>
      </c>
      <c r="H90" s="96" t="s">
        <v>93</v>
      </c>
      <c r="I90" s="96" t="s">
        <v>154</v>
      </c>
    </row>
    <row r="91" spans="1:9" ht="29.25" customHeight="1" x14ac:dyDescent="0.25">
      <c r="A91" s="403"/>
      <c r="B91" s="50">
        <f>+B51/C38</f>
        <v>0.1</v>
      </c>
      <c r="C91" s="53"/>
      <c r="D91" s="50">
        <v>0.1</v>
      </c>
      <c r="E91" s="51"/>
      <c r="F91" s="58">
        <v>0.1</v>
      </c>
      <c r="G91" s="52"/>
      <c r="H91" s="58"/>
      <c r="I91" s="52"/>
    </row>
    <row r="92" spans="1:9" ht="80.25" customHeight="1" x14ac:dyDescent="0.25">
      <c r="A92" s="48" t="s">
        <v>186</v>
      </c>
      <c r="B92" s="315"/>
      <c r="C92" s="315"/>
      <c r="D92" s="315"/>
      <c r="E92" s="315"/>
      <c r="F92" s="315"/>
      <c r="G92" s="315"/>
      <c r="H92" s="315"/>
      <c r="I92" s="315"/>
    </row>
    <row r="93" spans="1:9" ht="80.25" customHeight="1" x14ac:dyDescent="0.25">
      <c r="A93" s="48" t="s">
        <v>189</v>
      </c>
      <c r="B93" s="316"/>
      <c r="C93" s="317"/>
      <c r="D93" s="316"/>
      <c r="E93" s="317"/>
      <c r="F93" s="316"/>
      <c r="G93" s="317"/>
      <c r="H93" s="316"/>
      <c r="I93" s="317"/>
    </row>
    <row r="94" spans="1:9" ht="24.95" customHeight="1" x14ac:dyDescent="0.25">
      <c r="A94" s="402" t="s">
        <v>115</v>
      </c>
      <c r="B94" s="96" t="s">
        <v>93</v>
      </c>
      <c r="C94" s="96" t="s">
        <v>154</v>
      </c>
      <c r="D94" s="96" t="s">
        <v>93</v>
      </c>
      <c r="E94" s="96" t="s">
        <v>154</v>
      </c>
      <c r="F94" s="96" t="s">
        <v>93</v>
      </c>
      <c r="G94" s="96" t="s">
        <v>154</v>
      </c>
      <c r="H94" s="96" t="s">
        <v>93</v>
      </c>
      <c r="I94" s="96" t="s">
        <v>154</v>
      </c>
    </row>
    <row r="95" spans="1:9" ht="24.95" customHeight="1" x14ac:dyDescent="0.25">
      <c r="A95" s="403"/>
      <c r="B95" s="50">
        <f>+B53/C38</f>
        <v>0.1</v>
      </c>
      <c r="C95" s="53"/>
      <c r="D95" s="50">
        <v>0.1</v>
      </c>
      <c r="E95" s="51"/>
      <c r="F95" s="58">
        <v>0.1</v>
      </c>
      <c r="G95" s="52"/>
      <c r="H95" s="58"/>
      <c r="I95" s="52"/>
    </row>
    <row r="96" spans="1:9" ht="80.25" customHeight="1" x14ac:dyDescent="0.25">
      <c r="A96" s="48" t="s">
        <v>186</v>
      </c>
      <c r="B96" s="315"/>
      <c r="C96" s="315"/>
      <c r="D96" s="315"/>
      <c r="E96" s="315"/>
      <c r="F96" s="315"/>
      <c r="G96" s="315"/>
      <c r="H96" s="315"/>
      <c r="I96" s="315"/>
    </row>
    <row r="97" spans="1:9" ht="80.25" customHeight="1" x14ac:dyDescent="0.25">
      <c r="A97" s="48" t="s">
        <v>189</v>
      </c>
      <c r="B97" s="316"/>
      <c r="C97" s="317"/>
      <c r="D97" s="316"/>
      <c r="E97" s="317"/>
      <c r="F97" s="316"/>
      <c r="G97" s="317"/>
      <c r="H97" s="316"/>
      <c r="I97" s="317"/>
    </row>
    <row r="98" spans="1:9" ht="24.95" customHeight="1" x14ac:dyDescent="0.25">
      <c r="A98" s="402" t="s">
        <v>116</v>
      </c>
      <c r="B98" s="96" t="s">
        <v>93</v>
      </c>
      <c r="C98" s="96" t="s">
        <v>154</v>
      </c>
      <c r="D98" s="96" t="s">
        <v>93</v>
      </c>
      <c r="E98" s="96" t="s">
        <v>154</v>
      </c>
      <c r="F98" s="96" t="s">
        <v>93</v>
      </c>
      <c r="G98" s="96" t="s">
        <v>154</v>
      </c>
      <c r="H98" s="96" t="s">
        <v>93</v>
      </c>
      <c r="I98" s="96" t="s">
        <v>154</v>
      </c>
    </row>
    <row r="99" spans="1:9" ht="24.95" customHeight="1" x14ac:dyDescent="0.25">
      <c r="A99" s="403"/>
      <c r="B99" s="50">
        <f>+B55/C38</f>
        <v>0.1</v>
      </c>
      <c r="C99" s="53"/>
      <c r="D99" s="50">
        <v>0.1</v>
      </c>
      <c r="E99" s="51"/>
      <c r="F99" s="58">
        <v>0.1</v>
      </c>
      <c r="G99" s="52"/>
      <c r="H99" s="58"/>
      <c r="I99" s="52"/>
    </row>
    <row r="100" spans="1:9" ht="80.25" customHeight="1" x14ac:dyDescent="0.25">
      <c r="A100" s="48" t="s">
        <v>186</v>
      </c>
      <c r="B100" s="315"/>
      <c r="C100" s="315"/>
      <c r="D100" s="315"/>
      <c r="E100" s="315"/>
      <c r="F100" s="315"/>
      <c r="G100" s="315"/>
      <c r="H100" s="315"/>
      <c r="I100" s="315"/>
    </row>
    <row r="101" spans="1:9" ht="80.25" customHeight="1" x14ac:dyDescent="0.25">
      <c r="A101" s="48" t="s">
        <v>189</v>
      </c>
      <c r="B101" s="316"/>
      <c r="C101" s="317"/>
      <c r="D101" s="316"/>
      <c r="E101" s="317"/>
      <c r="F101" s="316"/>
      <c r="G101" s="317"/>
      <c r="H101" s="316"/>
      <c r="I101" s="317"/>
    </row>
    <row r="102" spans="1:9" ht="24.95" customHeight="1" x14ac:dyDescent="0.25">
      <c r="A102" s="402" t="s">
        <v>118</v>
      </c>
      <c r="B102" s="96" t="s">
        <v>93</v>
      </c>
      <c r="C102" s="96" t="s">
        <v>154</v>
      </c>
      <c r="D102" s="96" t="s">
        <v>93</v>
      </c>
      <c r="E102" s="96" t="s">
        <v>154</v>
      </c>
      <c r="F102" s="96" t="s">
        <v>93</v>
      </c>
      <c r="G102" s="96" t="s">
        <v>154</v>
      </c>
      <c r="H102" s="96" t="s">
        <v>93</v>
      </c>
      <c r="I102" s="96" t="s">
        <v>154</v>
      </c>
    </row>
    <row r="103" spans="1:9" ht="24.95" customHeight="1" x14ac:dyDescent="0.25">
      <c r="A103" s="403"/>
      <c r="B103" s="50">
        <f>+B57/C38</f>
        <v>0.1</v>
      </c>
      <c r="C103" s="53"/>
      <c r="D103" s="50">
        <v>0.1</v>
      </c>
      <c r="E103" s="51"/>
      <c r="F103" s="58">
        <v>0.1</v>
      </c>
      <c r="G103" s="52"/>
      <c r="H103" s="58"/>
      <c r="I103" s="52"/>
    </row>
    <row r="104" spans="1:9" ht="80.25" customHeight="1" x14ac:dyDescent="0.25">
      <c r="A104" s="48" t="s">
        <v>186</v>
      </c>
      <c r="B104" s="315"/>
      <c r="C104" s="315"/>
      <c r="D104" s="315"/>
      <c r="E104" s="315"/>
      <c r="F104" s="315"/>
      <c r="G104" s="315"/>
      <c r="H104" s="315"/>
      <c r="I104" s="315"/>
    </row>
    <row r="105" spans="1:9" ht="80.25" customHeight="1" x14ac:dyDescent="0.25">
      <c r="A105" s="48" t="s">
        <v>189</v>
      </c>
      <c r="B105" s="316"/>
      <c r="C105" s="317"/>
      <c r="D105" s="316"/>
      <c r="E105" s="317"/>
      <c r="F105" s="316"/>
      <c r="G105" s="317"/>
      <c r="H105" s="316"/>
      <c r="I105" s="317"/>
    </row>
    <row r="106" spans="1:9" ht="24.95" customHeight="1" x14ac:dyDescent="0.25">
      <c r="A106" s="402" t="s">
        <v>119</v>
      </c>
      <c r="B106" s="96" t="s">
        <v>93</v>
      </c>
      <c r="C106" s="96" t="s">
        <v>154</v>
      </c>
      <c r="D106" s="96" t="s">
        <v>93</v>
      </c>
      <c r="E106" s="96" t="s">
        <v>154</v>
      </c>
      <c r="F106" s="96" t="s">
        <v>93</v>
      </c>
      <c r="G106" s="96" t="s">
        <v>154</v>
      </c>
      <c r="H106" s="96" t="s">
        <v>93</v>
      </c>
      <c r="I106" s="96" t="s">
        <v>154</v>
      </c>
    </row>
    <row r="107" spans="1:9" ht="24.95" customHeight="1" x14ac:dyDescent="0.25">
      <c r="A107" s="403"/>
      <c r="B107" s="50">
        <f>+B59/C38</f>
        <v>0.1</v>
      </c>
      <c r="C107" s="53"/>
      <c r="D107" s="50">
        <v>0.1</v>
      </c>
      <c r="E107" s="51"/>
      <c r="F107" s="58">
        <v>0.1</v>
      </c>
      <c r="G107" s="52"/>
      <c r="H107" s="58"/>
      <c r="I107" s="52"/>
    </row>
    <row r="108" spans="1:9" ht="80.25" customHeight="1" x14ac:dyDescent="0.25">
      <c r="A108" s="48" t="s">
        <v>186</v>
      </c>
      <c r="B108" s="315"/>
      <c r="C108" s="315"/>
      <c r="D108" s="315"/>
      <c r="E108" s="315"/>
      <c r="F108" s="315"/>
      <c r="G108" s="315"/>
      <c r="H108" s="315"/>
      <c r="I108" s="315"/>
    </row>
    <row r="109" spans="1:9" ht="80.25" customHeight="1" x14ac:dyDescent="0.25">
      <c r="A109" s="48" t="s">
        <v>189</v>
      </c>
      <c r="B109" s="316"/>
      <c r="C109" s="317"/>
      <c r="D109" s="316"/>
      <c r="E109" s="317"/>
      <c r="F109" s="316"/>
      <c r="G109" s="317"/>
      <c r="H109" s="316"/>
      <c r="I109" s="317"/>
    </row>
    <row r="110" spans="1:9" ht="24.95" customHeight="1" x14ac:dyDescent="0.25">
      <c r="A110" s="402" t="s">
        <v>120</v>
      </c>
      <c r="B110" s="96" t="s">
        <v>93</v>
      </c>
      <c r="C110" s="96" t="s">
        <v>154</v>
      </c>
      <c r="D110" s="96" t="s">
        <v>93</v>
      </c>
      <c r="E110" s="96" t="s">
        <v>154</v>
      </c>
      <c r="F110" s="96" t="s">
        <v>93</v>
      </c>
      <c r="G110" s="96" t="s">
        <v>154</v>
      </c>
      <c r="H110" s="96" t="s">
        <v>93</v>
      </c>
      <c r="I110" s="96" t="s">
        <v>154</v>
      </c>
    </row>
    <row r="111" spans="1:9" ht="24.95" customHeight="1" x14ac:dyDescent="0.25">
      <c r="A111" s="403"/>
      <c r="B111" s="50">
        <f>+B61/C38</f>
        <v>4.1652173913043475E-2</v>
      </c>
      <c r="C111" s="53"/>
      <c r="D111" s="50">
        <v>4.1700000000000001E-2</v>
      </c>
      <c r="E111" s="51"/>
      <c r="F111" s="58">
        <v>4.1700000000000001E-2</v>
      </c>
      <c r="G111" s="52"/>
      <c r="H111" s="58"/>
      <c r="I111" s="52"/>
    </row>
    <row r="112" spans="1:9" ht="80.25" customHeight="1" x14ac:dyDescent="0.25">
      <c r="A112" s="48" t="s">
        <v>186</v>
      </c>
      <c r="B112" s="315"/>
      <c r="C112" s="315"/>
      <c r="D112" s="315"/>
      <c r="E112" s="315"/>
      <c r="F112" s="315"/>
      <c r="G112" s="315"/>
      <c r="H112" s="315"/>
      <c r="I112" s="315"/>
    </row>
    <row r="113" spans="1:9" ht="80.25" customHeight="1" x14ac:dyDescent="0.25">
      <c r="A113" s="48" t="s">
        <v>189</v>
      </c>
      <c r="B113" s="316"/>
      <c r="C113" s="317"/>
      <c r="D113" s="316"/>
      <c r="E113" s="317"/>
      <c r="F113" s="316"/>
      <c r="G113" s="317"/>
      <c r="H113" s="316"/>
      <c r="I113" s="317"/>
    </row>
    <row r="114" spans="1:9" ht="24.95" customHeight="1" x14ac:dyDescent="0.25">
      <c r="A114" s="402" t="s">
        <v>121</v>
      </c>
      <c r="B114" s="96" t="s">
        <v>93</v>
      </c>
      <c r="C114" s="96" t="s">
        <v>154</v>
      </c>
      <c r="D114" s="96" t="s">
        <v>93</v>
      </c>
      <c r="E114" s="96" t="s">
        <v>154</v>
      </c>
      <c r="F114" s="96" t="s">
        <v>93</v>
      </c>
      <c r="G114" s="96" t="s">
        <v>154</v>
      </c>
      <c r="H114" s="96" t="s">
        <v>93</v>
      </c>
      <c r="I114" s="96" t="s">
        <v>154</v>
      </c>
    </row>
    <row r="115" spans="1:9" ht="24.95" customHeight="1" x14ac:dyDescent="0.25">
      <c r="A115" s="403"/>
      <c r="B115" s="225">
        <f>+B63/C38</f>
        <v>3.3391304347826084E-2</v>
      </c>
      <c r="C115" s="216"/>
      <c r="D115" s="225">
        <v>3.3399999999999999E-2</v>
      </c>
      <c r="E115" s="216"/>
      <c r="F115" s="225">
        <v>3.3399999999999999E-2</v>
      </c>
      <c r="G115" s="217"/>
      <c r="H115" s="216"/>
      <c r="I115" s="217"/>
    </row>
    <row r="116" spans="1:9" ht="80.25" customHeight="1" x14ac:dyDescent="0.25">
      <c r="A116" s="48" t="s">
        <v>186</v>
      </c>
      <c r="B116" s="320"/>
      <c r="C116" s="320"/>
      <c r="D116" s="320"/>
      <c r="E116" s="320"/>
      <c r="F116" s="320"/>
      <c r="G116" s="320"/>
      <c r="H116" s="320"/>
      <c r="I116" s="320"/>
    </row>
    <row r="117" spans="1:9" ht="80.25" customHeight="1" x14ac:dyDescent="0.25">
      <c r="A117" s="48" t="s">
        <v>189</v>
      </c>
      <c r="B117" s="316"/>
      <c r="C117" s="317"/>
      <c r="D117" s="316"/>
      <c r="E117" s="317"/>
      <c r="F117" s="316"/>
      <c r="G117" s="317"/>
      <c r="H117" s="316"/>
      <c r="I117" s="317"/>
    </row>
    <row r="118" spans="1:9" ht="16.5" x14ac:dyDescent="0.25">
      <c r="A118" s="49" t="s">
        <v>194</v>
      </c>
      <c r="B118" s="54">
        <f t="shared" ref="B118:I118" si="1">(B71+B75+B79+B83+B87+B91+B95+B99+B103+B107+B111+B115)</f>
        <v>0.99999999999999989</v>
      </c>
      <c r="C118" s="54">
        <f t="shared" si="1"/>
        <v>0.22495652173913044</v>
      </c>
      <c r="D118" s="54">
        <f>(D71+D75+D79+D83+D87+D91+D95+D99+D103+D107+D111+D115)</f>
        <v>1.0000521739130435</v>
      </c>
      <c r="E118" s="54">
        <f t="shared" si="1"/>
        <v>0.22495217391304348</v>
      </c>
      <c r="F118" s="54">
        <f t="shared" si="1"/>
        <v>1.0000521739130435</v>
      </c>
      <c r="G118" s="54">
        <f t="shared" si="1"/>
        <v>0.22495217391304348</v>
      </c>
      <c r="H118" s="54">
        <f t="shared" si="1"/>
        <v>0</v>
      </c>
      <c r="I118" s="54">
        <f t="shared" si="1"/>
        <v>0</v>
      </c>
    </row>
  </sheetData>
  <mergeCells count="212">
    <mergeCell ref="B6:K6"/>
    <mergeCell ref="L6:M6"/>
    <mergeCell ref="N6:O6"/>
    <mergeCell ref="A114:A115"/>
    <mergeCell ref="B116:C116"/>
    <mergeCell ref="D116:E116"/>
    <mergeCell ref="F116:G116"/>
    <mergeCell ref="H116:I116"/>
    <mergeCell ref="B117:C117"/>
    <mergeCell ref="D117:E117"/>
    <mergeCell ref="F117:G117"/>
    <mergeCell ref="H117:I117"/>
    <mergeCell ref="A110:A111"/>
    <mergeCell ref="B112:C112"/>
    <mergeCell ref="D112:E112"/>
    <mergeCell ref="F112:G112"/>
    <mergeCell ref="H112:I112"/>
    <mergeCell ref="B113:C113"/>
    <mergeCell ref="D113:E113"/>
    <mergeCell ref="F113:G113"/>
    <mergeCell ref="H113:I113"/>
    <mergeCell ref="A106:A107"/>
    <mergeCell ref="B108:C108"/>
    <mergeCell ref="D108:E108"/>
    <mergeCell ref="F108:G108"/>
    <mergeCell ref="H108:I108"/>
    <mergeCell ref="B109:C109"/>
    <mergeCell ref="D109:E109"/>
    <mergeCell ref="F109:G109"/>
    <mergeCell ref="H109:I109"/>
    <mergeCell ref="A102:A103"/>
    <mergeCell ref="B104:C104"/>
    <mergeCell ref="D104:E104"/>
    <mergeCell ref="F104:G104"/>
    <mergeCell ref="H104:I104"/>
    <mergeCell ref="B105:C105"/>
    <mergeCell ref="D105:E105"/>
    <mergeCell ref="F105:G105"/>
    <mergeCell ref="H105:I105"/>
    <mergeCell ref="A98:A99"/>
    <mergeCell ref="B100:C100"/>
    <mergeCell ref="D100:E100"/>
    <mergeCell ref="F100:G100"/>
    <mergeCell ref="H100:I100"/>
    <mergeCell ref="B101:C101"/>
    <mergeCell ref="D101:E101"/>
    <mergeCell ref="F101:G101"/>
    <mergeCell ref="H101:I101"/>
    <mergeCell ref="A94:A95"/>
    <mergeCell ref="B96:C96"/>
    <mergeCell ref="D96:E96"/>
    <mergeCell ref="F96:G96"/>
    <mergeCell ref="H96:I96"/>
    <mergeCell ref="B97:C97"/>
    <mergeCell ref="D97:E97"/>
    <mergeCell ref="F97:G97"/>
    <mergeCell ref="H97:I97"/>
    <mergeCell ref="A90:A91"/>
    <mergeCell ref="B92:C92"/>
    <mergeCell ref="D92:E92"/>
    <mergeCell ref="F92:G92"/>
    <mergeCell ref="H92:I92"/>
    <mergeCell ref="B93:C93"/>
    <mergeCell ref="D93:E93"/>
    <mergeCell ref="F93:G93"/>
    <mergeCell ref="H93:I93"/>
    <mergeCell ref="A86:A87"/>
    <mergeCell ref="B88:C88"/>
    <mergeCell ref="D88:E88"/>
    <mergeCell ref="F88:G88"/>
    <mergeCell ref="H88:I88"/>
    <mergeCell ref="B89:C89"/>
    <mergeCell ref="D89:E89"/>
    <mergeCell ref="F89:G89"/>
    <mergeCell ref="H89:I89"/>
    <mergeCell ref="A82:A83"/>
    <mergeCell ref="B84:C84"/>
    <mergeCell ref="D84:E84"/>
    <mergeCell ref="F84:G84"/>
    <mergeCell ref="H84:I84"/>
    <mergeCell ref="B85:C85"/>
    <mergeCell ref="D85:E85"/>
    <mergeCell ref="F85:G85"/>
    <mergeCell ref="H85:I85"/>
    <mergeCell ref="A78:A79"/>
    <mergeCell ref="B80:C80"/>
    <mergeCell ref="D80:E80"/>
    <mergeCell ref="F80:G80"/>
    <mergeCell ref="H80:I80"/>
    <mergeCell ref="B81:C81"/>
    <mergeCell ref="D81:E81"/>
    <mergeCell ref="F81:G81"/>
    <mergeCell ref="H81:I81"/>
    <mergeCell ref="A74:A75"/>
    <mergeCell ref="B76:C76"/>
    <mergeCell ref="D76:E76"/>
    <mergeCell ref="F76:G76"/>
    <mergeCell ref="H76:I76"/>
    <mergeCell ref="B77:C77"/>
    <mergeCell ref="D77:E77"/>
    <mergeCell ref="F77:G77"/>
    <mergeCell ref="H77:I77"/>
    <mergeCell ref="A70:A71"/>
    <mergeCell ref="B72:C72"/>
    <mergeCell ref="D72:E72"/>
    <mergeCell ref="F72:G72"/>
    <mergeCell ref="H72:I72"/>
    <mergeCell ref="B73:C73"/>
    <mergeCell ref="D73:E73"/>
    <mergeCell ref="F73:G73"/>
    <mergeCell ref="H73:I73"/>
    <mergeCell ref="B68:C68"/>
    <mergeCell ref="D68:E68"/>
    <mergeCell ref="F68:G68"/>
    <mergeCell ref="H68:I68"/>
    <mergeCell ref="B69:C69"/>
    <mergeCell ref="D69:E69"/>
    <mergeCell ref="F69:G69"/>
    <mergeCell ref="H69:I69"/>
    <mergeCell ref="A62:A63"/>
    <mergeCell ref="D62:E62"/>
    <mergeCell ref="F62:G62"/>
    <mergeCell ref="D63:E63"/>
    <mergeCell ref="F63:G63"/>
    <mergeCell ref="A67:I67"/>
    <mergeCell ref="A58:A59"/>
    <mergeCell ref="D58:E58"/>
    <mergeCell ref="F58:G58"/>
    <mergeCell ref="D59:E59"/>
    <mergeCell ref="F59:G59"/>
    <mergeCell ref="A60:A61"/>
    <mergeCell ref="D60:E60"/>
    <mergeCell ref="F60:G60"/>
    <mergeCell ref="D61:E61"/>
    <mergeCell ref="F61:G61"/>
    <mergeCell ref="A54:A55"/>
    <mergeCell ref="D54:E54"/>
    <mergeCell ref="F54:G54"/>
    <mergeCell ref="D55:E55"/>
    <mergeCell ref="F55:G55"/>
    <mergeCell ref="A56:A57"/>
    <mergeCell ref="D56:E56"/>
    <mergeCell ref="F56:G56"/>
    <mergeCell ref="D57:E57"/>
    <mergeCell ref="F57:G57"/>
    <mergeCell ref="A50:A51"/>
    <mergeCell ref="D50:E50"/>
    <mergeCell ref="F50:G50"/>
    <mergeCell ref="D51:E51"/>
    <mergeCell ref="F51:G51"/>
    <mergeCell ref="A52:A53"/>
    <mergeCell ref="D52:E52"/>
    <mergeCell ref="F52:G52"/>
    <mergeCell ref="D53:E53"/>
    <mergeCell ref="F53:G53"/>
    <mergeCell ref="A46:A47"/>
    <mergeCell ref="D46:E46"/>
    <mergeCell ref="F46:G46"/>
    <mergeCell ref="D47:E47"/>
    <mergeCell ref="F47:G47"/>
    <mergeCell ref="A48:A49"/>
    <mergeCell ref="D48:E48"/>
    <mergeCell ref="F48:G48"/>
    <mergeCell ref="D49:E49"/>
    <mergeCell ref="F49:G49"/>
    <mergeCell ref="A42:A43"/>
    <mergeCell ref="D42:E42"/>
    <mergeCell ref="F42:G42"/>
    <mergeCell ref="D43:E43"/>
    <mergeCell ref="F43:G43"/>
    <mergeCell ref="A44:A45"/>
    <mergeCell ref="D44:E44"/>
    <mergeCell ref="F44:G44"/>
    <mergeCell ref="D45:E45"/>
    <mergeCell ref="F45:G45"/>
    <mergeCell ref="B39:C39"/>
    <mergeCell ref="D39:I39"/>
    <mergeCell ref="A40:A41"/>
    <mergeCell ref="D40:E40"/>
    <mergeCell ref="F40:G40"/>
    <mergeCell ref="D41:E41"/>
    <mergeCell ref="F41:G41"/>
    <mergeCell ref="C20:O20"/>
    <mergeCell ref="A23:O23"/>
    <mergeCell ref="A24:O24"/>
    <mergeCell ref="A35:I35"/>
    <mergeCell ref="B36:I36"/>
    <mergeCell ref="A37:A38"/>
    <mergeCell ref="G37:G38"/>
    <mergeCell ref="H37:I38"/>
    <mergeCell ref="B17:F17"/>
    <mergeCell ref="G17:H17"/>
    <mergeCell ref="I17:O17"/>
    <mergeCell ref="B19:E19"/>
    <mergeCell ref="G19:I19"/>
    <mergeCell ref="K19:O19"/>
    <mergeCell ref="A8:A10"/>
    <mergeCell ref="J8:K10"/>
    <mergeCell ref="M8:O8"/>
    <mergeCell ref="M9:O9"/>
    <mergeCell ref="M10:O10"/>
    <mergeCell ref="A13:A15"/>
    <mergeCell ref="B13:O15"/>
    <mergeCell ref="A1:A4"/>
    <mergeCell ref="B1:L1"/>
    <mergeCell ref="M1:O1"/>
    <mergeCell ref="B2:L2"/>
    <mergeCell ref="M2:O2"/>
    <mergeCell ref="B3:L3"/>
    <mergeCell ref="M3:O3"/>
    <mergeCell ref="B4:L4"/>
    <mergeCell ref="M4:O4"/>
  </mergeCells>
  <hyperlinks>
    <hyperlink ref="B73" r:id="rId1" xr:uid="{45251233-34FD-4078-87FD-02A42B6BF558}"/>
    <hyperlink ref="B77" r:id="rId2" xr:uid="{9D60A3C4-93CD-4400-B662-AD9DB263EAD7}"/>
    <hyperlink ref="D73" r:id="rId3" xr:uid="{DB6AE8EB-358C-455A-A936-14CAD439C6FF}"/>
    <hyperlink ref="F73" r:id="rId4" xr:uid="{389D10D2-58AE-4505-A043-FEA732ACC2D8}"/>
    <hyperlink ref="D77" r:id="rId5" xr:uid="{1C0216CB-2FA2-47DE-A7EA-FCEACA22528C}"/>
    <hyperlink ref="F77" r:id="rId6" xr:uid="{3B4957F9-0D2E-455E-9B4B-3C97F782B2CA}"/>
    <hyperlink ref="B81" r:id="rId7" xr:uid="{20A03DCE-4A36-4E30-8EE1-3B952CA9D8E2}"/>
    <hyperlink ref="D81" r:id="rId8" xr:uid="{F63421A4-C2C9-4544-BDBA-5F4BCA8DF1DC}"/>
    <hyperlink ref="F81" r:id="rId9" xr:uid="{7C5BE7F7-CF48-44E5-A9F9-1A10F0B4175A}"/>
  </hyperlinks>
  <pageMargins left="0.25" right="0.25" top="0.75" bottom="0.75" header="0.3" footer="0.3"/>
  <pageSetup scale="10" orientation="landscape" r:id="rId10"/>
  <rowBreaks count="2" manualBreakCount="2">
    <brk id="109" max="14" man="1"/>
    <brk id="118" max="14" man="1"/>
  </rowBreaks>
  <drawing r:id="rId11"/>
  <legacyDrawing r:id="rId12"/>
  <extLst>
    <ext xmlns:x14="http://schemas.microsoft.com/office/spreadsheetml/2009/9/main" uri="{CCE6A557-97BC-4b89-ADB6-D9C93CAAB3DF}">
      <x14:dataValidations xmlns:xm="http://schemas.microsoft.com/office/excel/2006/main" count="1">
        <x14:dataValidation type="list" allowBlank="1" showInputMessage="1" showErrorMessage="1" xr:uid="{4FF287AC-E13A-4F0E-9D7A-C5683FA08831}">
          <x14:formula1>
            <xm:f>Listas!$B$2:$B$4</xm:f>
          </x14:formula1>
          <xm:sqref>H37:I38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5DFE9-BD15-4607-A6A1-7596BB3C45FC}">
  <sheetPr>
    <tabColor theme="5" tint="0.59999389629810485"/>
  </sheetPr>
  <dimension ref="A1:O118"/>
  <sheetViews>
    <sheetView showGridLines="0" view="pageBreakPreview" topLeftCell="F1" zoomScale="70" zoomScaleNormal="80" zoomScaleSheetLayoutView="70" workbookViewId="0">
      <selection activeCell="B6" sqref="A6:XFD6"/>
    </sheetView>
  </sheetViews>
  <sheetFormatPr baseColWidth="10" defaultColWidth="10.85546875" defaultRowHeight="14.25" x14ac:dyDescent="0.25"/>
  <cols>
    <col min="1" max="1" width="49.7109375" style="2" customWidth="1"/>
    <col min="2" max="7" width="35.7109375" style="2" customWidth="1"/>
    <col min="8" max="8" width="47.5703125" style="2" customWidth="1"/>
    <col min="9" max="9" width="69.140625" style="2" customWidth="1"/>
    <col min="10" max="13" width="35.7109375" style="2" customWidth="1"/>
    <col min="14" max="15" width="18.140625" style="2" customWidth="1"/>
    <col min="16" max="16" width="8.42578125" style="2" customWidth="1"/>
    <col min="17" max="17" width="18.42578125" style="2" bestFit="1" customWidth="1"/>
    <col min="18" max="18" width="5.7109375" style="2" customWidth="1"/>
    <col min="19" max="19" width="18.42578125" style="2" bestFit="1" customWidth="1"/>
    <col min="20" max="20" width="4.7109375" style="2" customWidth="1"/>
    <col min="21" max="21" width="23" style="2" bestFit="1" customWidth="1"/>
    <col min="22" max="22" width="10.85546875" style="2"/>
    <col min="23" max="23" width="18.42578125" style="2" bestFit="1" customWidth="1"/>
    <col min="24" max="24" width="16.140625" style="2" customWidth="1"/>
    <col min="25" max="16384" width="10.85546875" style="2"/>
  </cols>
  <sheetData>
    <row r="1" spans="1:15" s="81" customFormat="1" ht="32.25" customHeight="1" thickBot="1" x14ac:dyDescent="0.3">
      <c r="A1" s="392"/>
      <c r="B1" s="369" t="s">
        <v>97</v>
      </c>
      <c r="C1" s="370"/>
      <c r="D1" s="370"/>
      <c r="E1" s="370"/>
      <c r="F1" s="370"/>
      <c r="G1" s="370"/>
      <c r="H1" s="370"/>
      <c r="I1" s="370"/>
      <c r="J1" s="370"/>
      <c r="K1" s="370"/>
      <c r="L1" s="371"/>
      <c r="M1" s="366" t="s">
        <v>98</v>
      </c>
      <c r="N1" s="367"/>
      <c r="O1" s="368"/>
    </row>
    <row r="2" spans="1:15" s="81" customFormat="1" ht="30.75" customHeight="1" thickBot="1" x14ac:dyDescent="0.3">
      <c r="A2" s="393"/>
      <c r="B2" s="372" t="s">
        <v>99</v>
      </c>
      <c r="C2" s="373"/>
      <c r="D2" s="373"/>
      <c r="E2" s="373"/>
      <c r="F2" s="373"/>
      <c r="G2" s="373"/>
      <c r="H2" s="373"/>
      <c r="I2" s="373"/>
      <c r="J2" s="373"/>
      <c r="K2" s="373"/>
      <c r="L2" s="374"/>
      <c r="M2" s="366" t="s">
        <v>100</v>
      </c>
      <c r="N2" s="367"/>
      <c r="O2" s="368"/>
    </row>
    <row r="3" spans="1:15" s="81" customFormat="1" ht="24" customHeight="1" thickBot="1" x14ac:dyDescent="0.3">
      <c r="A3" s="393"/>
      <c r="B3" s="372" t="s">
        <v>101</v>
      </c>
      <c r="C3" s="373"/>
      <c r="D3" s="373"/>
      <c r="E3" s="373"/>
      <c r="F3" s="373"/>
      <c r="G3" s="373"/>
      <c r="H3" s="373"/>
      <c r="I3" s="373"/>
      <c r="J3" s="373"/>
      <c r="K3" s="373"/>
      <c r="L3" s="374"/>
      <c r="M3" s="366" t="s">
        <v>102</v>
      </c>
      <c r="N3" s="367"/>
      <c r="O3" s="368"/>
    </row>
    <row r="4" spans="1:15" s="81" customFormat="1" ht="21.75" customHeight="1" thickBot="1" x14ac:dyDescent="0.3">
      <c r="A4" s="394"/>
      <c r="B4" s="375" t="s">
        <v>103</v>
      </c>
      <c r="C4" s="376"/>
      <c r="D4" s="376"/>
      <c r="E4" s="376"/>
      <c r="F4" s="376"/>
      <c r="G4" s="376"/>
      <c r="H4" s="376"/>
      <c r="I4" s="376"/>
      <c r="J4" s="376"/>
      <c r="K4" s="376"/>
      <c r="L4" s="377"/>
      <c r="M4" s="366" t="s">
        <v>104</v>
      </c>
      <c r="N4" s="367"/>
      <c r="O4" s="368"/>
    </row>
    <row r="5" spans="1:15" s="81" customFormat="1" ht="21.75" customHeight="1" thickBot="1" x14ac:dyDescent="0.3">
      <c r="A5" s="82"/>
      <c r="B5" s="649"/>
      <c r="C5" s="649"/>
      <c r="D5" s="649"/>
      <c r="E5" s="649"/>
      <c r="F5" s="649"/>
      <c r="G5" s="649"/>
      <c r="H5" s="649"/>
      <c r="I5" s="649"/>
      <c r="J5" s="649"/>
      <c r="K5" s="649"/>
      <c r="L5" s="649"/>
      <c r="M5" s="84"/>
      <c r="N5" s="84"/>
      <c r="O5" s="84"/>
    </row>
    <row r="6" spans="1:15" s="81" customFormat="1" ht="21.75" customHeight="1" thickBot="1" x14ac:dyDescent="0.3">
      <c r="A6" s="308" t="s">
        <v>269</v>
      </c>
      <c r="B6" s="650" t="s">
        <v>270</v>
      </c>
      <c r="C6" s="650"/>
      <c r="D6" s="650"/>
      <c r="E6" s="650"/>
      <c r="F6" s="650"/>
      <c r="G6" s="650"/>
      <c r="H6" s="650"/>
      <c r="I6" s="650"/>
      <c r="J6" s="650"/>
      <c r="K6" s="650"/>
      <c r="L6" s="652" t="s">
        <v>649</v>
      </c>
      <c r="M6" s="652"/>
      <c r="N6" s="651">
        <v>2024110010300</v>
      </c>
      <c r="O6" s="651"/>
    </row>
    <row r="7" spans="1:15" s="81" customFormat="1" ht="21.75" customHeight="1" thickBot="1" x14ac:dyDescent="0.3">
      <c r="A7" s="82"/>
      <c r="B7" s="83"/>
      <c r="C7" s="83"/>
      <c r="D7" s="83"/>
      <c r="E7" s="83"/>
      <c r="F7" s="83"/>
      <c r="G7" s="83"/>
      <c r="H7" s="83"/>
      <c r="I7" s="83"/>
      <c r="J7" s="83"/>
      <c r="K7" s="83"/>
      <c r="L7" s="83"/>
      <c r="M7" s="84"/>
      <c r="N7" s="84"/>
      <c r="O7" s="84"/>
    </row>
    <row r="8" spans="1:15" s="81" customFormat="1" ht="21.75" customHeight="1" thickBot="1" x14ac:dyDescent="0.3">
      <c r="A8" s="396" t="s">
        <v>105</v>
      </c>
      <c r="B8" s="188" t="s">
        <v>106</v>
      </c>
      <c r="C8" s="144" t="s">
        <v>107</v>
      </c>
      <c r="D8" s="188" t="s">
        <v>108</v>
      </c>
      <c r="E8" s="144" t="s">
        <v>107</v>
      </c>
      <c r="F8" s="188" t="s">
        <v>109</v>
      </c>
      <c r="G8" s="144" t="s">
        <v>107</v>
      </c>
      <c r="H8" s="188" t="s">
        <v>110</v>
      </c>
      <c r="I8" s="146"/>
      <c r="J8" s="380" t="s">
        <v>111</v>
      </c>
      <c r="K8" s="395"/>
      <c r="L8" s="187" t="s">
        <v>112</v>
      </c>
      <c r="M8" s="404"/>
      <c r="N8" s="404"/>
      <c r="O8" s="404"/>
    </row>
    <row r="9" spans="1:15" s="81" customFormat="1" ht="21.75" customHeight="1" thickBot="1" x14ac:dyDescent="0.3">
      <c r="A9" s="396"/>
      <c r="B9" s="189" t="s">
        <v>113</v>
      </c>
      <c r="C9" s="147"/>
      <c r="D9" s="188" t="s">
        <v>114</v>
      </c>
      <c r="E9" s="148"/>
      <c r="F9" s="188" t="s">
        <v>115</v>
      </c>
      <c r="G9" s="148"/>
      <c r="H9" s="188" t="s">
        <v>116</v>
      </c>
      <c r="I9" s="146"/>
      <c r="J9" s="380"/>
      <c r="K9" s="395"/>
      <c r="L9" s="187" t="s">
        <v>117</v>
      </c>
      <c r="M9" s="404" t="s">
        <v>107</v>
      </c>
      <c r="N9" s="404"/>
      <c r="O9" s="404"/>
    </row>
    <row r="10" spans="1:15" s="81" customFormat="1" ht="21.75" customHeight="1" thickBot="1" x14ac:dyDescent="0.3">
      <c r="A10" s="396"/>
      <c r="B10" s="188" t="s">
        <v>118</v>
      </c>
      <c r="C10" s="144"/>
      <c r="D10" s="188" t="s">
        <v>119</v>
      </c>
      <c r="E10" s="148"/>
      <c r="F10" s="188" t="s">
        <v>120</v>
      </c>
      <c r="G10" s="148"/>
      <c r="H10" s="188" t="s">
        <v>121</v>
      </c>
      <c r="I10" s="146"/>
      <c r="J10" s="380"/>
      <c r="K10" s="395"/>
      <c r="L10" s="187" t="s">
        <v>122</v>
      </c>
      <c r="M10" s="404" t="s">
        <v>107</v>
      </c>
      <c r="N10" s="404"/>
      <c r="O10" s="404"/>
    </row>
    <row r="11" spans="1:15" s="81" customFormat="1" ht="21.75" customHeight="1" x14ac:dyDescent="0.25">
      <c r="A11" s="82"/>
      <c r="B11" s="83"/>
      <c r="C11" s="83"/>
      <c r="D11" s="83"/>
      <c r="E11" s="83"/>
      <c r="F11" s="83"/>
      <c r="G11" s="83"/>
      <c r="H11" s="83"/>
      <c r="I11" s="83"/>
      <c r="J11" s="83"/>
      <c r="K11" s="83"/>
      <c r="L11" s="83"/>
      <c r="M11" s="84"/>
      <c r="N11" s="84"/>
      <c r="O11" s="84"/>
    </row>
    <row r="12" spans="1:15" ht="15" customHeight="1" thickBot="1" x14ac:dyDescent="0.3">
      <c r="A12" s="7"/>
      <c r="B12" s="8"/>
      <c r="C12" s="8"/>
      <c r="D12" s="10"/>
      <c r="E12" s="9"/>
      <c r="F12" s="9"/>
      <c r="G12" s="234"/>
      <c r="H12" s="234"/>
      <c r="I12" s="11"/>
      <c r="J12" s="11"/>
      <c r="K12" s="8"/>
      <c r="L12" s="8"/>
      <c r="M12" s="8"/>
      <c r="N12" s="8"/>
      <c r="O12" s="8"/>
    </row>
    <row r="13" spans="1:15" ht="15" customHeight="1" x14ac:dyDescent="0.25">
      <c r="A13" s="399" t="s">
        <v>123</v>
      </c>
      <c r="B13" s="381" t="s">
        <v>233</v>
      </c>
      <c r="C13" s="382"/>
      <c r="D13" s="382"/>
      <c r="E13" s="382"/>
      <c r="F13" s="382"/>
      <c r="G13" s="382"/>
      <c r="H13" s="382"/>
      <c r="I13" s="382"/>
      <c r="J13" s="382"/>
      <c r="K13" s="382"/>
      <c r="L13" s="382"/>
      <c r="M13" s="382"/>
      <c r="N13" s="382"/>
      <c r="O13" s="383"/>
    </row>
    <row r="14" spans="1:15" ht="15" customHeight="1" x14ac:dyDescent="0.25">
      <c r="A14" s="400"/>
      <c r="B14" s="384"/>
      <c r="C14" s="385"/>
      <c r="D14" s="385"/>
      <c r="E14" s="385"/>
      <c r="F14" s="385"/>
      <c r="G14" s="385"/>
      <c r="H14" s="385"/>
      <c r="I14" s="385"/>
      <c r="J14" s="385"/>
      <c r="K14" s="385"/>
      <c r="L14" s="385"/>
      <c r="M14" s="385"/>
      <c r="N14" s="385"/>
      <c r="O14" s="386"/>
    </row>
    <row r="15" spans="1:15" ht="15" customHeight="1" thickBot="1" x14ac:dyDescent="0.3">
      <c r="A15" s="401"/>
      <c r="B15" s="387"/>
      <c r="C15" s="388"/>
      <c r="D15" s="388"/>
      <c r="E15" s="388"/>
      <c r="F15" s="388"/>
      <c r="G15" s="388"/>
      <c r="H15" s="388"/>
      <c r="I15" s="388"/>
      <c r="J15" s="388"/>
      <c r="K15" s="388"/>
      <c r="L15" s="388"/>
      <c r="M15" s="388"/>
      <c r="N15" s="388"/>
      <c r="O15" s="389"/>
    </row>
    <row r="16" spans="1:15" ht="9" customHeight="1" thickBot="1" x14ac:dyDescent="0.3">
      <c r="A16" s="14"/>
      <c r="B16" s="80"/>
      <c r="C16" s="15"/>
      <c r="D16" s="15"/>
      <c r="E16" s="15"/>
      <c r="F16" s="15"/>
      <c r="G16" s="16"/>
      <c r="H16" s="16"/>
      <c r="I16" s="16"/>
      <c r="J16" s="16"/>
      <c r="K16" s="16"/>
      <c r="L16" s="17"/>
      <c r="M16" s="17"/>
      <c r="N16" s="17"/>
      <c r="O16" s="17"/>
    </row>
    <row r="17" spans="1:15" s="18" customFormat="1" ht="37.5" customHeight="1" x14ac:dyDescent="0.25">
      <c r="A17" s="61" t="s">
        <v>125</v>
      </c>
      <c r="B17" s="390" t="s">
        <v>215</v>
      </c>
      <c r="C17" s="390"/>
      <c r="D17" s="390"/>
      <c r="E17" s="390"/>
      <c r="F17" s="390"/>
      <c r="G17" s="396" t="s">
        <v>127</v>
      </c>
      <c r="H17" s="396"/>
      <c r="I17" s="391" t="s">
        <v>234</v>
      </c>
      <c r="J17" s="391"/>
      <c r="K17" s="391"/>
      <c r="L17" s="391"/>
      <c r="M17" s="391"/>
      <c r="N17" s="391"/>
      <c r="O17" s="391"/>
    </row>
    <row r="18" spans="1:15" ht="9" customHeight="1" thickBot="1" x14ac:dyDescent="0.3">
      <c r="A18" s="14"/>
      <c r="B18" s="16"/>
      <c r="C18" s="15"/>
      <c r="D18" s="15"/>
      <c r="E18" s="15"/>
      <c r="F18" s="15"/>
      <c r="G18" s="16"/>
      <c r="H18" s="16"/>
      <c r="I18" s="16"/>
      <c r="J18" s="16"/>
      <c r="K18" s="16"/>
      <c r="L18" s="17"/>
      <c r="M18" s="17"/>
      <c r="N18" s="17"/>
      <c r="O18" s="17"/>
    </row>
    <row r="19" spans="1:15" ht="56.25" customHeight="1" thickBot="1" x14ac:dyDescent="0.3">
      <c r="A19" s="61" t="s">
        <v>129</v>
      </c>
      <c r="B19" s="390" t="s">
        <v>130</v>
      </c>
      <c r="C19" s="390"/>
      <c r="D19" s="390"/>
      <c r="E19" s="390"/>
      <c r="F19" s="61" t="s">
        <v>131</v>
      </c>
      <c r="G19" s="397" t="s">
        <v>132</v>
      </c>
      <c r="H19" s="397"/>
      <c r="I19" s="397"/>
      <c r="J19" s="61" t="s">
        <v>133</v>
      </c>
      <c r="K19" s="390" t="s">
        <v>217</v>
      </c>
      <c r="L19" s="390"/>
      <c r="M19" s="390"/>
      <c r="N19" s="390"/>
      <c r="O19" s="390"/>
    </row>
    <row r="20" spans="1:15" ht="9" customHeight="1" x14ac:dyDescent="0.25">
      <c r="A20" s="6"/>
      <c r="B20" s="3"/>
      <c r="C20" s="398"/>
      <c r="D20" s="398"/>
      <c r="E20" s="398"/>
      <c r="F20" s="398"/>
      <c r="G20" s="398"/>
      <c r="H20" s="398"/>
      <c r="I20" s="398"/>
      <c r="J20" s="398"/>
      <c r="K20" s="398"/>
      <c r="L20" s="398"/>
      <c r="M20" s="398"/>
      <c r="N20" s="398"/>
      <c r="O20" s="398"/>
    </row>
    <row r="22" spans="1:15" ht="16.5" customHeight="1" thickBot="1" x14ac:dyDescent="0.3">
      <c r="A22" s="78"/>
      <c r="B22" s="79"/>
      <c r="C22" s="79"/>
      <c r="D22" s="79"/>
      <c r="E22" s="79"/>
      <c r="F22" s="79"/>
      <c r="G22" s="79"/>
      <c r="H22" s="79"/>
      <c r="I22" s="79"/>
      <c r="J22" s="79"/>
      <c r="K22" s="79"/>
      <c r="L22" s="79"/>
      <c r="M22" s="79"/>
      <c r="N22" s="79"/>
      <c r="O22" s="79"/>
    </row>
    <row r="23" spans="1:15" ht="32.1" customHeight="1" thickBot="1" x14ac:dyDescent="0.3">
      <c r="A23" s="378" t="s">
        <v>135</v>
      </c>
      <c r="B23" s="379"/>
      <c r="C23" s="379"/>
      <c r="D23" s="379"/>
      <c r="E23" s="379"/>
      <c r="F23" s="379"/>
      <c r="G23" s="379"/>
      <c r="H23" s="379"/>
      <c r="I23" s="379"/>
      <c r="J23" s="379"/>
      <c r="K23" s="379"/>
      <c r="L23" s="379"/>
      <c r="M23" s="379"/>
      <c r="N23" s="379"/>
      <c r="O23" s="380"/>
    </row>
    <row r="24" spans="1:15" ht="32.1" customHeight="1" thickBot="1" x14ac:dyDescent="0.3">
      <c r="A24" s="378" t="s">
        <v>136</v>
      </c>
      <c r="B24" s="379"/>
      <c r="C24" s="379"/>
      <c r="D24" s="379"/>
      <c r="E24" s="379"/>
      <c r="F24" s="379"/>
      <c r="G24" s="379"/>
      <c r="H24" s="379"/>
      <c r="I24" s="379"/>
      <c r="J24" s="379"/>
      <c r="K24" s="379"/>
      <c r="L24" s="379"/>
      <c r="M24" s="379"/>
      <c r="N24" s="379"/>
      <c r="O24" s="380"/>
    </row>
    <row r="25" spans="1:15" ht="32.1" customHeight="1" thickBot="1" x14ac:dyDescent="0.3">
      <c r="A25" s="29"/>
      <c r="B25" s="19" t="s">
        <v>106</v>
      </c>
      <c r="C25" s="19" t="s">
        <v>108</v>
      </c>
      <c r="D25" s="19" t="s">
        <v>109</v>
      </c>
      <c r="E25" s="19" t="s">
        <v>110</v>
      </c>
      <c r="F25" s="19" t="s">
        <v>113</v>
      </c>
      <c r="G25" s="19" t="s">
        <v>114</v>
      </c>
      <c r="H25" s="19" t="s">
        <v>115</v>
      </c>
      <c r="I25" s="19" t="s">
        <v>116</v>
      </c>
      <c r="J25" s="19" t="s">
        <v>118</v>
      </c>
      <c r="K25" s="19" t="s">
        <v>119</v>
      </c>
      <c r="L25" s="19" t="s">
        <v>120</v>
      </c>
      <c r="M25" s="19" t="s">
        <v>121</v>
      </c>
      <c r="N25" s="291" t="s">
        <v>137</v>
      </c>
      <c r="O25" s="20" t="s">
        <v>138</v>
      </c>
    </row>
    <row r="26" spans="1:15" ht="32.1" customHeight="1" x14ac:dyDescent="0.25">
      <c r="A26" s="23" t="s">
        <v>139</v>
      </c>
      <c r="B26" s="24">
        <v>469910000</v>
      </c>
      <c r="C26" s="24">
        <v>826729800</v>
      </c>
      <c r="D26" s="24">
        <v>657874000</v>
      </c>
      <c r="E26" s="24"/>
      <c r="F26" s="24"/>
      <c r="G26" s="24"/>
      <c r="H26" s="21"/>
      <c r="I26" s="21"/>
      <c r="J26" s="21"/>
      <c r="K26" s="21"/>
      <c r="L26" s="21"/>
      <c r="M26" s="21"/>
      <c r="N26" s="311">
        <f>SUM(B26:M26)</f>
        <v>1954513800</v>
      </c>
      <c r="O26" s="22"/>
    </row>
    <row r="27" spans="1:15" ht="32.1" customHeight="1" x14ac:dyDescent="0.25">
      <c r="A27" s="23" t="s">
        <v>140</v>
      </c>
      <c r="B27" s="292">
        <v>469910000</v>
      </c>
      <c r="C27" s="292">
        <v>940089125</v>
      </c>
      <c r="D27" s="24">
        <v>337938684</v>
      </c>
      <c r="E27" s="24"/>
      <c r="F27" s="24"/>
      <c r="G27" s="24"/>
      <c r="H27" s="24"/>
      <c r="I27" s="24"/>
      <c r="J27" s="24"/>
      <c r="K27" s="24"/>
      <c r="L27" s="24"/>
      <c r="M27" s="24"/>
      <c r="N27" s="311">
        <f t="shared" ref="N27:N31" si="0">SUM(B27:M27)</f>
        <v>1747937809</v>
      </c>
      <c r="O27" s="60">
        <f>+(B27+C27+D27+E27+F27+G27+H27+I27+J27+K27+L27+M27)/N26</f>
        <v>0.89430824637820416</v>
      </c>
    </row>
    <row r="28" spans="1:15" ht="32.1" customHeight="1" x14ac:dyDescent="0.25">
      <c r="A28" s="23" t="s">
        <v>141</v>
      </c>
      <c r="B28" s="292"/>
      <c r="C28" s="292">
        <v>10562391</v>
      </c>
      <c r="D28" s="24">
        <v>86424949</v>
      </c>
      <c r="E28" s="24"/>
      <c r="F28" s="24"/>
      <c r="G28" s="24"/>
      <c r="H28" s="24"/>
      <c r="I28" s="24"/>
      <c r="J28" s="24"/>
      <c r="K28" s="24"/>
      <c r="L28" s="24"/>
      <c r="M28" s="24"/>
      <c r="N28" s="311">
        <f t="shared" si="0"/>
        <v>96987340</v>
      </c>
      <c r="O28" s="60"/>
    </row>
    <row r="29" spans="1:15" ht="32.1" customHeight="1" x14ac:dyDescent="0.25">
      <c r="A29" s="23" t="s">
        <v>142</v>
      </c>
      <c r="B29" s="24">
        <v>6517999</v>
      </c>
      <c r="C29" s="24">
        <v>32590000</v>
      </c>
      <c r="D29" s="24"/>
      <c r="E29" s="24"/>
      <c r="F29" s="24"/>
      <c r="G29" s="24"/>
      <c r="H29" s="24"/>
      <c r="I29" s="24"/>
      <c r="J29" s="24"/>
      <c r="K29" s="24"/>
      <c r="L29" s="24"/>
      <c r="M29" s="24"/>
      <c r="N29" s="311">
        <f t="shared" si="0"/>
        <v>39107999</v>
      </c>
      <c r="O29" s="25"/>
    </row>
    <row r="30" spans="1:15" ht="32.1" customHeight="1" x14ac:dyDescent="0.25">
      <c r="A30" s="23" t="s">
        <v>143</v>
      </c>
      <c r="B30" s="24">
        <v>0</v>
      </c>
      <c r="C30" s="24"/>
      <c r="D30" s="24"/>
      <c r="E30" s="24"/>
      <c r="F30" s="24"/>
      <c r="G30" s="24"/>
      <c r="H30" s="24"/>
      <c r="I30" s="24"/>
      <c r="J30" s="24"/>
      <c r="K30" s="24"/>
      <c r="L30" s="24"/>
      <c r="M30" s="24"/>
      <c r="N30" s="311">
        <f t="shared" si="0"/>
        <v>0</v>
      </c>
      <c r="O30" s="25"/>
    </row>
    <row r="31" spans="1:15" ht="32.1" customHeight="1" thickBot="1" x14ac:dyDescent="0.3">
      <c r="A31" s="26" t="s">
        <v>144</v>
      </c>
      <c r="B31" s="293">
        <v>6517999</v>
      </c>
      <c r="C31" s="293">
        <v>32590000</v>
      </c>
      <c r="D31" s="27"/>
      <c r="E31" s="27"/>
      <c r="F31" s="27"/>
      <c r="G31" s="27"/>
      <c r="H31" s="27"/>
      <c r="I31" s="27"/>
      <c r="J31" s="27"/>
      <c r="K31" s="27"/>
      <c r="L31" s="27"/>
      <c r="M31" s="27"/>
      <c r="N31" s="312">
        <f t="shared" si="0"/>
        <v>39107999</v>
      </c>
      <c r="O31" s="30"/>
    </row>
    <row r="32" spans="1:15" s="28" customFormat="1" ht="16.5" customHeight="1" x14ac:dyDescent="0.2"/>
    <row r="33" spans="1:10" s="28" customFormat="1" ht="17.25" customHeight="1" x14ac:dyDescent="0.2"/>
    <row r="34" spans="1:10" ht="5.25" customHeight="1" thickBot="1" x14ac:dyDescent="0.3"/>
    <row r="35" spans="1:10" ht="48" customHeight="1" thickBot="1" x14ac:dyDescent="0.3">
      <c r="A35" s="349" t="s">
        <v>145</v>
      </c>
      <c r="B35" s="350"/>
      <c r="C35" s="350"/>
      <c r="D35" s="350"/>
      <c r="E35" s="350"/>
      <c r="F35" s="350"/>
      <c r="G35" s="350"/>
      <c r="H35" s="350"/>
      <c r="I35" s="351"/>
      <c r="J35" s="33"/>
    </row>
    <row r="36" spans="1:10" ht="50.25" customHeight="1" thickBot="1" x14ac:dyDescent="0.3">
      <c r="A36" s="43" t="s">
        <v>146</v>
      </c>
      <c r="B36" s="352" t="str">
        <f>+B13</f>
        <v>Realizar a 15000 mujeres acompañamiento psicosocial en los espacios con presencia de la SDMujer</v>
      </c>
      <c r="C36" s="353"/>
      <c r="D36" s="353"/>
      <c r="E36" s="353"/>
      <c r="F36" s="353"/>
      <c r="G36" s="353"/>
      <c r="H36" s="353"/>
      <c r="I36" s="354"/>
      <c r="J36" s="31"/>
    </row>
    <row r="37" spans="1:10" ht="18.75" customHeight="1" thickBot="1" x14ac:dyDescent="0.3">
      <c r="A37" s="343" t="s">
        <v>147</v>
      </c>
      <c r="B37" s="89">
        <v>2024</v>
      </c>
      <c r="C37" s="89">
        <v>2025</v>
      </c>
      <c r="D37" s="89">
        <v>2026</v>
      </c>
      <c r="E37" s="89">
        <v>2027</v>
      </c>
      <c r="F37" s="89" t="s">
        <v>148</v>
      </c>
      <c r="G37" s="361" t="s">
        <v>149</v>
      </c>
      <c r="H37" s="361" t="s">
        <v>21</v>
      </c>
      <c r="I37" s="361"/>
      <c r="J37" s="31"/>
    </row>
    <row r="38" spans="1:10" ht="50.25" customHeight="1" thickBot="1" x14ac:dyDescent="0.3">
      <c r="A38" s="344"/>
      <c r="B38" s="260">
        <v>3603</v>
      </c>
      <c r="C38" s="260">
        <v>4200</v>
      </c>
      <c r="D38" s="260">
        <v>4200</v>
      </c>
      <c r="E38" s="260">
        <v>2997</v>
      </c>
      <c r="F38" s="221">
        <f>SUM(B38:E38)</f>
        <v>15000</v>
      </c>
      <c r="G38" s="361"/>
      <c r="H38" s="361"/>
      <c r="I38" s="361"/>
      <c r="J38" s="31"/>
    </row>
    <row r="39" spans="1:10" ht="52.5" customHeight="1" thickBot="1" x14ac:dyDescent="0.3">
      <c r="A39" s="44" t="s">
        <v>150</v>
      </c>
      <c r="B39" s="355">
        <v>0.2</v>
      </c>
      <c r="C39" s="356"/>
      <c r="D39" s="357" t="s">
        <v>151</v>
      </c>
      <c r="E39" s="358"/>
      <c r="F39" s="358"/>
      <c r="G39" s="358"/>
      <c r="H39" s="358"/>
      <c r="I39" s="359"/>
    </row>
    <row r="40" spans="1:10" s="32" customFormat="1" ht="68.25" customHeight="1" thickBot="1" x14ac:dyDescent="0.3">
      <c r="A40" s="343" t="s">
        <v>152</v>
      </c>
      <c r="B40" s="44" t="s">
        <v>153</v>
      </c>
      <c r="C40" s="43" t="s">
        <v>154</v>
      </c>
      <c r="D40" s="329" t="s">
        <v>155</v>
      </c>
      <c r="E40" s="330"/>
      <c r="F40" s="329" t="s">
        <v>156</v>
      </c>
      <c r="G40" s="330"/>
      <c r="H40" s="45" t="s">
        <v>157</v>
      </c>
      <c r="I40" s="47" t="s">
        <v>158</v>
      </c>
    </row>
    <row r="41" spans="1:10" ht="198.75" thickBot="1" x14ac:dyDescent="0.3">
      <c r="A41" s="344"/>
      <c r="B41" s="237">
        <v>250</v>
      </c>
      <c r="C41" s="37">
        <v>249</v>
      </c>
      <c r="D41" s="416" t="s">
        <v>235</v>
      </c>
      <c r="E41" s="417"/>
      <c r="F41" s="416" t="s">
        <v>236</v>
      </c>
      <c r="G41" s="417"/>
      <c r="H41" s="282" t="s">
        <v>237</v>
      </c>
      <c r="I41" s="281" t="s">
        <v>238</v>
      </c>
    </row>
    <row r="42" spans="1:10" s="32" customFormat="1" ht="68.25" customHeight="1" thickBot="1" x14ac:dyDescent="0.3">
      <c r="A42" s="343" t="s">
        <v>163</v>
      </c>
      <c r="B42" s="46" t="s">
        <v>153</v>
      </c>
      <c r="C42" s="45" t="s">
        <v>154</v>
      </c>
      <c r="D42" s="329" t="s">
        <v>155</v>
      </c>
      <c r="E42" s="330"/>
      <c r="F42" s="329" t="s">
        <v>156</v>
      </c>
      <c r="G42" s="330"/>
      <c r="H42" s="45" t="s">
        <v>157</v>
      </c>
      <c r="I42" s="47" t="s">
        <v>158</v>
      </c>
    </row>
    <row r="43" spans="1:10" ht="198.75" thickBot="1" x14ac:dyDescent="0.3">
      <c r="A43" s="344"/>
      <c r="B43" s="237">
        <v>450</v>
      </c>
      <c r="C43" s="37">
        <v>389</v>
      </c>
      <c r="D43" s="416" t="s">
        <v>239</v>
      </c>
      <c r="E43" s="417"/>
      <c r="F43" s="416" t="s">
        <v>240</v>
      </c>
      <c r="G43" s="417"/>
      <c r="H43" s="282" t="s">
        <v>241</v>
      </c>
      <c r="I43" s="281" t="s">
        <v>238</v>
      </c>
    </row>
    <row r="44" spans="1:10" s="32" customFormat="1" ht="68.25" customHeight="1" thickBot="1" x14ac:dyDescent="0.3">
      <c r="A44" s="343" t="s">
        <v>167</v>
      </c>
      <c r="B44" s="46" t="s">
        <v>153</v>
      </c>
      <c r="C44" s="45" t="s">
        <v>154</v>
      </c>
      <c r="D44" s="329" t="s">
        <v>155</v>
      </c>
      <c r="E44" s="330"/>
      <c r="F44" s="329" t="s">
        <v>156</v>
      </c>
      <c r="G44" s="330"/>
      <c r="H44" s="45" t="s">
        <v>157</v>
      </c>
      <c r="I44" s="47" t="s">
        <v>158</v>
      </c>
    </row>
    <row r="45" spans="1:10" ht="183.6" customHeight="1" thickBot="1" x14ac:dyDescent="0.3">
      <c r="A45" s="344"/>
      <c r="B45" s="237">
        <v>350</v>
      </c>
      <c r="C45" s="37">
        <v>629</v>
      </c>
      <c r="D45" s="416" t="s">
        <v>630</v>
      </c>
      <c r="E45" s="417"/>
      <c r="F45" s="416" t="s">
        <v>631</v>
      </c>
      <c r="G45" s="417"/>
      <c r="H45" s="282" t="s">
        <v>632</v>
      </c>
      <c r="I45" s="281" t="s">
        <v>238</v>
      </c>
    </row>
    <row r="46" spans="1:10" s="32" customFormat="1" ht="68.25" customHeight="1" thickBot="1" x14ac:dyDescent="0.3">
      <c r="A46" s="343" t="s">
        <v>168</v>
      </c>
      <c r="B46" s="46" t="s">
        <v>153</v>
      </c>
      <c r="C46" s="46" t="s">
        <v>154</v>
      </c>
      <c r="D46" s="329" t="s">
        <v>155</v>
      </c>
      <c r="E46" s="330"/>
      <c r="F46" s="329" t="s">
        <v>156</v>
      </c>
      <c r="G46" s="330"/>
      <c r="H46" s="45" t="s">
        <v>157</v>
      </c>
      <c r="I46" s="45" t="s">
        <v>158</v>
      </c>
    </row>
    <row r="47" spans="1:10" ht="68.25" customHeight="1" x14ac:dyDescent="0.25">
      <c r="A47" s="344"/>
      <c r="B47" s="237">
        <v>350</v>
      </c>
      <c r="C47" s="37"/>
      <c r="D47" s="347"/>
      <c r="E47" s="348"/>
      <c r="F47" s="347"/>
      <c r="G47" s="348"/>
      <c r="H47" s="55"/>
      <c r="I47" s="56"/>
    </row>
    <row r="48" spans="1:10" s="32" customFormat="1" ht="68.25" customHeight="1" thickBot="1" x14ac:dyDescent="0.3">
      <c r="A48" s="343" t="s">
        <v>169</v>
      </c>
      <c r="B48" s="46" t="s">
        <v>153</v>
      </c>
      <c r="C48" s="45" t="s">
        <v>154</v>
      </c>
      <c r="D48" s="329" t="s">
        <v>155</v>
      </c>
      <c r="E48" s="330"/>
      <c r="F48" s="329" t="s">
        <v>156</v>
      </c>
      <c r="G48" s="330"/>
      <c r="H48" s="45" t="s">
        <v>157</v>
      </c>
      <c r="I48" s="47" t="s">
        <v>158</v>
      </c>
    </row>
    <row r="49" spans="1:9" ht="68.25" customHeight="1" x14ac:dyDescent="0.25">
      <c r="A49" s="344"/>
      <c r="B49" s="237">
        <v>350</v>
      </c>
      <c r="C49" s="37"/>
      <c r="D49" s="331"/>
      <c r="E49" s="333"/>
      <c r="F49" s="331"/>
      <c r="G49" s="333"/>
      <c r="H49" s="34"/>
      <c r="I49" s="35"/>
    </row>
    <row r="50" spans="1:9" s="32" customFormat="1" ht="68.25" customHeight="1" thickBot="1" x14ac:dyDescent="0.3">
      <c r="A50" s="343" t="s">
        <v>170</v>
      </c>
      <c r="B50" s="46" t="s">
        <v>153</v>
      </c>
      <c r="C50" s="45" t="s">
        <v>154</v>
      </c>
      <c r="D50" s="329" t="s">
        <v>155</v>
      </c>
      <c r="E50" s="330"/>
      <c r="F50" s="329" t="s">
        <v>156</v>
      </c>
      <c r="G50" s="330"/>
      <c r="H50" s="45" t="s">
        <v>157</v>
      </c>
      <c r="I50" s="47" t="s">
        <v>158</v>
      </c>
    </row>
    <row r="51" spans="1:9" ht="68.25" customHeight="1" x14ac:dyDescent="0.25">
      <c r="A51" s="344"/>
      <c r="B51" s="238">
        <v>350</v>
      </c>
      <c r="C51" s="39"/>
      <c r="D51" s="331"/>
      <c r="E51" s="333"/>
      <c r="F51" s="331"/>
      <c r="G51" s="333"/>
      <c r="H51" s="34"/>
      <c r="I51" s="35"/>
    </row>
    <row r="52" spans="1:9" ht="68.25" customHeight="1" thickBot="1" x14ac:dyDescent="0.3">
      <c r="A52" s="343" t="s">
        <v>171</v>
      </c>
      <c r="B52" s="44" t="s">
        <v>153</v>
      </c>
      <c r="C52" s="43" t="s">
        <v>154</v>
      </c>
      <c r="D52" s="329" t="s">
        <v>155</v>
      </c>
      <c r="E52" s="330"/>
      <c r="F52" s="329" t="s">
        <v>156</v>
      </c>
      <c r="G52" s="330"/>
      <c r="H52" s="45" t="s">
        <v>157</v>
      </c>
      <c r="I52" s="47" t="s">
        <v>158</v>
      </c>
    </row>
    <row r="53" spans="1:9" ht="68.25" customHeight="1" x14ac:dyDescent="0.25">
      <c r="A53" s="344"/>
      <c r="B53" s="238">
        <v>350</v>
      </c>
      <c r="C53" s="39"/>
      <c r="D53" s="331"/>
      <c r="E53" s="332"/>
      <c r="F53" s="331"/>
      <c r="G53" s="333"/>
      <c r="H53" s="34"/>
      <c r="I53" s="35"/>
    </row>
    <row r="54" spans="1:9" ht="68.25" customHeight="1" thickBot="1" x14ac:dyDescent="0.3">
      <c r="A54" s="343" t="s">
        <v>172</v>
      </c>
      <c r="B54" s="44" t="s">
        <v>153</v>
      </c>
      <c r="C54" s="43" t="s">
        <v>154</v>
      </c>
      <c r="D54" s="329" t="s">
        <v>155</v>
      </c>
      <c r="E54" s="330"/>
      <c r="F54" s="329" t="s">
        <v>156</v>
      </c>
      <c r="G54" s="330"/>
      <c r="H54" s="45" t="s">
        <v>157</v>
      </c>
      <c r="I54" s="47" t="s">
        <v>158</v>
      </c>
    </row>
    <row r="55" spans="1:9" ht="68.25" customHeight="1" x14ac:dyDescent="0.25">
      <c r="A55" s="344"/>
      <c r="B55" s="238">
        <v>350</v>
      </c>
      <c r="C55" s="39"/>
      <c r="D55" s="331"/>
      <c r="E55" s="332"/>
      <c r="F55" s="331"/>
      <c r="G55" s="333"/>
      <c r="H55" s="57"/>
      <c r="I55" s="35"/>
    </row>
    <row r="56" spans="1:9" ht="68.25" customHeight="1" thickBot="1" x14ac:dyDescent="0.3">
      <c r="A56" s="343" t="s">
        <v>173</v>
      </c>
      <c r="B56" s="44" t="s">
        <v>153</v>
      </c>
      <c r="C56" s="43" t="s">
        <v>154</v>
      </c>
      <c r="D56" s="329" t="s">
        <v>155</v>
      </c>
      <c r="E56" s="330"/>
      <c r="F56" s="329" t="s">
        <v>156</v>
      </c>
      <c r="G56" s="330"/>
      <c r="H56" s="45" t="s">
        <v>157</v>
      </c>
      <c r="I56" s="47" t="s">
        <v>158</v>
      </c>
    </row>
    <row r="57" spans="1:9" ht="68.25" customHeight="1" x14ac:dyDescent="0.25">
      <c r="A57" s="344"/>
      <c r="B57" s="238">
        <v>350</v>
      </c>
      <c r="C57" s="39"/>
      <c r="D57" s="331"/>
      <c r="E57" s="333"/>
      <c r="F57" s="331"/>
      <c r="G57" s="333"/>
      <c r="H57" s="34"/>
      <c r="I57" s="34"/>
    </row>
    <row r="58" spans="1:9" ht="68.25" customHeight="1" thickBot="1" x14ac:dyDescent="0.3">
      <c r="A58" s="343" t="s">
        <v>174</v>
      </c>
      <c r="B58" s="44" t="s">
        <v>153</v>
      </c>
      <c r="C58" s="43" t="s">
        <v>154</v>
      </c>
      <c r="D58" s="329" t="s">
        <v>155</v>
      </c>
      <c r="E58" s="330"/>
      <c r="F58" s="329" t="s">
        <v>156</v>
      </c>
      <c r="G58" s="330"/>
      <c r="H58" s="45" t="s">
        <v>157</v>
      </c>
      <c r="I58" s="47" t="s">
        <v>158</v>
      </c>
    </row>
    <row r="59" spans="1:9" ht="68.25" customHeight="1" x14ac:dyDescent="0.25">
      <c r="A59" s="344"/>
      <c r="B59" s="238">
        <v>350</v>
      </c>
      <c r="C59" s="39"/>
      <c r="D59" s="331"/>
      <c r="E59" s="333"/>
      <c r="F59" s="331"/>
      <c r="G59" s="333"/>
      <c r="H59" s="34"/>
      <c r="I59" s="35"/>
    </row>
    <row r="60" spans="1:9" ht="68.25" customHeight="1" thickBot="1" x14ac:dyDescent="0.3">
      <c r="A60" s="343" t="s">
        <v>175</v>
      </c>
      <c r="B60" s="44" t="s">
        <v>153</v>
      </c>
      <c r="C60" s="43" t="s">
        <v>154</v>
      </c>
      <c r="D60" s="329" t="s">
        <v>155</v>
      </c>
      <c r="E60" s="330"/>
      <c r="F60" s="329" t="s">
        <v>156</v>
      </c>
      <c r="G60" s="330"/>
      <c r="H60" s="45" t="s">
        <v>157</v>
      </c>
      <c r="I60" s="47" t="s">
        <v>158</v>
      </c>
    </row>
    <row r="61" spans="1:9" ht="68.25" customHeight="1" x14ac:dyDescent="0.25">
      <c r="A61" s="344"/>
      <c r="B61" s="238">
        <v>350</v>
      </c>
      <c r="C61" s="39"/>
      <c r="D61" s="331"/>
      <c r="E61" s="333"/>
      <c r="F61" s="332"/>
      <c r="G61" s="332"/>
      <c r="H61" s="34"/>
      <c r="I61" s="34"/>
    </row>
    <row r="62" spans="1:9" ht="68.25" customHeight="1" thickBot="1" x14ac:dyDescent="0.3">
      <c r="A62" s="343" t="s">
        <v>176</v>
      </c>
      <c r="B62" s="44" t="s">
        <v>153</v>
      </c>
      <c r="C62" s="43" t="s">
        <v>154</v>
      </c>
      <c r="D62" s="329" t="s">
        <v>155</v>
      </c>
      <c r="E62" s="330"/>
      <c r="F62" s="329" t="s">
        <v>156</v>
      </c>
      <c r="G62" s="330"/>
      <c r="H62" s="45" t="s">
        <v>157</v>
      </c>
      <c r="I62" s="47" t="s">
        <v>158</v>
      </c>
    </row>
    <row r="63" spans="1:9" ht="68.25" customHeight="1" x14ac:dyDescent="0.25">
      <c r="A63" s="344"/>
      <c r="B63" s="238">
        <v>350</v>
      </c>
      <c r="C63" s="39"/>
      <c r="D63" s="331"/>
      <c r="E63" s="333"/>
      <c r="F63" s="331"/>
      <c r="G63" s="333"/>
      <c r="H63" s="34"/>
      <c r="I63" s="34"/>
    </row>
    <row r="66" spans="1:9" s="31" customFormat="1" ht="30" customHeight="1" x14ac:dyDescent="0.25">
      <c r="A66" s="2"/>
      <c r="B66" s="2"/>
      <c r="C66" s="2"/>
      <c r="D66" s="2"/>
      <c r="E66" s="2"/>
      <c r="F66" s="2"/>
      <c r="G66" s="2"/>
      <c r="H66" s="2"/>
      <c r="I66" s="2"/>
    </row>
    <row r="67" spans="1:9" ht="34.5" customHeight="1" x14ac:dyDescent="0.25">
      <c r="A67" s="405" t="s">
        <v>179</v>
      </c>
      <c r="B67" s="405"/>
      <c r="C67" s="405"/>
      <c r="D67" s="405"/>
      <c r="E67" s="405"/>
      <c r="F67" s="405"/>
      <c r="G67" s="405"/>
      <c r="H67" s="405"/>
      <c r="I67" s="405"/>
    </row>
    <row r="68" spans="1:9" ht="78" customHeight="1" x14ac:dyDescent="0.25">
      <c r="A68" s="48" t="s">
        <v>180</v>
      </c>
      <c r="B68" s="418" t="s">
        <v>242</v>
      </c>
      <c r="C68" s="419"/>
      <c r="D68" s="418" t="s">
        <v>243</v>
      </c>
      <c r="E68" s="419"/>
      <c r="F68" s="418" t="s">
        <v>244</v>
      </c>
      <c r="G68" s="419"/>
      <c r="H68" s="409" t="s">
        <v>184</v>
      </c>
      <c r="I68" s="410"/>
    </row>
    <row r="69" spans="1:9" ht="40.5" customHeight="1" x14ac:dyDescent="0.25">
      <c r="A69" s="48" t="s">
        <v>185</v>
      </c>
      <c r="B69" s="420">
        <v>0.05</v>
      </c>
      <c r="C69" s="421"/>
      <c r="D69" s="420">
        <v>0.08</v>
      </c>
      <c r="E69" s="421"/>
      <c r="F69" s="420">
        <v>7.0000000000000007E-2</v>
      </c>
      <c r="G69" s="421"/>
      <c r="H69" s="422"/>
      <c r="I69" s="423"/>
    </row>
    <row r="70" spans="1:9" ht="30" customHeight="1" x14ac:dyDescent="0.25">
      <c r="A70" s="402" t="s">
        <v>106</v>
      </c>
      <c r="B70" s="96" t="s">
        <v>93</v>
      </c>
      <c r="C70" s="96" t="s">
        <v>154</v>
      </c>
      <c r="D70" s="96" t="s">
        <v>93</v>
      </c>
      <c r="E70" s="96" t="s">
        <v>154</v>
      </c>
      <c r="F70" s="96" t="s">
        <v>93</v>
      </c>
      <c r="G70" s="96" t="s">
        <v>154</v>
      </c>
      <c r="H70" s="96" t="s">
        <v>93</v>
      </c>
      <c r="I70" s="96" t="s">
        <v>154</v>
      </c>
    </row>
    <row r="71" spans="1:9" ht="30" customHeight="1" x14ac:dyDescent="0.25">
      <c r="A71" s="403"/>
      <c r="B71" s="50">
        <f>+B41/C38</f>
        <v>5.9523809523809521E-2</v>
      </c>
      <c r="C71" s="50">
        <f>+B71</f>
        <v>5.9523809523809521E-2</v>
      </c>
      <c r="D71" s="50">
        <v>0.114</v>
      </c>
      <c r="E71" s="50">
        <f>+D71</f>
        <v>0.114</v>
      </c>
      <c r="F71" s="58">
        <v>0.114</v>
      </c>
      <c r="G71" s="50">
        <f>+F71</f>
        <v>0.114</v>
      </c>
      <c r="H71" s="58"/>
      <c r="I71" s="51"/>
    </row>
    <row r="72" spans="1:9" ht="80.25" customHeight="1" x14ac:dyDescent="0.25">
      <c r="A72" s="48" t="s">
        <v>186</v>
      </c>
      <c r="B72" s="425" t="s">
        <v>245</v>
      </c>
      <c r="C72" s="426"/>
      <c r="D72" s="425" t="s">
        <v>246</v>
      </c>
      <c r="E72" s="426"/>
      <c r="F72" s="425" t="s">
        <v>247</v>
      </c>
      <c r="G72" s="426"/>
      <c r="H72" s="327"/>
      <c r="I72" s="408"/>
    </row>
    <row r="73" spans="1:9" ht="80.25" customHeight="1" x14ac:dyDescent="0.25">
      <c r="A73" s="48" t="s">
        <v>189</v>
      </c>
      <c r="B73" s="334" t="s">
        <v>248</v>
      </c>
      <c r="C73" s="426"/>
      <c r="D73" s="334" t="s">
        <v>248</v>
      </c>
      <c r="E73" s="336"/>
      <c r="F73" s="334" t="s">
        <v>248</v>
      </c>
      <c r="G73" s="426"/>
      <c r="H73" s="323"/>
      <c r="I73" s="324"/>
    </row>
    <row r="74" spans="1:9" ht="30.75" customHeight="1" x14ac:dyDescent="0.25">
      <c r="A74" s="402" t="s">
        <v>108</v>
      </c>
      <c r="B74" s="96" t="s">
        <v>93</v>
      </c>
      <c r="C74" s="96" t="s">
        <v>154</v>
      </c>
      <c r="D74" s="96" t="s">
        <v>93</v>
      </c>
      <c r="E74" s="96" t="s">
        <v>154</v>
      </c>
      <c r="F74" s="96" t="s">
        <v>93</v>
      </c>
      <c r="G74" s="96" t="s">
        <v>154</v>
      </c>
      <c r="H74" s="96" t="s">
        <v>93</v>
      </c>
      <c r="I74" s="96" t="s">
        <v>154</v>
      </c>
    </row>
    <row r="75" spans="1:9" ht="30.75" customHeight="1" x14ac:dyDescent="0.25">
      <c r="A75" s="403"/>
      <c r="B75" s="50">
        <f>+B43/C38</f>
        <v>0.10714285714285714</v>
      </c>
      <c r="C75" s="50">
        <f>+B75</f>
        <v>0.10714285714285714</v>
      </c>
      <c r="D75" s="50">
        <v>0.2281</v>
      </c>
      <c r="E75" s="50">
        <f>+D75</f>
        <v>0.2281</v>
      </c>
      <c r="F75" s="58">
        <v>0.2281</v>
      </c>
      <c r="G75" s="280">
        <f>+F75</f>
        <v>0.2281</v>
      </c>
      <c r="H75" s="58"/>
      <c r="I75" s="52"/>
    </row>
    <row r="76" spans="1:9" ht="80.25" customHeight="1" x14ac:dyDescent="0.25">
      <c r="A76" s="48" t="s">
        <v>186</v>
      </c>
      <c r="B76" s="425" t="s">
        <v>249</v>
      </c>
      <c r="C76" s="426"/>
      <c r="D76" s="425" t="s">
        <v>250</v>
      </c>
      <c r="E76" s="426"/>
      <c r="F76" s="425" t="s">
        <v>251</v>
      </c>
      <c r="G76" s="426"/>
      <c r="H76" s="364"/>
      <c r="I76" s="365"/>
    </row>
    <row r="77" spans="1:9" ht="80.25" customHeight="1" x14ac:dyDescent="0.25">
      <c r="A77" s="48" t="s">
        <v>189</v>
      </c>
      <c r="B77" s="334" t="s">
        <v>248</v>
      </c>
      <c r="C77" s="426"/>
      <c r="D77" s="334" t="s">
        <v>248</v>
      </c>
      <c r="E77" s="426"/>
      <c r="F77" s="334" t="s">
        <v>248</v>
      </c>
      <c r="G77" s="426"/>
      <c r="H77" s="323"/>
      <c r="I77" s="324"/>
    </row>
    <row r="78" spans="1:9" ht="30.75" customHeight="1" x14ac:dyDescent="0.25">
      <c r="A78" s="402" t="s">
        <v>109</v>
      </c>
      <c r="B78" s="96" t="s">
        <v>93</v>
      </c>
      <c r="C78" s="96" t="s">
        <v>154</v>
      </c>
      <c r="D78" s="96" t="s">
        <v>93</v>
      </c>
      <c r="E78" s="96" t="s">
        <v>154</v>
      </c>
      <c r="F78" s="96" t="s">
        <v>93</v>
      </c>
      <c r="G78" s="96" t="s">
        <v>154</v>
      </c>
      <c r="H78" s="96" t="s">
        <v>93</v>
      </c>
      <c r="I78" s="96" t="s">
        <v>154</v>
      </c>
    </row>
    <row r="79" spans="1:9" ht="30.75" customHeight="1" x14ac:dyDescent="0.25">
      <c r="A79" s="403"/>
      <c r="B79" s="50">
        <f>+B45/C38</f>
        <v>8.3333333333333329E-2</v>
      </c>
      <c r="C79" s="50">
        <f>+B79</f>
        <v>8.3333333333333329E-2</v>
      </c>
      <c r="D79" s="225">
        <v>6.5799999999999997E-2</v>
      </c>
      <c r="E79" s="50">
        <f>+D79</f>
        <v>6.5799999999999997E-2</v>
      </c>
      <c r="F79" s="225">
        <v>6.5799999999999997E-2</v>
      </c>
      <c r="G79" s="52">
        <f>+F79</f>
        <v>6.5799999999999997E-2</v>
      </c>
      <c r="H79" s="58"/>
      <c r="I79" s="52"/>
    </row>
    <row r="80" spans="1:9" ht="80.25" customHeight="1" x14ac:dyDescent="0.25">
      <c r="A80" s="48" t="s">
        <v>186</v>
      </c>
      <c r="B80" s="425" t="s">
        <v>627</v>
      </c>
      <c r="C80" s="426"/>
      <c r="D80" s="425" t="s">
        <v>628</v>
      </c>
      <c r="E80" s="426"/>
      <c r="F80" s="425" t="s">
        <v>629</v>
      </c>
      <c r="G80" s="426"/>
      <c r="H80" s="323"/>
      <c r="I80" s="324"/>
    </row>
    <row r="81" spans="1:9" ht="80.25" customHeight="1" x14ac:dyDescent="0.25">
      <c r="A81" s="48" t="s">
        <v>189</v>
      </c>
      <c r="B81" s="362" t="s">
        <v>633</v>
      </c>
      <c r="C81" s="427"/>
      <c r="D81" s="362" t="s">
        <v>633</v>
      </c>
      <c r="E81" s="363"/>
      <c r="F81" s="362" t="s">
        <v>633</v>
      </c>
      <c r="G81" s="324"/>
      <c r="H81" s="323"/>
      <c r="I81" s="324"/>
    </row>
    <row r="82" spans="1:9" ht="30.75" customHeight="1" x14ac:dyDescent="0.25">
      <c r="A82" s="402" t="s">
        <v>110</v>
      </c>
      <c r="B82" s="96" t="s">
        <v>93</v>
      </c>
      <c r="C82" s="96" t="s">
        <v>154</v>
      </c>
      <c r="D82" s="96" t="s">
        <v>93</v>
      </c>
      <c r="E82" s="96" t="s">
        <v>154</v>
      </c>
      <c r="F82" s="96" t="s">
        <v>93</v>
      </c>
      <c r="G82" s="96" t="s">
        <v>154</v>
      </c>
      <c r="H82" s="96" t="s">
        <v>93</v>
      </c>
      <c r="I82" s="96" t="s">
        <v>154</v>
      </c>
    </row>
    <row r="83" spans="1:9" ht="30.75" customHeight="1" x14ac:dyDescent="0.25">
      <c r="A83" s="403"/>
      <c r="B83" s="50">
        <f>+B47/C38</f>
        <v>8.3333333333333329E-2</v>
      </c>
      <c r="C83" s="51"/>
      <c r="D83" s="225">
        <v>6.5799999999999997E-2</v>
      </c>
      <c r="E83" s="51"/>
      <c r="F83" s="225">
        <v>6.5799999999999997E-2</v>
      </c>
      <c r="G83" s="52"/>
      <c r="H83" s="58"/>
      <c r="I83" s="52"/>
    </row>
    <row r="84" spans="1:9" ht="80.25" customHeight="1" x14ac:dyDescent="0.25">
      <c r="A84" s="48" t="s">
        <v>186</v>
      </c>
      <c r="B84" s="425"/>
      <c r="C84" s="426"/>
      <c r="D84" s="323"/>
      <c r="E84" s="324"/>
      <c r="F84" s="327"/>
      <c r="G84" s="328"/>
      <c r="H84" s="323"/>
      <c r="I84" s="324"/>
    </row>
    <row r="85" spans="1:9" ht="80.25" customHeight="1" x14ac:dyDescent="0.25">
      <c r="A85" s="48" t="s">
        <v>189</v>
      </c>
      <c r="B85" s="428"/>
      <c r="C85" s="427"/>
      <c r="D85" s="415"/>
      <c r="E85" s="363"/>
      <c r="F85" s="323"/>
      <c r="G85" s="324"/>
      <c r="H85" s="323"/>
      <c r="I85" s="324"/>
    </row>
    <row r="86" spans="1:9" ht="30" customHeight="1" x14ac:dyDescent="0.25">
      <c r="A86" s="402" t="s">
        <v>113</v>
      </c>
      <c r="B86" s="96" t="s">
        <v>93</v>
      </c>
      <c r="C86" s="96" t="s">
        <v>154</v>
      </c>
      <c r="D86" s="96" t="s">
        <v>93</v>
      </c>
      <c r="E86" s="96" t="s">
        <v>154</v>
      </c>
      <c r="F86" s="96" t="s">
        <v>93</v>
      </c>
      <c r="G86" s="96" t="s">
        <v>154</v>
      </c>
      <c r="H86" s="96" t="s">
        <v>93</v>
      </c>
      <c r="I86" s="96" t="s">
        <v>154</v>
      </c>
    </row>
    <row r="87" spans="1:9" ht="30" customHeight="1" x14ac:dyDescent="0.25">
      <c r="A87" s="403"/>
      <c r="B87" s="50">
        <f>+B49/C38</f>
        <v>8.3333333333333329E-2</v>
      </c>
      <c r="C87" s="51"/>
      <c r="D87" s="225">
        <v>6.5799999999999997E-2</v>
      </c>
      <c r="E87" s="51"/>
      <c r="F87" s="225">
        <v>6.5799999999999997E-2</v>
      </c>
      <c r="G87" s="52"/>
      <c r="H87" s="58"/>
      <c r="I87" s="52"/>
    </row>
    <row r="88" spans="1:9" ht="80.25" customHeight="1" x14ac:dyDescent="0.25">
      <c r="A88" s="48" t="s">
        <v>186</v>
      </c>
      <c r="B88" s="429"/>
      <c r="C88" s="429"/>
      <c r="D88" s="342"/>
      <c r="E88" s="342"/>
      <c r="F88" s="342"/>
      <c r="G88" s="342"/>
      <c r="H88" s="342"/>
      <c r="I88" s="342"/>
    </row>
    <row r="89" spans="1:9" ht="80.25" customHeight="1" x14ac:dyDescent="0.25">
      <c r="A89" s="48" t="s">
        <v>189</v>
      </c>
      <c r="B89" s="430"/>
      <c r="C89" s="431"/>
      <c r="D89" s="316"/>
      <c r="E89" s="317"/>
      <c r="F89" s="316"/>
      <c r="G89" s="317"/>
      <c r="H89" s="316"/>
      <c r="I89" s="317"/>
    </row>
    <row r="90" spans="1:9" ht="29.25" customHeight="1" x14ac:dyDescent="0.25">
      <c r="A90" s="402" t="s">
        <v>114</v>
      </c>
      <c r="B90" s="96" t="s">
        <v>93</v>
      </c>
      <c r="C90" s="96" t="s">
        <v>154</v>
      </c>
      <c r="D90" s="96" t="s">
        <v>93</v>
      </c>
      <c r="E90" s="96" t="s">
        <v>154</v>
      </c>
      <c r="F90" s="96" t="s">
        <v>93</v>
      </c>
      <c r="G90" s="96" t="s">
        <v>154</v>
      </c>
      <c r="H90" s="96" t="s">
        <v>93</v>
      </c>
      <c r="I90" s="96" t="s">
        <v>154</v>
      </c>
    </row>
    <row r="91" spans="1:9" ht="29.25" customHeight="1" x14ac:dyDescent="0.25">
      <c r="A91" s="403"/>
      <c r="B91" s="50">
        <f>+B51/C38</f>
        <v>8.3333333333333329E-2</v>
      </c>
      <c r="C91" s="53"/>
      <c r="D91" s="225">
        <v>6.5799999999999997E-2</v>
      </c>
      <c r="E91" s="51"/>
      <c r="F91" s="225">
        <v>6.5799999999999997E-2</v>
      </c>
      <c r="G91" s="52"/>
      <c r="H91" s="58"/>
      <c r="I91" s="52"/>
    </row>
    <row r="92" spans="1:9" ht="80.25" customHeight="1" x14ac:dyDescent="0.25">
      <c r="A92" s="48" t="s">
        <v>186</v>
      </c>
      <c r="B92" s="432"/>
      <c r="C92" s="432"/>
      <c r="D92" s="315"/>
      <c r="E92" s="315"/>
      <c r="F92" s="315"/>
      <c r="G92" s="315"/>
      <c r="H92" s="315"/>
      <c r="I92" s="315"/>
    </row>
    <row r="93" spans="1:9" ht="80.25" customHeight="1" x14ac:dyDescent="0.25">
      <c r="A93" s="48" t="s">
        <v>189</v>
      </c>
      <c r="B93" s="430"/>
      <c r="C93" s="431"/>
      <c r="D93" s="316"/>
      <c r="E93" s="317"/>
      <c r="F93" s="316"/>
      <c r="G93" s="317"/>
      <c r="H93" s="316"/>
      <c r="I93" s="317"/>
    </row>
    <row r="94" spans="1:9" ht="24.95" customHeight="1" x14ac:dyDescent="0.25">
      <c r="A94" s="402" t="s">
        <v>115</v>
      </c>
      <c r="B94" s="96" t="s">
        <v>93</v>
      </c>
      <c r="C94" s="96" t="s">
        <v>154</v>
      </c>
      <c r="D94" s="96" t="s">
        <v>93</v>
      </c>
      <c r="E94" s="96" t="s">
        <v>154</v>
      </c>
      <c r="F94" s="96" t="s">
        <v>93</v>
      </c>
      <c r="G94" s="96" t="s">
        <v>154</v>
      </c>
      <c r="H94" s="96" t="s">
        <v>93</v>
      </c>
      <c r="I94" s="96" t="s">
        <v>154</v>
      </c>
    </row>
    <row r="95" spans="1:9" ht="24.95" customHeight="1" x14ac:dyDescent="0.25">
      <c r="A95" s="403"/>
      <c r="B95" s="50">
        <f>+B53/C38</f>
        <v>8.3333333333333329E-2</v>
      </c>
      <c r="C95" s="53"/>
      <c r="D95" s="225">
        <v>6.5799999999999997E-2</v>
      </c>
      <c r="E95" s="51"/>
      <c r="F95" s="225">
        <v>6.5799999999999997E-2</v>
      </c>
      <c r="G95" s="52"/>
      <c r="H95" s="58"/>
      <c r="I95" s="52"/>
    </row>
    <row r="96" spans="1:9" ht="80.25" customHeight="1" x14ac:dyDescent="0.25">
      <c r="A96" s="48" t="s">
        <v>186</v>
      </c>
      <c r="B96" s="432"/>
      <c r="C96" s="432"/>
      <c r="D96" s="315"/>
      <c r="E96" s="315"/>
      <c r="F96" s="315"/>
      <c r="G96" s="315"/>
      <c r="H96" s="315"/>
      <c r="I96" s="315"/>
    </row>
    <row r="97" spans="1:9" ht="80.25" customHeight="1" x14ac:dyDescent="0.25">
      <c r="A97" s="48" t="s">
        <v>189</v>
      </c>
      <c r="B97" s="430"/>
      <c r="C97" s="431"/>
      <c r="D97" s="316"/>
      <c r="E97" s="317"/>
      <c r="F97" s="316"/>
      <c r="G97" s="317"/>
      <c r="H97" s="316"/>
      <c r="I97" s="317"/>
    </row>
    <row r="98" spans="1:9" ht="24.95" customHeight="1" x14ac:dyDescent="0.25">
      <c r="A98" s="402" t="s">
        <v>116</v>
      </c>
      <c r="B98" s="96" t="s">
        <v>93</v>
      </c>
      <c r="C98" s="96" t="s">
        <v>154</v>
      </c>
      <c r="D98" s="96" t="s">
        <v>93</v>
      </c>
      <c r="E98" s="96" t="s">
        <v>154</v>
      </c>
      <c r="F98" s="96" t="s">
        <v>93</v>
      </c>
      <c r="G98" s="96" t="s">
        <v>154</v>
      </c>
      <c r="H98" s="96" t="s">
        <v>93</v>
      </c>
      <c r="I98" s="96" t="s">
        <v>154</v>
      </c>
    </row>
    <row r="99" spans="1:9" ht="24.95" customHeight="1" x14ac:dyDescent="0.25">
      <c r="A99" s="403"/>
      <c r="B99" s="50">
        <f>+B55/C38</f>
        <v>8.3333333333333329E-2</v>
      </c>
      <c r="C99" s="53"/>
      <c r="D99" s="225">
        <v>6.5799999999999997E-2</v>
      </c>
      <c r="E99" s="51"/>
      <c r="F99" s="225">
        <v>6.5799999999999997E-2</v>
      </c>
      <c r="G99" s="52"/>
      <c r="H99" s="58"/>
      <c r="I99" s="52"/>
    </row>
    <row r="100" spans="1:9" ht="80.25" customHeight="1" x14ac:dyDescent="0.25">
      <c r="A100" s="48" t="s">
        <v>186</v>
      </c>
      <c r="B100" s="432"/>
      <c r="C100" s="432"/>
      <c r="D100" s="315"/>
      <c r="E100" s="315"/>
      <c r="F100" s="315"/>
      <c r="G100" s="315"/>
      <c r="H100" s="315"/>
      <c r="I100" s="315"/>
    </row>
    <row r="101" spans="1:9" ht="80.25" customHeight="1" x14ac:dyDescent="0.25">
      <c r="A101" s="48" t="s">
        <v>189</v>
      </c>
      <c r="B101" s="430"/>
      <c r="C101" s="431"/>
      <c r="D101" s="316"/>
      <c r="E101" s="317"/>
      <c r="F101" s="316"/>
      <c r="G101" s="317"/>
      <c r="H101" s="316"/>
      <c r="I101" s="317"/>
    </row>
    <row r="102" spans="1:9" ht="24.95" customHeight="1" x14ac:dyDescent="0.25">
      <c r="A102" s="402" t="s">
        <v>118</v>
      </c>
      <c r="B102" s="96" t="s">
        <v>93</v>
      </c>
      <c r="C102" s="96" t="s">
        <v>154</v>
      </c>
      <c r="D102" s="96" t="s">
        <v>93</v>
      </c>
      <c r="E102" s="96" t="s">
        <v>154</v>
      </c>
      <c r="F102" s="96" t="s">
        <v>93</v>
      </c>
      <c r="G102" s="96" t="s">
        <v>154</v>
      </c>
      <c r="H102" s="96" t="s">
        <v>93</v>
      </c>
      <c r="I102" s="96" t="s">
        <v>154</v>
      </c>
    </row>
    <row r="103" spans="1:9" ht="24.95" customHeight="1" x14ac:dyDescent="0.25">
      <c r="A103" s="403"/>
      <c r="B103" s="50">
        <f>+B57/C38</f>
        <v>8.3333333333333329E-2</v>
      </c>
      <c r="C103" s="53"/>
      <c r="D103" s="225">
        <v>6.5799999999999997E-2</v>
      </c>
      <c r="E103" s="51"/>
      <c r="F103" s="225">
        <v>6.5799999999999997E-2</v>
      </c>
      <c r="G103" s="52"/>
      <c r="H103" s="58"/>
      <c r="I103" s="52"/>
    </row>
    <row r="104" spans="1:9" ht="80.25" customHeight="1" x14ac:dyDescent="0.25">
      <c r="A104" s="48" t="s">
        <v>186</v>
      </c>
      <c r="B104" s="432"/>
      <c r="C104" s="432"/>
      <c r="D104" s="315"/>
      <c r="E104" s="315"/>
      <c r="F104" s="315"/>
      <c r="G104" s="315"/>
      <c r="H104" s="315"/>
      <c r="I104" s="315"/>
    </row>
    <row r="105" spans="1:9" ht="80.25" customHeight="1" x14ac:dyDescent="0.25">
      <c r="A105" s="48" t="s">
        <v>189</v>
      </c>
      <c r="B105" s="430"/>
      <c r="C105" s="431"/>
      <c r="D105" s="316"/>
      <c r="E105" s="317"/>
      <c r="F105" s="316"/>
      <c r="G105" s="317"/>
      <c r="H105" s="316"/>
      <c r="I105" s="317"/>
    </row>
    <row r="106" spans="1:9" ht="24.95" customHeight="1" x14ac:dyDescent="0.25">
      <c r="A106" s="402" t="s">
        <v>119</v>
      </c>
      <c r="B106" s="96" t="s">
        <v>93</v>
      </c>
      <c r="C106" s="96" t="s">
        <v>154</v>
      </c>
      <c r="D106" s="96" t="s">
        <v>93</v>
      </c>
      <c r="E106" s="96" t="s">
        <v>154</v>
      </c>
      <c r="F106" s="96" t="s">
        <v>93</v>
      </c>
      <c r="G106" s="96" t="s">
        <v>154</v>
      </c>
      <c r="H106" s="96" t="s">
        <v>93</v>
      </c>
      <c r="I106" s="96" t="s">
        <v>154</v>
      </c>
    </row>
    <row r="107" spans="1:9" ht="24.95" customHeight="1" x14ac:dyDescent="0.25">
      <c r="A107" s="403"/>
      <c r="B107" s="50">
        <f>+B59/C38</f>
        <v>8.3333333333333329E-2</v>
      </c>
      <c r="C107" s="53"/>
      <c r="D107" s="225">
        <v>6.5799999999999997E-2</v>
      </c>
      <c r="E107" s="51"/>
      <c r="F107" s="225">
        <v>6.5799999999999997E-2</v>
      </c>
      <c r="G107" s="52"/>
      <c r="H107" s="58"/>
      <c r="I107" s="52"/>
    </row>
    <row r="108" spans="1:9" ht="80.25" customHeight="1" x14ac:dyDescent="0.25">
      <c r="A108" s="48" t="s">
        <v>186</v>
      </c>
      <c r="B108" s="432"/>
      <c r="C108" s="432"/>
      <c r="D108" s="315"/>
      <c r="E108" s="315"/>
      <c r="F108" s="315"/>
      <c r="G108" s="315"/>
      <c r="H108" s="315"/>
      <c r="I108" s="315"/>
    </row>
    <row r="109" spans="1:9" ht="80.25" customHeight="1" x14ac:dyDescent="0.25">
      <c r="A109" s="48" t="s">
        <v>189</v>
      </c>
      <c r="B109" s="430"/>
      <c r="C109" s="431"/>
      <c r="D109" s="316"/>
      <c r="E109" s="317"/>
      <c r="F109" s="316"/>
      <c r="G109" s="317"/>
      <c r="H109" s="316"/>
      <c r="I109" s="317"/>
    </row>
    <row r="110" spans="1:9" ht="24.95" customHeight="1" x14ac:dyDescent="0.25">
      <c r="A110" s="402" t="s">
        <v>120</v>
      </c>
      <c r="B110" s="96" t="s">
        <v>93</v>
      </c>
      <c r="C110" s="96" t="s">
        <v>154</v>
      </c>
      <c r="D110" s="96" t="s">
        <v>93</v>
      </c>
      <c r="E110" s="96" t="s">
        <v>154</v>
      </c>
      <c r="F110" s="96" t="s">
        <v>93</v>
      </c>
      <c r="G110" s="96" t="s">
        <v>154</v>
      </c>
      <c r="H110" s="96" t="s">
        <v>93</v>
      </c>
      <c r="I110" s="96" t="s">
        <v>154</v>
      </c>
    </row>
    <row r="111" spans="1:9" ht="24.95" customHeight="1" x14ac:dyDescent="0.25">
      <c r="A111" s="403"/>
      <c r="B111" s="50">
        <f>+B61/C38</f>
        <v>8.3333333333333329E-2</v>
      </c>
      <c r="C111" s="53"/>
      <c r="D111" s="225">
        <v>6.5799999999999997E-2</v>
      </c>
      <c r="E111" s="51"/>
      <c r="F111" s="225">
        <v>6.5799999999999997E-2</v>
      </c>
      <c r="G111" s="52"/>
      <c r="H111" s="58"/>
      <c r="I111" s="52"/>
    </row>
    <row r="112" spans="1:9" ht="80.25" customHeight="1" x14ac:dyDescent="0.25">
      <c r="A112" s="48" t="s">
        <v>186</v>
      </c>
      <c r="B112" s="432"/>
      <c r="C112" s="432"/>
      <c r="D112" s="315"/>
      <c r="E112" s="315"/>
      <c r="F112" s="315"/>
      <c r="G112" s="315"/>
      <c r="H112" s="315"/>
      <c r="I112" s="315"/>
    </row>
    <row r="113" spans="1:9" ht="80.25" customHeight="1" x14ac:dyDescent="0.25">
      <c r="A113" s="48" t="s">
        <v>189</v>
      </c>
      <c r="B113" s="430"/>
      <c r="C113" s="431"/>
      <c r="D113" s="316"/>
      <c r="E113" s="317"/>
      <c r="F113" s="316"/>
      <c r="G113" s="317"/>
      <c r="H113" s="316"/>
      <c r="I113" s="317"/>
    </row>
    <row r="114" spans="1:9" ht="24.95" customHeight="1" x14ac:dyDescent="0.25">
      <c r="A114" s="402" t="s">
        <v>121</v>
      </c>
      <c r="B114" s="96" t="s">
        <v>93</v>
      </c>
      <c r="C114" s="96" t="s">
        <v>154</v>
      </c>
      <c r="D114" s="96" t="s">
        <v>93</v>
      </c>
      <c r="E114" s="96" t="s">
        <v>154</v>
      </c>
      <c r="F114" s="96" t="s">
        <v>93</v>
      </c>
      <c r="G114" s="96" t="s">
        <v>154</v>
      </c>
      <c r="H114" s="96" t="s">
        <v>93</v>
      </c>
      <c r="I114" s="96" t="s">
        <v>154</v>
      </c>
    </row>
    <row r="115" spans="1:9" ht="24.95" customHeight="1" x14ac:dyDescent="0.25">
      <c r="A115" s="403"/>
      <c r="B115" s="50">
        <f>+B63/C38</f>
        <v>8.3333333333333329E-2</v>
      </c>
      <c r="C115" s="216"/>
      <c r="D115" s="225">
        <v>6.5799999999999997E-2</v>
      </c>
      <c r="E115" s="216"/>
      <c r="F115" s="225">
        <v>6.5799999999999997E-2</v>
      </c>
      <c r="G115" s="217"/>
      <c r="H115" s="216"/>
      <c r="I115" s="217"/>
    </row>
    <row r="116" spans="1:9" ht="80.25" customHeight="1" x14ac:dyDescent="0.25">
      <c r="A116" s="48" t="s">
        <v>186</v>
      </c>
      <c r="B116" s="433"/>
      <c r="C116" s="433"/>
      <c r="D116" s="320"/>
      <c r="E116" s="320"/>
      <c r="F116" s="320"/>
      <c r="G116" s="320"/>
      <c r="H116" s="320"/>
      <c r="I116" s="320"/>
    </row>
    <row r="117" spans="1:9" ht="80.25" customHeight="1" x14ac:dyDescent="0.25">
      <c r="A117" s="48" t="s">
        <v>189</v>
      </c>
      <c r="B117" s="430"/>
      <c r="C117" s="431"/>
      <c r="D117" s="316"/>
      <c r="E117" s="317"/>
      <c r="F117" s="316"/>
      <c r="G117" s="317"/>
      <c r="H117" s="316"/>
      <c r="I117" s="317"/>
    </row>
    <row r="118" spans="1:9" ht="16.5" x14ac:dyDescent="0.25">
      <c r="A118" s="49" t="s">
        <v>194</v>
      </c>
      <c r="B118" s="246">
        <f t="shared" ref="B118:I118" si="1">(B71+B75+B79+B83+B87+B91+B95+B99+B103+B107+B111+B115)</f>
        <v>1</v>
      </c>
      <c r="C118" s="246">
        <f t="shared" si="1"/>
        <v>0.25</v>
      </c>
      <c r="D118" s="54">
        <f>(D71+D75+D79+D83+D87+D91+D95+D99+D103+D107+D111+D115)</f>
        <v>1.0000999999999998</v>
      </c>
      <c r="E118" s="54">
        <f t="shared" si="1"/>
        <v>0.40790000000000004</v>
      </c>
      <c r="F118" s="54">
        <f t="shared" si="1"/>
        <v>1.0000999999999998</v>
      </c>
      <c r="G118" s="54">
        <f t="shared" si="1"/>
        <v>0.40790000000000004</v>
      </c>
      <c r="H118" s="54">
        <f t="shared" si="1"/>
        <v>0</v>
      </c>
      <c r="I118" s="54">
        <f t="shared" si="1"/>
        <v>0</v>
      </c>
    </row>
  </sheetData>
  <mergeCells count="212">
    <mergeCell ref="B6:K6"/>
    <mergeCell ref="L6:M6"/>
    <mergeCell ref="N6:O6"/>
    <mergeCell ref="A114:A115"/>
    <mergeCell ref="B116:C116"/>
    <mergeCell ref="D116:E116"/>
    <mergeCell ref="F116:G116"/>
    <mergeCell ref="H116:I116"/>
    <mergeCell ref="B117:C117"/>
    <mergeCell ref="D117:E117"/>
    <mergeCell ref="F117:G117"/>
    <mergeCell ref="H117:I117"/>
    <mergeCell ref="A110:A111"/>
    <mergeCell ref="B112:C112"/>
    <mergeCell ref="D112:E112"/>
    <mergeCell ref="F112:G112"/>
    <mergeCell ref="H112:I112"/>
    <mergeCell ref="B113:C113"/>
    <mergeCell ref="D113:E113"/>
    <mergeCell ref="F113:G113"/>
    <mergeCell ref="H113:I113"/>
    <mergeCell ref="A106:A107"/>
    <mergeCell ref="B108:C108"/>
    <mergeCell ref="D108:E108"/>
    <mergeCell ref="F108:G108"/>
    <mergeCell ref="H108:I108"/>
    <mergeCell ref="B109:C109"/>
    <mergeCell ref="D109:E109"/>
    <mergeCell ref="F109:G109"/>
    <mergeCell ref="H109:I109"/>
    <mergeCell ref="A102:A103"/>
    <mergeCell ref="B104:C104"/>
    <mergeCell ref="D104:E104"/>
    <mergeCell ref="F104:G104"/>
    <mergeCell ref="H104:I104"/>
    <mergeCell ref="B105:C105"/>
    <mergeCell ref="D105:E105"/>
    <mergeCell ref="F105:G105"/>
    <mergeCell ref="H105:I105"/>
    <mergeCell ref="A98:A99"/>
    <mergeCell ref="B100:C100"/>
    <mergeCell ref="D100:E100"/>
    <mergeCell ref="F100:G100"/>
    <mergeCell ref="H100:I100"/>
    <mergeCell ref="B101:C101"/>
    <mergeCell ref="D101:E101"/>
    <mergeCell ref="F101:G101"/>
    <mergeCell ref="H101:I101"/>
    <mergeCell ref="A94:A95"/>
    <mergeCell ref="B96:C96"/>
    <mergeCell ref="D96:E96"/>
    <mergeCell ref="F96:G96"/>
    <mergeCell ref="H96:I96"/>
    <mergeCell ref="B97:C97"/>
    <mergeCell ref="D97:E97"/>
    <mergeCell ref="F97:G97"/>
    <mergeCell ref="H97:I97"/>
    <mergeCell ref="A90:A91"/>
    <mergeCell ref="B92:C92"/>
    <mergeCell ref="D92:E92"/>
    <mergeCell ref="F92:G92"/>
    <mergeCell ref="H92:I92"/>
    <mergeCell ref="B93:C93"/>
    <mergeCell ref="D93:E93"/>
    <mergeCell ref="F93:G93"/>
    <mergeCell ref="H93:I93"/>
    <mergeCell ref="A86:A87"/>
    <mergeCell ref="B88:C88"/>
    <mergeCell ref="D88:E88"/>
    <mergeCell ref="F88:G88"/>
    <mergeCell ref="H88:I88"/>
    <mergeCell ref="B89:C89"/>
    <mergeCell ref="D89:E89"/>
    <mergeCell ref="F89:G89"/>
    <mergeCell ref="H89:I89"/>
    <mergeCell ref="A82:A83"/>
    <mergeCell ref="B84:C84"/>
    <mergeCell ref="D84:E84"/>
    <mergeCell ref="F84:G84"/>
    <mergeCell ref="H84:I84"/>
    <mergeCell ref="B85:C85"/>
    <mergeCell ref="D85:E85"/>
    <mergeCell ref="F85:G85"/>
    <mergeCell ref="H85:I85"/>
    <mergeCell ref="A78:A79"/>
    <mergeCell ref="B80:C80"/>
    <mergeCell ref="D80:E80"/>
    <mergeCell ref="F80:G80"/>
    <mergeCell ref="H80:I80"/>
    <mergeCell ref="B81:C81"/>
    <mergeCell ref="D81:E81"/>
    <mergeCell ref="F81:G81"/>
    <mergeCell ref="H81:I81"/>
    <mergeCell ref="A74:A75"/>
    <mergeCell ref="B76:C76"/>
    <mergeCell ref="D76:E76"/>
    <mergeCell ref="F76:G76"/>
    <mergeCell ref="H76:I76"/>
    <mergeCell ref="B77:C77"/>
    <mergeCell ref="D77:E77"/>
    <mergeCell ref="F77:G77"/>
    <mergeCell ref="H77:I77"/>
    <mergeCell ref="A70:A71"/>
    <mergeCell ref="B72:C72"/>
    <mergeCell ref="D72:E72"/>
    <mergeCell ref="F72:G72"/>
    <mergeCell ref="H72:I72"/>
    <mergeCell ref="B73:C73"/>
    <mergeCell ref="D73:E73"/>
    <mergeCell ref="F73:G73"/>
    <mergeCell ref="H73:I73"/>
    <mergeCell ref="B68:C68"/>
    <mergeCell ref="D68:E68"/>
    <mergeCell ref="F68:G68"/>
    <mergeCell ref="H68:I68"/>
    <mergeCell ref="B69:C69"/>
    <mergeCell ref="D69:E69"/>
    <mergeCell ref="F69:G69"/>
    <mergeCell ref="H69:I69"/>
    <mergeCell ref="A62:A63"/>
    <mergeCell ref="D62:E62"/>
    <mergeCell ref="F62:G62"/>
    <mergeCell ref="D63:E63"/>
    <mergeCell ref="F63:G63"/>
    <mergeCell ref="A67:I67"/>
    <mergeCell ref="A58:A59"/>
    <mergeCell ref="D58:E58"/>
    <mergeCell ref="F58:G58"/>
    <mergeCell ref="D59:E59"/>
    <mergeCell ref="F59:G59"/>
    <mergeCell ref="A60:A61"/>
    <mergeCell ref="D60:E60"/>
    <mergeCell ref="F60:G60"/>
    <mergeCell ref="D61:E61"/>
    <mergeCell ref="F61:G61"/>
    <mergeCell ref="A54:A55"/>
    <mergeCell ref="D54:E54"/>
    <mergeCell ref="F54:G54"/>
    <mergeCell ref="D55:E55"/>
    <mergeCell ref="F55:G55"/>
    <mergeCell ref="A56:A57"/>
    <mergeCell ref="D56:E56"/>
    <mergeCell ref="F56:G56"/>
    <mergeCell ref="D57:E57"/>
    <mergeCell ref="F57:G57"/>
    <mergeCell ref="A50:A51"/>
    <mergeCell ref="D50:E50"/>
    <mergeCell ref="F50:G50"/>
    <mergeCell ref="D51:E51"/>
    <mergeCell ref="F51:G51"/>
    <mergeCell ref="A52:A53"/>
    <mergeCell ref="D52:E52"/>
    <mergeCell ref="F52:G52"/>
    <mergeCell ref="D53:E53"/>
    <mergeCell ref="F53:G53"/>
    <mergeCell ref="A46:A47"/>
    <mergeCell ref="D46:E46"/>
    <mergeCell ref="F46:G46"/>
    <mergeCell ref="D47:E47"/>
    <mergeCell ref="F47:G47"/>
    <mergeCell ref="A48:A49"/>
    <mergeCell ref="D48:E48"/>
    <mergeCell ref="F48:G48"/>
    <mergeCell ref="D49:E49"/>
    <mergeCell ref="F49:G49"/>
    <mergeCell ref="A42:A43"/>
    <mergeCell ref="D42:E42"/>
    <mergeCell ref="F42:G42"/>
    <mergeCell ref="D43:E43"/>
    <mergeCell ref="F43:G43"/>
    <mergeCell ref="A44:A45"/>
    <mergeCell ref="D44:E44"/>
    <mergeCell ref="F44:G44"/>
    <mergeCell ref="D45:E45"/>
    <mergeCell ref="F45:G45"/>
    <mergeCell ref="B39:C39"/>
    <mergeCell ref="D39:I39"/>
    <mergeCell ref="A40:A41"/>
    <mergeCell ref="D40:E40"/>
    <mergeCell ref="F40:G40"/>
    <mergeCell ref="D41:E41"/>
    <mergeCell ref="F41:G41"/>
    <mergeCell ref="C20:O20"/>
    <mergeCell ref="A23:O23"/>
    <mergeCell ref="A24:O24"/>
    <mergeCell ref="A35:I35"/>
    <mergeCell ref="B36:I36"/>
    <mergeCell ref="A37:A38"/>
    <mergeCell ref="G37:G38"/>
    <mergeCell ref="H37:I38"/>
    <mergeCell ref="B17:F17"/>
    <mergeCell ref="G17:H17"/>
    <mergeCell ref="I17:O17"/>
    <mergeCell ref="B19:E19"/>
    <mergeCell ref="G19:I19"/>
    <mergeCell ref="K19:O19"/>
    <mergeCell ref="A8:A10"/>
    <mergeCell ref="J8:K10"/>
    <mergeCell ref="M8:O8"/>
    <mergeCell ref="M9:O9"/>
    <mergeCell ref="M10:O10"/>
    <mergeCell ref="A13:A15"/>
    <mergeCell ref="B13:O15"/>
    <mergeCell ref="A1:A4"/>
    <mergeCell ref="B1:L1"/>
    <mergeCell ref="M1:O1"/>
    <mergeCell ref="B2:L2"/>
    <mergeCell ref="M2:O2"/>
    <mergeCell ref="B3:L3"/>
    <mergeCell ref="M3:O3"/>
    <mergeCell ref="B4:L4"/>
    <mergeCell ref="M4:O4"/>
  </mergeCells>
  <hyperlinks>
    <hyperlink ref="B73" r:id="rId1" xr:uid="{1CA80C0C-78AE-4D33-A1C0-A5252DA6D3A9}"/>
    <hyperlink ref="D73" r:id="rId2" xr:uid="{057F22A8-B6FF-4B0C-82AF-D4B75BD7868D}"/>
    <hyperlink ref="B77" r:id="rId3" xr:uid="{65B24B7E-FC25-480A-ACB9-3CF402703688}"/>
    <hyperlink ref="D77" r:id="rId4" xr:uid="{64DAA19B-6E29-4FBA-9625-C320FA27D70D}"/>
    <hyperlink ref="F73" r:id="rId5" xr:uid="{DFBE3B6D-D28F-4C1D-B3FF-E93E04F9E7CC}"/>
    <hyperlink ref="F77" r:id="rId6" xr:uid="{541E4302-17F0-4E11-AC68-96CA812F54B4}"/>
    <hyperlink ref="B81" r:id="rId7" xr:uid="{AA04600F-8F39-4E80-A4DD-778BDD53214E}"/>
    <hyperlink ref="D81" r:id="rId8" xr:uid="{EB3AB73A-F8B6-463C-AF7C-D1AFB69D1B9A}"/>
    <hyperlink ref="F81" r:id="rId9" xr:uid="{F328255B-6C9E-43AD-901B-046F0F6DCF3E}"/>
  </hyperlinks>
  <pageMargins left="0.25" right="0.25" top="0.75" bottom="0.75" header="0.3" footer="0.3"/>
  <pageSetup scale="10" orientation="landscape" r:id="rId10"/>
  <rowBreaks count="1" manualBreakCount="1">
    <brk id="105" max="14" man="1"/>
  </rowBreaks>
  <drawing r:id="rId11"/>
  <legacyDrawing r:id="rId12"/>
  <extLst>
    <ext xmlns:x14="http://schemas.microsoft.com/office/spreadsheetml/2009/9/main" uri="{CCE6A557-97BC-4b89-ADB6-D9C93CAAB3DF}">
      <x14:dataValidations xmlns:xm="http://schemas.microsoft.com/office/excel/2006/main" count="1">
        <x14:dataValidation type="list" allowBlank="1" showInputMessage="1" showErrorMessage="1" xr:uid="{A6E64E92-D6C5-492F-8C35-A930647CE55B}">
          <x14:formula1>
            <xm:f>Listas!$B$2:$B$4</xm:f>
          </x14:formula1>
          <xm:sqref>H37:I38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60425-F66A-44EB-A328-4E9F60F3B225}">
  <sheetPr>
    <tabColor theme="5" tint="0.59999389629810485"/>
  </sheetPr>
  <dimension ref="A1:O118"/>
  <sheetViews>
    <sheetView showGridLines="0" view="pageBreakPreview" topLeftCell="E1" zoomScale="70" zoomScaleNormal="70" zoomScaleSheetLayoutView="70" workbookViewId="0">
      <selection activeCell="B6" sqref="A6:XFD6"/>
    </sheetView>
  </sheetViews>
  <sheetFormatPr baseColWidth="10" defaultColWidth="10.85546875" defaultRowHeight="14.25" x14ac:dyDescent="0.25"/>
  <cols>
    <col min="1" max="1" width="49.7109375" style="2" customWidth="1"/>
    <col min="2" max="3" width="35.7109375" style="2" customWidth="1"/>
    <col min="4" max="4" width="35.7109375" style="244" customWidth="1"/>
    <col min="5" max="7" width="35.7109375" style="2" customWidth="1"/>
    <col min="8" max="8" width="45.140625" style="2" customWidth="1"/>
    <col min="9" max="9" width="49.7109375" style="2" customWidth="1"/>
    <col min="10" max="13" width="35.7109375" style="2" customWidth="1"/>
    <col min="14" max="15" width="18.140625" style="2" customWidth="1"/>
    <col min="16" max="16" width="8.42578125" style="2" customWidth="1"/>
    <col min="17" max="17" width="18.42578125" style="2" bestFit="1" customWidth="1"/>
    <col min="18" max="18" width="5.7109375" style="2" customWidth="1"/>
    <col min="19" max="19" width="18.42578125" style="2" bestFit="1" customWidth="1"/>
    <col min="20" max="20" width="4.7109375" style="2" customWidth="1"/>
    <col min="21" max="21" width="23" style="2" bestFit="1" customWidth="1"/>
    <col min="22" max="22" width="10.85546875" style="2"/>
    <col min="23" max="23" width="18.42578125" style="2" bestFit="1" customWidth="1"/>
    <col min="24" max="24" width="16.140625" style="2" customWidth="1"/>
    <col min="25" max="16384" width="10.85546875" style="2"/>
  </cols>
  <sheetData>
    <row r="1" spans="1:15" s="81" customFormat="1" ht="32.25" customHeight="1" thickBot="1" x14ac:dyDescent="0.3">
      <c r="A1" s="392"/>
      <c r="B1" s="369" t="s">
        <v>97</v>
      </c>
      <c r="C1" s="370"/>
      <c r="D1" s="370"/>
      <c r="E1" s="370"/>
      <c r="F1" s="370"/>
      <c r="G1" s="370"/>
      <c r="H1" s="370"/>
      <c r="I1" s="370"/>
      <c r="J1" s="370"/>
      <c r="K1" s="370"/>
      <c r="L1" s="371"/>
      <c r="M1" s="366" t="s">
        <v>98</v>
      </c>
      <c r="N1" s="367"/>
      <c r="O1" s="368"/>
    </row>
    <row r="2" spans="1:15" s="81" customFormat="1" ht="30.75" customHeight="1" thickBot="1" x14ac:dyDescent="0.3">
      <c r="A2" s="393"/>
      <c r="B2" s="372" t="s">
        <v>99</v>
      </c>
      <c r="C2" s="373"/>
      <c r="D2" s="373"/>
      <c r="E2" s="373"/>
      <c r="F2" s="373"/>
      <c r="G2" s="373"/>
      <c r="H2" s="373"/>
      <c r="I2" s="373"/>
      <c r="J2" s="373"/>
      <c r="K2" s="373"/>
      <c r="L2" s="374"/>
      <c r="M2" s="366" t="s">
        <v>100</v>
      </c>
      <c r="N2" s="367"/>
      <c r="O2" s="368"/>
    </row>
    <row r="3" spans="1:15" s="81" customFormat="1" ht="24" customHeight="1" thickBot="1" x14ac:dyDescent="0.3">
      <c r="A3" s="393"/>
      <c r="B3" s="372" t="s">
        <v>101</v>
      </c>
      <c r="C3" s="373"/>
      <c r="D3" s="373"/>
      <c r="E3" s="373"/>
      <c r="F3" s="373"/>
      <c r="G3" s="373"/>
      <c r="H3" s="373"/>
      <c r="I3" s="373"/>
      <c r="J3" s="373"/>
      <c r="K3" s="373"/>
      <c r="L3" s="374"/>
      <c r="M3" s="366" t="s">
        <v>102</v>
      </c>
      <c r="N3" s="367"/>
      <c r="O3" s="368"/>
    </row>
    <row r="4" spans="1:15" s="81" customFormat="1" ht="21.75" customHeight="1" thickBot="1" x14ac:dyDescent="0.3">
      <c r="A4" s="394"/>
      <c r="B4" s="375" t="s">
        <v>103</v>
      </c>
      <c r="C4" s="376"/>
      <c r="D4" s="376"/>
      <c r="E4" s="376"/>
      <c r="F4" s="376"/>
      <c r="G4" s="376"/>
      <c r="H4" s="376"/>
      <c r="I4" s="376"/>
      <c r="J4" s="376"/>
      <c r="K4" s="376"/>
      <c r="L4" s="377"/>
      <c r="M4" s="366" t="s">
        <v>104</v>
      </c>
      <c r="N4" s="367"/>
      <c r="O4" s="368"/>
    </row>
    <row r="5" spans="1:15" s="81" customFormat="1" ht="21.75" customHeight="1" thickBot="1" x14ac:dyDescent="0.3">
      <c r="A5" s="82"/>
      <c r="B5" s="649"/>
      <c r="C5" s="649"/>
      <c r="D5" s="649"/>
      <c r="E5" s="649"/>
      <c r="F5" s="649"/>
      <c r="G5" s="649"/>
      <c r="H5" s="649"/>
      <c r="I5" s="649"/>
      <c r="J5" s="649"/>
      <c r="K5" s="649"/>
      <c r="L5" s="649"/>
      <c r="M5" s="84"/>
      <c r="N5" s="84"/>
      <c r="O5" s="84"/>
    </row>
    <row r="6" spans="1:15" s="81" customFormat="1" ht="21.75" customHeight="1" thickBot="1" x14ac:dyDescent="0.3">
      <c r="A6" s="308" t="s">
        <v>269</v>
      </c>
      <c r="B6" s="650" t="s">
        <v>270</v>
      </c>
      <c r="C6" s="650"/>
      <c r="D6" s="650"/>
      <c r="E6" s="650"/>
      <c r="F6" s="650"/>
      <c r="G6" s="650"/>
      <c r="H6" s="650"/>
      <c r="I6" s="650"/>
      <c r="J6" s="650"/>
      <c r="K6" s="650"/>
      <c r="L6" s="652" t="s">
        <v>649</v>
      </c>
      <c r="M6" s="652"/>
      <c r="N6" s="651">
        <v>2024110010300</v>
      </c>
      <c r="O6" s="651"/>
    </row>
    <row r="7" spans="1:15" s="81" customFormat="1" ht="21.75" customHeight="1" thickBot="1" x14ac:dyDescent="0.3">
      <c r="A7" s="82"/>
      <c r="B7" s="83"/>
      <c r="C7" s="83"/>
      <c r="D7" s="83"/>
      <c r="E7" s="83"/>
      <c r="F7" s="83"/>
      <c r="G7" s="83"/>
      <c r="H7" s="83"/>
      <c r="I7" s="83"/>
      <c r="J7" s="83"/>
      <c r="K7" s="83"/>
      <c r="L7" s="83"/>
      <c r="M7" s="84"/>
      <c r="N7" s="84"/>
      <c r="O7" s="84"/>
    </row>
    <row r="8" spans="1:15" s="81" customFormat="1" ht="21.75" customHeight="1" thickBot="1" x14ac:dyDescent="0.3">
      <c r="A8" s="396" t="s">
        <v>105</v>
      </c>
      <c r="B8" s="188" t="s">
        <v>106</v>
      </c>
      <c r="C8" s="144" t="s">
        <v>107</v>
      </c>
      <c r="D8" s="188" t="s">
        <v>108</v>
      </c>
      <c r="E8" s="144" t="s">
        <v>107</v>
      </c>
      <c r="F8" s="188" t="s">
        <v>109</v>
      </c>
      <c r="G8" s="144" t="s">
        <v>107</v>
      </c>
      <c r="H8" s="188" t="s">
        <v>110</v>
      </c>
      <c r="I8" s="146"/>
      <c r="J8" s="380" t="s">
        <v>111</v>
      </c>
      <c r="K8" s="395"/>
      <c r="L8" s="187" t="s">
        <v>112</v>
      </c>
      <c r="M8" s="404"/>
      <c r="N8" s="404"/>
      <c r="O8" s="404"/>
    </row>
    <row r="9" spans="1:15" s="81" customFormat="1" ht="21.75" customHeight="1" thickBot="1" x14ac:dyDescent="0.3">
      <c r="A9" s="396"/>
      <c r="B9" s="189" t="s">
        <v>113</v>
      </c>
      <c r="C9" s="147"/>
      <c r="D9" s="188" t="s">
        <v>114</v>
      </c>
      <c r="E9" s="148"/>
      <c r="F9" s="188" t="s">
        <v>115</v>
      </c>
      <c r="G9" s="148"/>
      <c r="H9" s="188" t="s">
        <v>116</v>
      </c>
      <c r="I9" s="146"/>
      <c r="J9" s="380"/>
      <c r="K9" s="395"/>
      <c r="L9" s="187" t="s">
        <v>117</v>
      </c>
      <c r="M9" s="404" t="s">
        <v>107</v>
      </c>
      <c r="N9" s="404"/>
      <c r="O9" s="404"/>
    </row>
    <row r="10" spans="1:15" s="81" customFormat="1" ht="21.75" customHeight="1" thickBot="1" x14ac:dyDescent="0.3">
      <c r="A10" s="396"/>
      <c r="B10" s="188" t="s">
        <v>118</v>
      </c>
      <c r="C10" s="144"/>
      <c r="D10" s="188" t="s">
        <v>119</v>
      </c>
      <c r="E10" s="148"/>
      <c r="F10" s="188" t="s">
        <v>120</v>
      </c>
      <c r="G10" s="148"/>
      <c r="H10" s="188" t="s">
        <v>121</v>
      </c>
      <c r="I10" s="146"/>
      <c r="J10" s="380"/>
      <c r="K10" s="395"/>
      <c r="L10" s="187" t="s">
        <v>122</v>
      </c>
      <c r="M10" s="404" t="s">
        <v>107</v>
      </c>
      <c r="N10" s="404"/>
      <c r="O10" s="404"/>
    </row>
    <row r="11" spans="1:15" s="81" customFormat="1" ht="21.75" customHeight="1" x14ac:dyDescent="0.25">
      <c r="A11" s="82"/>
      <c r="B11" s="83"/>
      <c r="C11" s="83"/>
      <c r="D11" s="83"/>
      <c r="E11" s="83"/>
      <c r="F11" s="83"/>
      <c r="G11" s="83"/>
      <c r="H11" s="83"/>
      <c r="I11" s="83"/>
      <c r="J11" s="83"/>
      <c r="K11" s="83"/>
      <c r="L11" s="83"/>
      <c r="M11" s="84"/>
      <c r="N11" s="84"/>
      <c r="O11" s="84"/>
    </row>
    <row r="12" spans="1:15" ht="15" customHeight="1" thickBot="1" x14ac:dyDescent="0.3">
      <c r="A12" s="7"/>
      <c r="B12" s="8"/>
      <c r="C12" s="8"/>
      <c r="D12" s="239"/>
      <c r="E12" s="9"/>
      <c r="F12" s="9"/>
      <c r="G12" s="234"/>
      <c r="H12" s="234"/>
      <c r="I12" s="11"/>
      <c r="J12" s="11"/>
      <c r="K12" s="8"/>
      <c r="L12" s="8"/>
      <c r="M12" s="8"/>
      <c r="N12" s="8"/>
      <c r="O12" s="8"/>
    </row>
    <row r="13" spans="1:15" ht="15" customHeight="1" x14ac:dyDescent="0.25">
      <c r="A13" s="399" t="s">
        <v>123</v>
      </c>
      <c r="B13" s="381" t="s">
        <v>252</v>
      </c>
      <c r="C13" s="382"/>
      <c r="D13" s="382"/>
      <c r="E13" s="382"/>
      <c r="F13" s="382"/>
      <c r="G13" s="382"/>
      <c r="H13" s="382"/>
      <c r="I13" s="382"/>
      <c r="J13" s="382"/>
      <c r="K13" s="382"/>
      <c r="L13" s="382"/>
      <c r="M13" s="382"/>
      <c r="N13" s="382"/>
      <c r="O13" s="383"/>
    </row>
    <row r="14" spans="1:15" ht="15" customHeight="1" x14ac:dyDescent="0.25">
      <c r="A14" s="400"/>
      <c r="B14" s="384"/>
      <c r="C14" s="385"/>
      <c r="D14" s="385"/>
      <c r="E14" s="385"/>
      <c r="F14" s="385"/>
      <c r="G14" s="385"/>
      <c r="H14" s="385"/>
      <c r="I14" s="385"/>
      <c r="J14" s="385"/>
      <c r="K14" s="385"/>
      <c r="L14" s="385"/>
      <c r="M14" s="385"/>
      <c r="N14" s="385"/>
      <c r="O14" s="386"/>
    </row>
    <row r="15" spans="1:15" ht="15" customHeight="1" thickBot="1" x14ac:dyDescent="0.3">
      <c r="A15" s="401"/>
      <c r="B15" s="387"/>
      <c r="C15" s="388"/>
      <c r="D15" s="388"/>
      <c r="E15" s="388"/>
      <c r="F15" s="388"/>
      <c r="G15" s="388"/>
      <c r="H15" s="388"/>
      <c r="I15" s="388"/>
      <c r="J15" s="388"/>
      <c r="K15" s="388"/>
      <c r="L15" s="388"/>
      <c r="M15" s="388"/>
      <c r="N15" s="388"/>
      <c r="O15" s="389"/>
    </row>
    <row r="16" spans="1:15" ht="9" customHeight="1" thickBot="1" x14ac:dyDescent="0.3">
      <c r="A16" s="14"/>
      <c r="B16" s="80"/>
      <c r="C16" s="15"/>
      <c r="D16" s="15"/>
      <c r="E16" s="15"/>
      <c r="F16" s="15"/>
      <c r="G16" s="16"/>
      <c r="H16" s="16"/>
      <c r="I16" s="16"/>
      <c r="J16" s="16"/>
      <c r="K16" s="16"/>
      <c r="L16" s="17"/>
      <c r="M16" s="17"/>
      <c r="N16" s="17"/>
      <c r="O16" s="17"/>
    </row>
    <row r="17" spans="1:15" s="18" customFormat="1" ht="37.5" customHeight="1" x14ac:dyDescent="0.25">
      <c r="A17" s="61" t="s">
        <v>125</v>
      </c>
      <c r="B17" s="390" t="s">
        <v>215</v>
      </c>
      <c r="C17" s="390"/>
      <c r="D17" s="390"/>
      <c r="E17" s="390"/>
      <c r="F17" s="390"/>
      <c r="G17" s="396" t="s">
        <v>127</v>
      </c>
      <c r="H17" s="396"/>
      <c r="I17" s="391" t="s">
        <v>253</v>
      </c>
      <c r="J17" s="391"/>
      <c r="K17" s="391"/>
      <c r="L17" s="391"/>
      <c r="M17" s="391"/>
      <c r="N17" s="391"/>
      <c r="O17" s="391"/>
    </row>
    <row r="18" spans="1:15" ht="9" customHeight="1" thickBot="1" x14ac:dyDescent="0.3">
      <c r="A18" s="14"/>
      <c r="B18" s="16"/>
      <c r="C18" s="15"/>
      <c r="D18" s="15"/>
      <c r="E18" s="15"/>
      <c r="F18" s="15"/>
      <c r="G18" s="16"/>
      <c r="H18" s="16"/>
      <c r="I18" s="16"/>
      <c r="J18" s="16"/>
      <c r="K18" s="16"/>
      <c r="L18" s="17"/>
      <c r="M18" s="17"/>
      <c r="N18" s="17"/>
      <c r="O18" s="17"/>
    </row>
    <row r="19" spans="1:15" ht="56.25" customHeight="1" thickBot="1" x14ac:dyDescent="0.3">
      <c r="A19" s="61" t="s">
        <v>129</v>
      </c>
      <c r="B19" s="390" t="s">
        <v>130</v>
      </c>
      <c r="C19" s="390"/>
      <c r="D19" s="390"/>
      <c r="E19" s="390"/>
      <c r="F19" s="61" t="s">
        <v>131</v>
      </c>
      <c r="G19" s="397" t="s">
        <v>132</v>
      </c>
      <c r="H19" s="397"/>
      <c r="I19" s="397"/>
      <c r="J19" s="61" t="s">
        <v>133</v>
      </c>
      <c r="K19" s="390" t="s">
        <v>217</v>
      </c>
      <c r="L19" s="390"/>
      <c r="M19" s="390"/>
      <c r="N19" s="390"/>
      <c r="O19" s="390"/>
    </row>
    <row r="20" spans="1:15" ht="9" customHeight="1" x14ac:dyDescent="0.25">
      <c r="A20" s="6"/>
      <c r="B20" s="3"/>
      <c r="C20" s="398"/>
      <c r="D20" s="398"/>
      <c r="E20" s="398"/>
      <c r="F20" s="398"/>
      <c r="G20" s="398"/>
      <c r="H20" s="398"/>
      <c r="I20" s="398"/>
      <c r="J20" s="398"/>
      <c r="K20" s="398"/>
      <c r="L20" s="398"/>
      <c r="M20" s="398"/>
      <c r="N20" s="398"/>
      <c r="O20" s="398"/>
    </row>
    <row r="22" spans="1:15" ht="16.5" customHeight="1" thickBot="1" x14ac:dyDescent="0.3">
      <c r="A22" s="78"/>
      <c r="B22" s="79"/>
      <c r="C22" s="79"/>
      <c r="D22" s="240"/>
      <c r="E22" s="79"/>
      <c r="F22" s="79"/>
      <c r="G22" s="79"/>
      <c r="H22" s="79"/>
      <c r="I22" s="79"/>
      <c r="J22" s="79"/>
      <c r="K22" s="79"/>
      <c r="L22" s="79"/>
      <c r="M22" s="79"/>
      <c r="N22" s="79"/>
      <c r="O22" s="79"/>
    </row>
    <row r="23" spans="1:15" ht="32.1" customHeight="1" thickBot="1" x14ac:dyDescent="0.3">
      <c r="A23" s="378" t="s">
        <v>135</v>
      </c>
      <c r="B23" s="379"/>
      <c r="C23" s="379"/>
      <c r="D23" s="379"/>
      <c r="E23" s="379"/>
      <c r="F23" s="379"/>
      <c r="G23" s="379"/>
      <c r="H23" s="379"/>
      <c r="I23" s="379"/>
      <c r="J23" s="379"/>
      <c r="K23" s="379"/>
      <c r="L23" s="379"/>
      <c r="M23" s="379"/>
      <c r="N23" s="379"/>
      <c r="O23" s="380"/>
    </row>
    <row r="24" spans="1:15" ht="32.1" customHeight="1" thickBot="1" x14ac:dyDescent="0.3">
      <c r="A24" s="378" t="s">
        <v>136</v>
      </c>
      <c r="B24" s="379"/>
      <c r="C24" s="379"/>
      <c r="D24" s="379"/>
      <c r="E24" s="379"/>
      <c r="F24" s="379"/>
      <c r="G24" s="379"/>
      <c r="H24" s="379"/>
      <c r="I24" s="379"/>
      <c r="J24" s="379"/>
      <c r="K24" s="379"/>
      <c r="L24" s="379"/>
      <c r="M24" s="379"/>
      <c r="N24" s="379"/>
      <c r="O24" s="380"/>
    </row>
    <row r="25" spans="1:15" ht="32.1" customHeight="1" thickBot="1" x14ac:dyDescent="0.3">
      <c r="A25" s="29"/>
      <c r="B25" s="19" t="s">
        <v>106</v>
      </c>
      <c r="C25" s="19" t="s">
        <v>108</v>
      </c>
      <c r="D25" s="19" t="s">
        <v>109</v>
      </c>
      <c r="E25" s="19" t="s">
        <v>110</v>
      </c>
      <c r="F25" s="19" t="s">
        <v>113</v>
      </c>
      <c r="G25" s="19" t="s">
        <v>114</v>
      </c>
      <c r="H25" s="19" t="s">
        <v>115</v>
      </c>
      <c r="I25" s="19" t="s">
        <v>116</v>
      </c>
      <c r="J25" s="19" t="s">
        <v>118</v>
      </c>
      <c r="K25" s="19" t="s">
        <v>119</v>
      </c>
      <c r="L25" s="19" t="s">
        <v>120</v>
      </c>
      <c r="M25" s="19" t="s">
        <v>121</v>
      </c>
      <c r="N25" s="291" t="s">
        <v>137</v>
      </c>
      <c r="O25" s="20" t="s">
        <v>138</v>
      </c>
    </row>
    <row r="26" spans="1:15" ht="32.1" customHeight="1" x14ac:dyDescent="0.25">
      <c r="A26" s="23" t="s">
        <v>139</v>
      </c>
      <c r="B26" s="24">
        <v>199800000</v>
      </c>
      <c r="C26" s="24">
        <v>349771700</v>
      </c>
      <c r="D26" s="241">
        <v>194477000</v>
      </c>
      <c r="E26" s="24"/>
      <c r="F26" s="24"/>
      <c r="G26" s="24"/>
      <c r="H26" s="21"/>
      <c r="I26" s="21"/>
      <c r="J26" s="21"/>
      <c r="K26" s="21"/>
      <c r="L26" s="21"/>
      <c r="M26" s="21"/>
      <c r="N26" s="311">
        <f>SUM(B26:M26)</f>
        <v>744048700</v>
      </c>
      <c r="O26" s="22"/>
    </row>
    <row r="27" spans="1:15" ht="32.1" customHeight="1" x14ac:dyDescent="0.25">
      <c r="A27" s="23" t="s">
        <v>140</v>
      </c>
      <c r="B27" s="292">
        <v>199799500</v>
      </c>
      <c r="C27" s="292">
        <v>288765104</v>
      </c>
      <c r="D27" s="241">
        <v>251088912</v>
      </c>
      <c r="E27" s="24"/>
      <c r="F27" s="24"/>
      <c r="G27" s="24"/>
      <c r="H27" s="24"/>
      <c r="I27" s="24"/>
      <c r="J27" s="24"/>
      <c r="K27" s="24"/>
      <c r="L27" s="24"/>
      <c r="M27" s="24"/>
      <c r="N27" s="311">
        <f t="shared" ref="N27:N31" si="0">SUM(B27:M27)</f>
        <v>739653516</v>
      </c>
      <c r="O27" s="60">
        <f>+(B27+C27+D27+E27+F27+G27+H27+I27+J27+K27+L27+M27)/N26</f>
        <v>0.99409288128586204</v>
      </c>
    </row>
    <row r="28" spans="1:15" ht="32.1" customHeight="1" x14ac:dyDescent="0.25">
      <c r="A28" s="23" t="s">
        <v>141</v>
      </c>
      <c r="B28" s="292"/>
      <c r="C28" s="292">
        <v>1932970</v>
      </c>
      <c r="D28" s="241">
        <v>30329412</v>
      </c>
      <c r="E28" s="24"/>
      <c r="F28" s="24"/>
      <c r="G28" s="24"/>
      <c r="H28" s="24"/>
      <c r="I28" s="24"/>
      <c r="J28" s="24"/>
      <c r="K28" s="24"/>
      <c r="L28" s="24"/>
      <c r="M28" s="24"/>
      <c r="N28" s="311">
        <f t="shared" si="0"/>
        <v>32262382</v>
      </c>
      <c r="O28" s="60"/>
    </row>
    <row r="29" spans="1:15" ht="32.1" customHeight="1" x14ac:dyDescent="0.25">
      <c r="A29" s="23" t="s">
        <v>142</v>
      </c>
      <c r="B29" s="24"/>
      <c r="C29" s="24">
        <v>5432000</v>
      </c>
      <c r="D29" s="241"/>
      <c r="E29" s="24"/>
      <c r="F29" s="24"/>
      <c r="G29" s="24"/>
      <c r="H29" s="24"/>
      <c r="I29" s="24"/>
      <c r="J29" s="24"/>
      <c r="K29" s="24"/>
      <c r="L29" s="24"/>
      <c r="M29" s="24"/>
      <c r="N29" s="311">
        <f t="shared" si="0"/>
        <v>5432000</v>
      </c>
      <c r="O29" s="25"/>
    </row>
    <row r="30" spans="1:15" ht="32.1" customHeight="1" x14ac:dyDescent="0.25">
      <c r="A30" s="23" t="s">
        <v>143</v>
      </c>
      <c r="B30" s="24">
        <v>0</v>
      </c>
      <c r="C30" s="24"/>
      <c r="D30" s="241"/>
      <c r="E30" s="24"/>
      <c r="F30" s="24"/>
      <c r="G30" s="24"/>
      <c r="H30" s="24"/>
      <c r="I30" s="24"/>
      <c r="J30" s="24"/>
      <c r="K30" s="24"/>
      <c r="L30" s="24"/>
      <c r="M30" s="24"/>
      <c r="N30" s="311">
        <f t="shared" si="0"/>
        <v>0</v>
      </c>
      <c r="O30" s="25"/>
    </row>
    <row r="31" spans="1:15" ht="32.1" customHeight="1" thickBot="1" x14ac:dyDescent="0.3">
      <c r="A31" s="26" t="s">
        <v>144</v>
      </c>
      <c r="B31" s="27">
        <v>0</v>
      </c>
      <c r="C31" s="293">
        <v>5432000</v>
      </c>
      <c r="D31" s="242"/>
      <c r="E31" s="27"/>
      <c r="F31" s="27"/>
      <c r="G31" s="27"/>
      <c r="H31" s="27"/>
      <c r="I31" s="27"/>
      <c r="J31" s="27"/>
      <c r="K31" s="27"/>
      <c r="L31" s="27"/>
      <c r="M31" s="27"/>
      <c r="N31" s="312">
        <f t="shared" si="0"/>
        <v>5432000</v>
      </c>
      <c r="O31" s="30"/>
    </row>
    <row r="32" spans="1:15" s="28" customFormat="1" ht="16.5" customHeight="1" x14ac:dyDescent="0.2">
      <c r="D32" s="243"/>
    </row>
    <row r="33" spans="1:10" s="28" customFormat="1" ht="17.25" customHeight="1" x14ac:dyDescent="0.2">
      <c r="D33" s="243"/>
    </row>
    <row r="34" spans="1:10" ht="5.25" customHeight="1" thickBot="1" x14ac:dyDescent="0.3"/>
    <row r="35" spans="1:10" ht="48" customHeight="1" thickBot="1" x14ac:dyDescent="0.3">
      <c r="A35" s="349" t="s">
        <v>145</v>
      </c>
      <c r="B35" s="350"/>
      <c r="C35" s="350"/>
      <c r="D35" s="350"/>
      <c r="E35" s="350"/>
      <c r="F35" s="350"/>
      <c r="G35" s="350"/>
      <c r="H35" s="350"/>
      <c r="I35" s="351"/>
      <c r="J35" s="33"/>
    </row>
    <row r="36" spans="1:10" ht="50.25" customHeight="1" thickBot="1" x14ac:dyDescent="0.3">
      <c r="A36" s="43" t="s">
        <v>146</v>
      </c>
      <c r="B36" s="352" t="str">
        <f>+B13</f>
        <v>Gestionar 5000 activaciones de rutas y servicios de la oferta distrital para la atención integral a mujeres</v>
      </c>
      <c r="C36" s="353"/>
      <c r="D36" s="353"/>
      <c r="E36" s="353"/>
      <c r="F36" s="353"/>
      <c r="G36" s="353"/>
      <c r="H36" s="353"/>
      <c r="I36" s="354"/>
      <c r="J36" s="31"/>
    </row>
    <row r="37" spans="1:10" ht="18.75" customHeight="1" thickBot="1" x14ac:dyDescent="0.3">
      <c r="A37" s="343" t="s">
        <v>147</v>
      </c>
      <c r="B37" s="89">
        <v>2024</v>
      </c>
      <c r="C37" s="89">
        <v>2025</v>
      </c>
      <c r="D37" s="245">
        <v>2026</v>
      </c>
      <c r="E37" s="89">
        <v>2027</v>
      </c>
      <c r="F37" s="89" t="s">
        <v>148</v>
      </c>
      <c r="G37" s="361" t="s">
        <v>149</v>
      </c>
      <c r="H37" s="361" t="s">
        <v>21</v>
      </c>
      <c r="I37" s="361"/>
      <c r="J37" s="31"/>
    </row>
    <row r="38" spans="1:10" ht="50.25" customHeight="1" thickBot="1" x14ac:dyDescent="0.3">
      <c r="A38" s="344"/>
      <c r="B38" s="260">
        <v>1437</v>
      </c>
      <c r="C38" s="260">
        <v>1500</v>
      </c>
      <c r="D38" s="262">
        <v>1500</v>
      </c>
      <c r="E38" s="260">
        <v>563</v>
      </c>
      <c r="F38" s="221">
        <f>SUM(B38:E38)</f>
        <v>5000</v>
      </c>
      <c r="G38" s="361"/>
      <c r="H38" s="361"/>
      <c r="I38" s="361"/>
      <c r="J38" s="31"/>
    </row>
    <row r="39" spans="1:10" ht="52.5" customHeight="1" thickBot="1" x14ac:dyDescent="0.3">
      <c r="A39" s="44" t="s">
        <v>150</v>
      </c>
      <c r="B39" s="355">
        <v>0.1</v>
      </c>
      <c r="C39" s="356"/>
      <c r="D39" s="357" t="s">
        <v>151</v>
      </c>
      <c r="E39" s="358"/>
      <c r="F39" s="358"/>
      <c r="G39" s="358"/>
      <c r="H39" s="358"/>
      <c r="I39" s="359"/>
    </row>
    <row r="40" spans="1:10" s="32" customFormat="1" ht="68.25" customHeight="1" thickBot="1" x14ac:dyDescent="0.3">
      <c r="A40" s="343" t="s">
        <v>152</v>
      </c>
      <c r="B40" s="44" t="s">
        <v>153</v>
      </c>
      <c r="C40" s="43" t="s">
        <v>154</v>
      </c>
      <c r="D40" s="329" t="s">
        <v>155</v>
      </c>
      <c r="E40" s="330"/>
      <c r="F40" s="329" t="s">
        <v>156</v>
      </c>
      <c r="G40" s="330"/>
      <c r="H40" s="45" t="s">
        <v>157</v>
      </c>
      <c r="I40" s="47" t="s">
        <v>158</v>
      </c>
    </row>
    <row r="41" spans="1:10" ht="165.75" thickBot="1" x14ac:dyDescent="0.3">
      <c r="A41" s="344"/>
      <c r="B41" s="226">
        <v>100</v>
      </c>
      <c r="C41" s="37">
        <v>38</v>
      </c>
      <c r="D41" s="416" t="s">
        <v>254</v>
      </c>
      <c r="E41" s="417"/>
      <c r="F41" s="416" t="s">
        <v>255</v>
      </c>
      <c r="G41" s="417"/>
      <c r="H41" s="271" t="s">
        <v>256</v>
      </c>
      <c r="I41" s="281" t="s">
        <v>257</v>
      </c>
    </row>
    <row r="42" spans="1:10" s="32" customFormat="1" ht="81.75" customHeight="1" thickBot="1" x14ac:dyDescent="0.3">
      <c r="A42" s="343" t="s">
        <v>163</v>
      </c>
      <c r="B42" s="46" t="s">
        <v>153</v>
      </c>
      <c r="C42" s="45" t="s">
        <v>154</v>
      </c>
      <c r="D42" s="329" t="s">
        <v>155</v>
      </c>
      <c r="E42" s="330"/>
      <c r="F42" s="329" t="s">
        <v>156</v>
      </c>
      <c r="G42" s="330"/>
      <c r="H42" s="45" t="s">
        <v>157</v>
      </c>
      <c r="I42" s="47" t="s">
        <v>158</v>
      </c>
    </row>
    <row r="43" spans="1:10" ht="116.25" thickBot="1" x14ac:dyDescent="0.3">
      <c r="A43" s="344"/>
      <c r="B43" s="226">
        <v>100</v>
      </c>
      <c r="C43" s="37">
        <v>166</v>
      </c>
      <c r="D43" s="416" t="s">
        <v>258</v>
      </c>
      <c r="E43" s="417"/>
      <c r="F43" s="416" t="s">
        <v>259</v>
      </c>
      <c r="G43" s="417"/>
      <c r="H43" s="282" t="s">
        <v>241</v>
      </c>
      <c r="I43" s="281" t="s">
        <v>257</v>
      </c>
    </row>
    <row r="44" spans="1:10" s="32" customFormat="1" ht="35.1" customHeight="1" thickBot="1" x14ac:dyDescent="0.3">
      <c r="A44" s="343" t="s">
        <v>167</v>
      </c>
      <c r="B44" s="46" t="s">
        <v>153</v>
      </c>
      <c r="C44" s="45" t="s">
        <v>154</v>
      </c>
      <c r="D44" s="329" t="s">
        <v>155</v>
      </c>
      <c r="E44" s="330"/>
      <c r="F44" s="329" t="s">
        <v>156</v>
      </c>
      <c r="G44" s="330"/>
      <c r="H44" s="45" t="s">
        <v>157</v>
      </c>
      <c r="I44" s="47" t="s">
        <v>158</v>
      </c>
    </row>
    <row r="45" spans="1:10" ht="120.75" customHeight="1" thickBot="1" x14ac:dyDescent="0.3">
      <c r="A45" s="344"/>
      <c r="B45" s="226">
        <v>130</v>
      </c>
      <c r="C45" s="37">
        <v>260</v>
      </c>
      <c r="D45" s="416" t="s">
        <v>637</v>
      </c>
      <c r="E45" s="417"/>
      <c r="F45" s="416" t="s">
        <v>635</v>
      </c>
      <c r="G45" s="417"/>
      <c r="H45" s="282" t="s">
        <v>636</v>
      </c>
      <c r="I45" s="281" t="s">
        <v>257</v>
      </c>
    </row>
    <row r="46" spans="1:10" s="32" customFormat="1" ht="35.1" customHeight="1" thickBot="1" x14ac:dyDescent="0.3">
      <c r="A46" s="343" t="s">
        <v>168</v>
      </c>
      <c r="B46" s="46" t="s">
        <v>153</v>
      </c>
      <c r="C46" s="46" t="s">
        <v>154</v>
      </c>
      <c r="D46" s="329" t="s">
        <v>155</v>
      </c>
      <c r="E46" s="330"/>
      <c r="F46" s="329" t="s">
        <v>156</v>
      </c>
      <c r="G46" s="330"/>
      <c r="H46" s="45" t="s">
        <v>157</v>
      </c>
      <c r="I46" s="45" t="s">
        <v>158</v>
      </c>
    </row>
    <row r="47" spans="1:10" ht="120.75" customHeight="1" thickBot="1" x14ac:dyDescent="0.3">
      <c r="A47" s="344"/>
      <c r="B47" s="226">
        <v>130</v>
      </c>
      <c r="C47" s="37"/>
      <c r="D47" s="347"/>
      <c r="E47" s="348"/>
      <c r="F47" s="347"/>
      <c r="G47" s="348"/>
      <c r="H47" s="55"/>
      <c r="I47" s="56"/>
    </row>
    <row r="48" spans="1:10" s="32" customFormat="1" ht="35.1" customHeight="1" thickBot="1" x14ac:dyDescent="0.3">
      <c r="A48" s="343" t="s">
        <v>169</v>
      </c>
      <c r="B48" s="46" t="s">
        <v>153</v>
      </c>
      <c r="C48" s="45" t="s">
        <v>154</v>
      </c>
      <c r="D48" s="329" t="s">
        <v>155</v>
      </c>
      <c r="E48" s="330"/>
      <c r="F48" s="329" t="s">
        <v>156</v>
      </c>
      <c r="G48" s="330"/>
      <c r="H48" s="45" t="s">
        <v>157</v>
      </c>
      <c r="I48" s="47" t="s">
        <v>158</v>
      </c>
    </row>
    <row r="49" spans="1:9" ht="120.75" customHeight="1" thickBot="1" x14ac:dyDescent="0.3">
      <c r="A49" s="344"/>
      <c r="B49" s="226">
        <v>130</v>
      </c>
      <c r="C49" s="37"/>
      <c r="D49" s="331"/>
      <c r="E49" s="333"/>
      <c r="F49" s="331"/>
      <c r="G49" s="333"/>
      <c r="H49" s="34"/>
      <c r="I49" s="35"/>
    </row>
    <row r="50" spans="1:9" s="32" customFormat="1" ht="35.1" customHeight="1" thickBot="1" x14ac:dyDescent="0.3">
      <c r="A50" s="343" t="s">
        <v>170</v>
      </c>
      <c r="B50" s="46" t="s">
        <v>153</v>
      </c>
      <c r="C50" s="45" t="s">
        <v>154</v>
      </c>
      <c r="D50" s="329" t="s">
        <v>155</v>
      </c>
      <c r="E50" s="330"/>
      <c r="F50" s="329" t="s">
        <v>156</v>
      </c>
      <c r="G50" s="330"/>
      <c r="H50" s="45" t="s">
        <v>157</v>
      </c>
      <c r="I50" s="47" t="s">
        <v>158</v>
      </c>
    </row>
    <row r="51" spans="1:9" ht="120.75" customHeight="1" thickBot="1" x14ac:dyDescent="0.3">
      <c r="A51" s="344"/>
      <c r="B51" s="227">
        <v>130</v>
      </c>
      <c r="C51" s="39"/>
      <c r="D51" s="331"/>
      <c r="E51" s="333"/>
      <c r="F51" s="331"/>
      <c r="G51" s="333"/>
      <c r="H51" s="34"/>
      <c r="I51" s="35"/>
    </row>
    <row r="52" spans="1:9" ht="35.1" customHeight="1" thickBot="1" x14ac:dyDescent="0.3">
      <c r="A52" s="343" t="s">
        <v>171</v>
      </c>
      <c r="B52" s="44" t="s">
        <v>153</v>
      </c>
      <c r="C52" s="43" t="s">
        <v>154</v>
      </c>
      <c r="D52" s="329" t="s">
        <v>155</v>
      </c>
      <c r="E52" s="330"/>
      <c r="F52" s="329" t="s">
        <v>156</v>
      </c>
      <c r="G52" s="330"/>
      <c r="H52" s="45" t="s">
        <v>157</v>
      </c>
      <c r="I52" s="47" t="s">
        <v>158</v>
      </c>
    </row>
    <row r="53" spans="1:9" ht="120.75" customHeight="1" thickBot="1" x14ac:dyDescent="0.3">
      <c r="A53" s="344"/>
      <c r="B53" s="227">
        <v>130</v>
      </c>
      <c r="C53" s="39"/>
      <c r="D53" s="331"/>
      <c r="E53" s="332"/>
      <c r="F53" s="331"/>
      <c r="G53" s="333"/>
      <c r="H53" s="34"/>
      <c r="I53" s="35"/>
    </row>
    <row r="54" spans="1:9" ht="35.1" customHeight="1" thickBot="1" x14ac:dyDescent="0.3">
      <c r="A54" s="343" t="s">
        <v>172</v>
      </c>
      <c r="B54" s="44" t="s">
        <v>153</v>
      </c>
      <c r="C54" s="43" t="s">
        <v>154</v>
      </c>
      <c r="D54" s="329" t="s">
        <v>155</v>
      </c>
      <c r="E54" s="330"/>
      <c r="F54" s="329" t="s">
        <v>156</v>
      </c>
      <c r="G54" s="330"/>
      <c r="H54" s="45" t="s">
        <v>157</v>
      </c>
      <c r="I54" s="47" t="s">
        <v>158</v>
      </c>
    </row>
    <row r="55" spans="1:9" ht="120.75" customHeight="1" thickBot="1" x14ac:dyDescent="0.3">
      <c r="A55" s="344"/>
      <c r="B55" s="227">
        <v>130</v>
      </c>
      <c r="C55" s="39"/>
      <c r="D55" s="331"/>
      <c r="E55" s="332"/>
      <c r="F55" s="331"/>
      <c r="G55" s="333"/>
      <c r="H55" s="57"/>
      <c r="I55" s="35"/>
    </row>
    <row r="56" spans="1:9" ht="35.1" customHeight="1" thickBot="1" x14ac:dyDescent="0.3">
      <c r="A56" s="343" t="s">
        <v>173</v>
      </c>
      <c r="B56" s="44" t="s">
        <v>153</v>
      </c>
      <c r="C56" s="43" t="s">
        <v>154</v>
      </c>
      <c r="D56" s="329" t="s">
        <v>155</v>
      </c>
      <c r="E56" s="330"/>
      <c r="F56" s="329" t="s">
        <v>156</v>
      </c>
      <c r="G56" s="330"/>
      <c r="H56" s="45" t="s">
        <v>157</v>
      </c>
      <c r="I56" s="47" t="s">
        <v>158</v>
      </c>
    </row>
    <row r="57" spans="1:9" ht="120.75" customHeight="1" thickBot="1" x14ac:dyDescent="0.3">
      <c r="A57" s="344"/>
      <c r="B57" s="227">
        <v>130</v>
      </c>
      <c r="C57" s="39"/>
      <c r="D57" s="331"/>
      <c r="E57" s="333"/>
      <c r="F57" s="331"/>
      <c r="G57" s="333"/>
      <c r="H57" s="34"/>
      <c r="I57" s="34"/>
    </row>
    <row r="58" spans="1:9" ht="35.1" customHeight="1" thickBot="1" x14ac:dyDescent="0.3">
      <c r="A58" s="343" t="s">
        <v>174</v>
      </c>
      <c r="B58" s="44" t="s">
        <v>153</v>
      </c>
      <c r="C58" s="43" t="s">
        <v>154</v>
      </c>
      <c r="D58" s="329" t="s">
        <v>155</v>
      </c>
      <c r="E58" s="330"/>
      <c r="F58" s="329" t="s">
        <v>156</v>
      </c>
      <c r="G58" s="330"/>
      <c r="H58" s="45" t="s">
        <v>157</v>
      </c>
      <c r="I58" s="47" t="s">
        <v>158</v>
      </c>
    </row>
    <row r="59" spans="1:9" ht="120.75" customHeight="1" thickBot="1" x14ac:dyDescent="0.3">
      <c r="A59" s="344"/>
      <c r="B59" s="227">
        <v>130</v>
      </c>
      <c r="C59" s="39"/>
      <c r="D59" s="331"/>
      <c r="E59" s="333"/>
      <c r="F59" s="331"/>
      <c r="G59" s="333"/>
      <c r="H59" s="34"/>
      <c r="I59" s="35"/>
    </row>
    <row r="60" spans="1:9" ht="35.1" customHeight="1" thickBot="1" x14ac:dyDescent="0.3">
      <c r="A60" s="343" t="s">
        <v>175</v>
      </c>
      <c r="B60" s="44" t="s">
        <v>153</v>
      </c>
      <c r="C60" s="43" t="s">
        <v>154</v>
      </c>
      <c r="D60" s="329" t="s">
        <v>155</v>
      </c>
      <c r="E60" s="330"/>
      <c r="F60" s="329" t="s">
        <v>156</v>
      </c>
      <c r="G60" s="330"/>
      <c r="H60" s="45" t="s">
        <v>157</v>
      </c>
      <c r="I60" s="47" t="s">
        <v>158</v>
      </c>
    </row>
    <row r="61" spans="1:9" ht="120.75" customHeight="1" thickBot="1" x14ac:dyDescent="0.3">
      <c r="A61" s="344"/>
      <c r="B61" s="227">
        <v>130</v>
      </c>
      <c r="C61" s="39"/>
      <c r="D61" s="331"/>
      <c r="E61" s="333"/>
      <c r="F61" s="332"/>
      <c r="G61" s="332"/>
      <c r="H61" s="34"/>
      <c r="I61" s="34"/>
    </row>
    <row r="62" spans="1:9" ht="35.1" customHeight="1" thickBot="1" x14ac:dyDescent="0.3">
      <c r="A62" s="343" t="s">
        <v>176</v>
      </c>
      <c r="B62" s="44" t="s">
        <v>153</v>
      </c>
      <c r="C62" s="43" t="s">
        <v>154</v>
      </c>
      <c r="D62" s="329" t="s">
        <v>155</v>
      </c>
      <c r="E62" s="330"/>
      <c r="F62" s="329" t="s">
        <v>156</v>
      </c>
      <c r="G62" s="330"/>
      <c r="H62" s="45" t="s">
        <v>157</v>
      </c>
      <c r="I62" s="47" t="s">
        <v>158</v>
      </c>
    </row>
    <row r="63" spans="1:9" ht="120.75" customHeight="1" thickBot="1" x14ac:dyDescent="0.3">
      <c r="A63" s="344"/>
      <c r="B63" s="227">
        <v>130</v>
      </c>
      <c r="C63" s="39"/>
      <c r="D63" s="331"/>
      <c r="E63" s="333"/>
      <c r="F63" s="331"/>
      <c r="G63" s="333"/>
      <c r="H63" s="34"/>
      <c r="I63" s="34"/>
    </row>
    <row r="66" spans="1:9" s="31" customFormat="1" ht="30" customHeight="1" x14ac:dyDescent="0.25">
      <c r="A66" s="2"/>
      <c r="B66" s="2"/>
      <c r="C66" s="2"/>
      <c r="D66" s="244"/>
      <c r="E66" s="2"/>
      <c r="F66" s="2"/>
      <c r="G66" s="2"/>
      <c r="H66" s="2"/>
      <c r="I66" s="2"/>
    </row>
    <row r="67" spans="1:9" ht="34.5" customHeight="1" x14ac:dyDescent="0.25">
      <c r="A67" s="405" t="s">
        <v>179</v>
      </c>
      <c r="B67" s="405"/>
      <c r="C67" s="405"/>
      <c r="D67" s="405"/>
      <c r="E67" s="405"/>
      <c r="F67" s="405"/>
      <c r="G67" s="405"/>
      <c r="H67" s="405"/>
      <c r="I67" s="405"/>
    </row>
    <row r="68" spans="1:9" ht="78" customHeight="1" x14ac:dyDescent="0.25">
      <c r="A68" s="48" t="s">
        <v>180</v>
      </c>
      <c r="B68" s="418" t="s">
        <v>260</v>
      </c>
      <c r="C68" s="419"/>
      <c r="D68" s="418" t="s">
        <v>261</v>
      </c>
      <c r="E68" s="419"/>
      <c r="F68" s="418" t="s">
        <v>183</v>
      </c>
      <c r="G68" s="419"/>
      <c r="H68" s="409" t="s">
        <v>184</v>
      </c>
      <c r="I68" s="410"/>
    </row>
    <row r="69" spans="1:9" ht="40.5" customHeight="1" x14ac:dyDescent="0.25">
      <c r="A69" s="48" t="s">
        <v>185</v>
      </c>
      <c r="B69" s="434">
        <v>0.05</v>
      </c>
      <c r="C69" s="435"/>
      <c r="D69" s="434">
        <v>0.05</v>
      </c>
      <c r="E69" s="435"/>
      <c r="F69" s="420"/>
      <c r="G69" s="421"/>
      <c r="H69" s="422"/>
      <c r="I69" s="423"/>
    </row>
    <row r="70" spans="1:9" ht="30" customHeight="1" x14ac:dyDescent="0.25">
      <c r="A70" s="402" t="s">
        <v>106</v>
      </c>
      <c r="B70" s="96" t="s">
        <v>93</v>
      </c>
      <c r="C70" s="96" t="s">
        <v>154</v>
      </c>
      <c r="D70" s="96" t="s">
        <v>93</v>
      </c>
      <c r="E70" s="96" t="s">
        <v>154</v>
      </c>
      <c r="F70" s="96" t="s">
        <v>93</v>
      </c>
      <c r="G70" s="96" t="s">
        <v>154</v>
      </c>
      <c r="H70" s="96" t="s">
        <v>93</v>
      </c>
      <c r="I70" s="96" t="s">
        <v>154</v>
      </c>
    </row>
    <row r="71" spans="1:9" ht="30" customHeight="1" x14ac:dyDescent="0.25">
      <c r="A71" s="403"/>
      <c r="B71" s="50">
        <f>+B41/C38</f>
        <v>6.6666666666666666E-2</v>
      </c>
      <c r="C71" s="50">
        <f>+B71</f>
        <v>6.6666666666666666E-2</v>
      </c>
      <c r="D71" s="50">
        <v>6.6699999999999995E-2</v>
      </c>
      <c r="E71" s="50">
        <f>+D71</f>
        <v>6.6699999999999995E-2</v>
      </c>
      <c r="F71" s="58"/>
      <c r="G71" s="51"/>
      <c r="H71" s="58"/>
      <c r="I71" s="51"/>
    </row>
    <row r="72" spans="1:9" ht="110.1" customHeight="1" x14ac:dyDescent="0.25">
      <c r="A72" s="48" t="s">
        <v>186</v>
      </c>
      <c r="B72" s="424" t="s">
        <v>262</v>
      </c>
      <c r="C72" s="336"/>
      <c r="D72" s="424" t="s">
        <v>263</v>
      </c>
      <c r="E72" s="336"/>
      <c r="F72" s="327"/>
      <c r="G72" s="328"/>
      <c r="H72" s="327"/>
      <c r="I72" s="408"/>
    </row>
    <row r="73" spans="1:9" ht="80.25" customHeight="1" x14ac:dyDescent="0.25">
      <c r="A73" s="48" t="s">
        <v>189</v>
      </c>
      <c r="B73" s="334" t="s">
        <v>264</v>
      </c>
      <c r="C73" s="336"/>
      <c r="D73" s="334" t="s">
        <v>264</v>
      </c>
      <c r="E73" s="336"/>
      <c r="F73" s="323"/>
      <c r="G73" s="324"/>
      <c r="H73" s="323"/>
      <c r="I73" s="324"/>
    </row>
    <row r="74" spans="1:9" ht="30.75" customHeight="1" x14ac:dyDescent="0.25">
      <c r="A74" s="402" t="s">
        <v>108</v>
      </c>
      <c r="B74" s="96" t="s">
        <v>93</v>
      </c>
      <c r="C74" s="96" t="s">
        <v>154</v>
      </c>
      <c r="D74" s="96" t="s">
        <v>93</v>
      </c>
      <c r="E74" s="96" t="s">
        <v>154</v>
      </c>
      <c r="F74" s="96" t="s">
        <v>93</v>
      </c>
      <c r="G74" s="96" t="s">
        <v>154</v>
      </c>
      <c r="H74" s="96" t="s">
        <v>93</v>
      </c>
      <c r="I74" s="96" t="s">
        <v>154</v>
      </c>
    </row>
    <row r="75" spans="1:9" ht="30.75" customHeight="1" x14ac:dyDescent="0.25">
      <c r="A75" s="403"/>
      <c r="B75" s="50">
        <f>+B43/C38</f>
        <v>6.6666666666666666E-2</v>
      </c>
      <c r="C75" s="50">
        <f>+B75</f>
        <v>6.6666666666666666E-2</v>
      </c>
      <c r="D75" s="50">
        <v>6.6699999999999995E-2</v>
      </c>
      <c r="E75" s="50">
        <f>+D75</f>
        <v>6.6699999999999995E-2</v>
      </c>
      <c r="F75" s="58"/>
      <c r="G75" s="52"/>
      <c r="H75" s="58"/>
      <c r="I75" s="52"/>
    </row>
    <row r="76" spans="1:9" ht="80.25" customHeight="1" x14ac:dyDescent="0.25">
      <c r="A76" s="48" t="s">
        <v>186</v>
      </c>
      <c r="B76" s="424" t="s">
        <v>265</v>
      </c>
      <c r="C76" s="336"/>
      <c r="D76" s="424" t="s">
        <v>266</v>
      </c>
      <c r="E76" s="336"/>
      <c r="F76" s="327"/>
      <c r="G76" s="328"/>
      <c r="H76" s="364"/>
      <c r="I76" s="365"/>
    </row>
    <row r="77" spans="1:9" ht="80.25" customHeight="1" x14ac:dyDescent="0.25">
      <c r="A77" s="48" t="s">
        <v>189</v>
      </c>
      <c r="B77" s="334" t="s">
        <v>264</v>
      </c>
      <c r="C77" s="336"/>
      <c r="D77" s="334" t="s">
        <v>264</v>
      </c>
      <c r="E77" s="336"/>
      <c r="F77" s="323"/>
      <c r="G77" s="324"/>
      <c r="H77" s="323"/>
      <c r="I77" s="324"/>
    </row>
    <row r="78" spans="1:9" ht="30.75" customHeight="1" x14ac:dyDescent="0.25">
      <c r="A78" s="402" t="s">
        <v>109</v>
      </c>
      <c r="B78" s="96" t="s">
        <v>93</v>
      </c>
      <c r="C78" s="96" t="s">
        <v>154</v>
      </c>
      <c r="D78" s="96" t="s">
        <v>93</v>
      </c>
      <c r="E78" s="96" t="s">
        <v>154</v>
      </c>
      <c r="F78" s="96" t="s">
        <v>93</v>
      </c>
      <c r="G78" s="96" t="s">
        <v>154</v>
      </c>
      <c r="H78" s="96" t="s">
        <v>93</v>
      </c>
      <c r="I78" s="96" t="s">
        <v>154</v>
      </c>
    </row>
    <row r="79" spans="1:9" ht="30.75" customHeight="1" x14ac:dyDescent="0.25">
      <c r="A79" s="403"/>
      <c r="B79" s="50">
        <f>+B45/C38</f>
        <v>8.666666666666667E-2</v>
      </c>
      <c r="C79" s="50">
        <f>+B79</f>
        <v>8.666666666666667E-2</v>
      </c>
      <c r="D79" s="50">
        <v>8.6699999999999999E-2</v>
      </c>
      <c r="E79" s="50">
        <f>+D79</f>
        <v>8.6699999999999999E-2</v>
      </c>
      <c r="F79" s="225"/>
      <c r="G79" s="52"/>
      <c r="H79" s="58"/>
      <c r="I79" s="52"/>
    </row>
    <row r="80" spans="1:9" ht="80.25" customHeight="1" x14ac:dyDescent="0.25">
      <c r="A80" s="48" t="s">
        <v>186</v>
      </c>
      <c r="B80" s="424" t="s">
        <v>634</v>
      </c>
      <c r="C80" s="336"/>
      <c r="D80" s="424" t="s">
        <v>646</v>
      </c>
      <c r="E80" s="336"/>
      <c r="F80" s="327"/>
      <c r="G80" s="328"/>
      <c r="H80" s="323"/>
      <c r="I80" s="324"/>
    </row>
    <row r="81" spans="1:9" ht="80.25" customHeight="1" x14ac:dyDescent="0.25">
      <c r="A81" s="48" t="s">
        <v>189</v>
      </c>
      <c r="B81" s="362" t="s">
        <v>638</v>
      </c>
      <c r="C81" s="363"/>
      <c r="D81" s="362" t="s">
        <v>638</v>
      </c>
      <c r="E81" s="363"/>
      <c r="F81" s="323"/>
      <c r="G81" s="324"/>
      <c r="H81" s="323"/>
      <c r="I81" s="324"/>
    </row>
    <row r="82" spans="1:9" ht="30.75" customHeight="1" x14ac:dyDescent="0.25">
      <c r="A82" s="402" t="s">
        <v>110</v>
      </c>
      <c r="B82" s="96" t="s">
        <v>93</v>
      </c>
      <c r="C82" s="96" t="s">
        <v>154</v>
      </c>
      <c r="D82" s="96" t="s">
        <v>93</v>
      </c>
      <c r="E82" s="96" t="s">
        <v>154</v>
      </c>
      <c r="F82" s="96" t="s">
        <v>93</v>
      </c>
      <c r="G82" s="96" t="s">
        <v>154</v>
      </c>
      <c r="H82" s="96" t="s">
        <v>93</v>
      </c>
      <c r="I82" s="96" t="s">
        <v>154</v>
      </c>
    </row>
    <row r="83" spans="1:9" ht="30.75" customHeight="1" x14ac:dyDescent="0.25">
      <c r="A83" s="403"/>
      <c r="B83" s="50">
        <f>+B49/C38</f>
        <v>8.666666666666667E-2</v>
      </c>
      <c r="C83" s="51"/>
      <c r="D83" s="50">
        <v>8.6699999999999999E-2</v>
      </c>
      <c r="E83" s="51"/>
      <c r="F83" s="225"/>
      <c r="G83" s="52"/>
      <c r="H83" s="58"/>
      <c r="I83" s="52"/>
    </row>
    <row r="84" spans="1:9" ht="80.25" customHeight="1" x14ac:dyDescent="0.25">
      <c r="A84" s="48" t="s">
        <v>186</v>
      </c>
      <c r="B84" s="325"/>
      <c r="C84" s="326"/>
      <c r="D84" s="323"/>
      <c r="E84" s="324"/>
      <c r="F84" s="327"/>
      <c r="G84" s="328"/>
      <c r="H84" s="323"/>
      <c r="I84" s="324"/>
    </row>
    <row r="85" spans="1:9" ht="80.25" customHeight="1" x14ac:dyDescent="0.25">
      <c r="A85" s="48" t="s">
        <v>189</v>
      </c>
      <c r="B85" s="413"/>
      <c r="C85" s="414"/>
      <c r="D85" s="415"/>
      <c r="E85" s="363"/>
      <c r="F85" s="323"/>
      <c r="G85" s="324"/>
      <c r="H85" s="323"/>
      <c r="I85" s="324"/>
    </row>
    <row r="86" spans="1:9" ht="30" customHeight="1" x14ac:dyDescent="0.25">
      <c r="A86" s="402" t="s">
        <v>113</v>
      </c>
      <c r="B86" s="96" t="s">
        <v>93</v>
      </c>
      <c r="C86" s="96" t="s">
        <v>154</v>
      </c>
      <c r="D86" s="96" t="s">
        <v>93</v>
      </c>
      <c r="E86" s="96" t="s">
        <v>154</v>
      </c>
      <c r="F86" s="96" t="s">
        <v>93</v>
      </c>
      <c r="G86" s="96" t="s">
        <v>154</v>
      </c>
      <c r="H86" s="96" t="s">
        <v>93</v>
      </c>
      <c r="I86" s="96" t="s">
        <v>154</v>
      </c>
    </row>
    <row r="87" spans="1:9" ht="30" customHeight="1" x14ac:dyDescent="0.25">
      <c r="A87" s="403"/>
      <c r="B87" s="50">
        <f>+B49/C38</f>
        <v>8.666666666666667E-2</v>
      </c>
      <c r="C87" s="51"/>
      <c r="D87" s="50">
        <v>8.6699999999999999E-2</v>
      </c>
      <c r="E87" s="51"/>
      <c r="F87" s="225"/>
      <c r="G87" s="52"/>
      <c r="H87" s="58"/>
      <c r="I87" s="52"/>
    </row>
    <row r="88" spans="1:9" ht="80.25" customHeight="1" x14ac:dyDescent="0.25">
      <c r="A88" s="48" t="s">
        <v>186</v>
      </c>
      <c r="B88" s="342"/>
      <c r="C88" s="342"/>
      <c r="D88" s="342"/>
      <c r="E88" s="342"/>
      <c r="F88" s="342"/>
      <c r="G88" s="342"/>
      <c r="H88" s="342"/>
      <c r="I88" s="342"/>
    </row>
    <row r="89" spans="1:9" ht="80.25" customHeight="1" x14ac:dyDescent="0.25">
      <c r="A89" s="48" t="s">
        <v>189</v>
      </c>
      <c r="B89" s="316"/>
      <c r="C89" s="317"/>
      <c r="D89" s="316"/>
      <c r="E89" s="317"/>
      <c r="F89" s="316"/>
      <c r="G89" s="317"/>
      <c r="H89" s="316"/>
      <c r="I89" s="317"/>
    </row>
    <row r="90" spans="1:9" ht="29.25" customHeight="1" x14ac:dyDescent="0.25">
      <c r="A90" s="402" t="s">
        <v>114</v>
      </c>
      <c r="B90" s="96" t="s">
        <v>93</v>
      </c>
      <c r="C90" s="96" t="s">
        <v>154</v>
      </c>
      <c r="D90" s="96" t="s">
        <v>93</v>
      </c>
      <c r="E90" s="96" t="s">
        <v>154</v>
      </c>
      <c r="F90" s="96" t="s">
        <v>93</v>
      </c>
      <c r="G90" s="96" t="s">
        <v>154</v>
      </c>
      <c r="H90" s="96" t="s">
        <v>93</v>
      </c>
      <c r="I90" s="96" t="s">
        <v>154</v>
      </c>
    </row>
    <row r="91" spans="1:9" ht="29.25" customHeight="1" x14ac:dyDescent="0.25">
      <c r="A91" s="403"/>
      <c r="B91" s="50">
        <f>+B51/C38</f>
        <v>8.666666666666667E-2</v>
      </c>
      <c r="C91" s="53"/>
      <c r="D91" s="50">
        <v>8.6699999999999999E-2</v>
      </c>
      <c r="E91" s="51"/>
      <c r="F91" s="225"/>
      <c r="G91" s="52"/>
      <c r="H91" s="58"/>
      <c r="I91" s="52"/>
    </row>
    <row r="92" spans="1:9" ht="80.25" customHeight="1" x14ac:dyDescent="0.25">
      <c r="A92" s="48" t="s">
        <v>186</v>
      </c>
      <c r="B92" s="315"/>
      <c r="C92" s="315"/>
      <c r="D92" s="315"/>
      <c r="E92" s="315"/>
      <c r="F92" s="315"/>
      <c r="G92" s="315"/>
      <c r="H92" s="315"/>
      <c r="I92" s="315"/>
    </row>
    <row r="93" spans="1:9" ht="80.25" customHeight="1" x14ac:dyDescent="0.25">
      <c r="A93" s="48" t="s">
        <v>189</v>
      </c>
      <c r="B93" s="316"/>
      <c r="C93" s="317"/>
      <c r="D93" s="316"/>
      <c r="E93" s="317"/>
      <c r="F93" s="316"/>
      <c r="G93" s="317"/>
      <c r="H93" s="316"/>
      <c r="I93" s="317"/>
    </row>
    <row r="94" spans="1:9" ht="24.95" customHeight="1" x14ac:dyDescent="0.25">
      <c r="A94" s="402" t="s">
        <v>115</v>
      </c>
      <c r="B94" s="96" t="s">
        <v>93</v>
      </c>
      <c r="C94" s="96" t="s">
        <v>154</v>
      </c>
      <c r="D94" s="96" t="s">
        <v>93</v>
      </c>
      <c r="E94" s="96" t="s">
        <v>154</v>
      </c>
      <c r="F94" s="96" t="s">
        <v>93</v>
      </c>
      <c r="G94" s="96" t="s">
        <v>154</v>
      </c>
      <c r="H94" s="96" t="s">
        <v>93</v>
      </c>
      <c r="I94" s="96" t="s">
        <v>154</v>
      </c>
    </row>
    <row r="95" spans="1:9" ht="24.95" customHeight="1" x14ac:dyDescent="0.25">
      <c r="A95" s="403"/>
      <c r="B95" s="50">
        <f>+B53/C38</f>
        <v>8.666666666666667E-2</v>
      </c>
      <c r="C95" s="53"/>
      <c r="D95" s="50">
        <v>8.6699999999999999E-2</v>
      </c>
      <c r="E95" s="51"/>
      <c r="F95" s="225"/>
      <c r="G95" s="52"/>
      <c r="H95" s="58"/>
      <c r="I95" s="52"/>
    </row>
    <row r="96" spans="1:9" ht="80.25" customHeight="1" x14ac:dyDescent="0.25">
      <c r="A96" s="48" t="s">
        <v>186</v>
      </c>
      <c r="B96" s="315"/>
      <c r="C96" s="315"/>
      <c r="D96" s="315"/>
      <c r="E96" s="315"/>
      <c r="F96" s="315"/>
      <c r="G96" s="315"/>
      <c r="H96" s="315"/>
      <c r="I96" s="315"/>
    </row>
    <row r="97" spans="1:9" ht="80.25" customHeight="1" x14ac:dyDescent="0.25">
      <c r="A97" s="48" t="s">
        <v>189</v>
      </c>
      <c r="B97" s="316"/>
      <c r="C97" s="317"/>
      <c r="D97" s="316"/>
      <c r="E97" s="317"/>
      <c r="F97" s="316"/>
      <c r="G97" s="317"/>
      <c r="H97" s="316"/>
      <c r="I97" s="317"/>
    </row>
    <row r="98" spans="1:9" ht="24.95" customHeight="1" x14ac:dyDescent="0.25">
      <c r="A98" s="402" t="s">
        <v>116</v>
      </c>
      <c r="B98" s="96" t="s">
        <v>93</v>
      </c>
      <c r="C98" s="96" t="s">
        <v>154</v>
      </c>
      <c r="D98" s="96" t="s">
        <v>93</v>
      </c>
      <c r="E98" s="96" t="s">
        <v>154</v>
      </c>
      <c r="F98" s="96" t="s">
        <v>93</v>
      </c>
      <c r="G98" s="96" t="s">
        <v>154</v>
      </c>
      <c r="H98" s="96" t="s">
        <v>93</v>
      </c>
      <c r="I98" s="96" t="s">
        <v>154</v>
      </c>
    </row>
    <row r="99" spans="1:9" ht="24.95" customHeight="1" x14ac:dyDescent="0.25">
      <c r="A99" s="403"/>
      <c r="B99" s="50">
        <f>+B55/C38</f>
        <v>8.666666666666667E-2</v>
      </c>
      <c r="C99" s="53"/>
      <c r="D99" s="50">
        <v>8.6699999999999999E-2</v>
      </c>
      <c r="E99" s="51"/>
      <c r="F99" s="225"/>
      <c r="G99" s="52"/>
      <c r="H99" s="58"/>
      <c r="I99" s="52"/>
    </row>
    <row r="100" spans="1:9" ht="80.25" customHeight="1" x14ac:dyDescent="0.25">
      <c r="A100" s="48" t="s">
        <v>186</v>
      </c>
      <c r="B100" s="315"/>
      <c r="C100" s="315"/>
      <c r="D100" s="315"/>
      <c r="E100" s="315"/>
      <c r="F100" s="315"/>
      <c r="G100" s="315"/>
      <c r="H100" s="315"/>
      <c r="I100" s="315"/>
    </row>
    <row r="101" spans="1:9" ht="80.25" customHeight="1" x14ac:dyDescent="0.25">
      <c r="A101" s="48" t="s">
        <v>189</v>
      </c>
      <c r="B101" s="316"/>
      <c r="C101" s="317"/>
      <c r="D101" s="316"/>
      <c r="E101" s="317"/>
      <c r="F101" s="316"/>
      <c r="G101" s="317"/>
      <c r="H101" s="316"/>
      <c r="I101" s="317"/>
    </row>
    <row r="102" spans="1:9" ht="24.95" customHeight="1" x14ac:dyDescent="0.25">
      <c r="A102" s="402" t="s">
        <v>118</v>
      </c>
      <c r="B102" s="96" t="s">
        <v>93</v>
      </c>
      <c r="C102" s="96" t="s">
        <v>154</v>
      </c>
      <c r="D102" s="96" t="s">
        <v>93</v>
      </c>
      <c r="E102" s="96" t="s">
        <v>154</v>
      </c>
      <c r="F102" s="96" t="s">
        <v>93</v>
      </c>
      <c r="G102" s="96" t="s">
        <v>154</v>
      </c>
      <c r="H102" s="96" t="s">
        <v>93</v>
      </c>
      <c r="I102" s="96" t="s">
        <v>154</v>
      </c>
    </row>
    <row r="103" spans="1:9" ht="24.95" customHeight="1" x14ac:dyDescent="0.25">
      <c r="A103" s="403"/>
      <c r="B103" s="50">
        <f>+B57/C38</f>
        <v>8.666666666666667E-2</v>
      </c>
      <c r="C103" s="53"/>
      <c r="D103" s="50">
        <v>8.6699999999999999E-2</v>
      </c>
      <c r="E103" s="51"/>
      <c r="F103" s="225"/>
      <c r="G103" s="52"/>
      <c r="H103" s="58"/>
      <c r="I103" s="52"/>
    </row>
    <row r="104" spans="1:9" ht="80.25" customHeight="1" x14ac:dyDescent="0.25">
      <c r="A104" s="48" t="s">
        <v>186</v>
      </c>
      <c r="B104" s="315"/>
      <c r="C104" s="315"/>
      <c r="D104" s="315"/>
      <c r="E104" s="315"/>
      <c r="F104" s="315"/>
      <c r="G104" s="315"/>
      <c r="H104" s="315"/>
      <c r="I104" s="315"/>
    </row>
    <row r="105" spans="1:9" ht="80.25" customHeight="1" x14ac:dyDescent="0.25">
      <c r="A105" s="48" t="s">
        <v>189</v>
      </c>
      <c r="B105" s="316"/>
      <c r="C105" s="317"/>
      <c r="D105" s="316"/>
      <c r="E105" s="317"/>
      <c r="F105" s="316"/>
      <c r="G105" s="317"/>
      <c r="H105" s="316"/>
      <c r="I105" s="317"/>
    </row>
    <row r="106" spans="1:9" ht="24.95" customHeight="1" x14ac:dyDescent="0.25">
      <c r="A106" s="402" t="s">
        <v>119</v>
      </c>
      <c r="B106" s="96" t="s">
        <v>93</v>
      </c>
      <c r="C106" s="96" t="s">
        <v>154</v>
      </c>
      <c r="D106" s="96" t="s">
        <v>93</v>
      </c>
      <c r="E106" s="96" t="s">
        <v>154</v>
      </c>
      <c r="F106" s="96" t="s">
        <v>93</v>
      </c>
      <c r="G106" s="96" t="s">
        <v>154</v>
      </c>
      <c r="H106" s="96" t="s">
        <v>93</v>
      </c>
      <c r="I106" s="96" t="s">
        <v>154</v>
      </c>
    </row>
    <row r="107" spans="1:9" ht="24.95" customHeight="1" x14ac:dyDescent="0.25">
      <c r="A107" s="403"/>
      <c r="B107" s="50">
        <f>+B59/C38</f>
        <v>8.666666666666667E-2</v>
      </c>
      <c r="C107" s="53"/>
      <c r="D107" s="50">
        <v>8.6699999999999999E-2</v>
      </c>
      <c r="E107" s="51"/>
      <c r="F107" s="225"/>
      <c r="G107" s="52"/>
      <c r="H107" s="58"/>
      <c r="I107" s="52"/>
    </row>
    <row r="108" spans="1:9" ht="80.25" customHeight="1" x14ac:dyDescent="0.25">
      <c r="A108" s="48" t="s">
        <v>186</v>
      </c>
      <c r="B108" s="315"/>
      <c r="C108" s="315"/>
      <c r="D108" s="315"/>
      <c r="E108" s="315"/>
      <c r="F108" s="315"/>
      <c r="G108" s="315"/>
      <c r="H108" s="315"/>
      <c r="I108" s="315"/>
    </row>
    <row r="109" spans="1:9" ht="80.25" customHeight="1" x14ac:dyDescent="0.25">
      <c r="A109" s="48" t="s">
        <v>189</v>
      </c>
      <c r="B109" s="316"/>
      <c r="C109" s="317"/>
      <c r="D109" s="316"/>
      <c r="E109" s="317"/>
      <c r="F109" s="316"/>
      <c r="G109" s="317"/>
      <c r="H109" s="316"/>
      <c r="I109" s="317"/>
    </row>
    <row r="110" spans="1:9" ht="24.95" customHeight="1" x14ac:dyDescent="0.25">
      <c r="A110" s="402" t="s">
        <v>120</v>
      </c>
      <c r="B110" s="96" t="s">
        <v>93</v>
      </c>
      <c r="C110" s="96" t="s">
        <v>154</v>
      </c>
      <c r="D110" s="96" t="s">
        <v>93</v>
      </c>
      <c r="E110" s="96" t="s">
        <v>154</v>
      </c>
      <c r="F110" s="96" t="s">
        <v>93</v>
      </c>
      <c r="G110" s="96" t="s">
        <v>154</v>
      </c>
      <c r="H110" s="96" t="s">
        <v>93</v>
      </c>
      <c r="I110" s="96" t="s">
        <v>154</v>
      </c>
    </row>
    <row r="111" spans="1:9" ht="24.95" customHeight="1" x14ac:dyDescent="0.25">
      <c r="A111" s="403"/>
      <c r="B111" s="50">
        <f>+B61/C38</f>
        <v>8.666666666666667E-2</v>
      </c>
      <c r="C111" s="53"/>
      <c r="D111" s="50">
        <v>8.6699999999999999E-2</v>
      </c>
      <c r="E111" s="51"/>
      <c r="F111" s="225"/>
      <c r="G111" s="52"/>
      <c r="H111" s="58"/>
      <c r="I111" s="52"/>
    </row>
    <row r="112" spans="1:9" ht="80.25" customHeight="1" x14ac:dyDescent="0.25">
      <c r="A112" s="48" t="s">
        <v>186</v>
      </c>
      <c r="B112" s="315"/>
      <c r="C112" s="315"/>
      <c r="D112" s="315"/>
      <c r="E112" s="315"/>
      <c r="F112" s="315"/>
      <c r="G112" s="315"/>
      <c r="H112" s="315"/>
      <c r="I112" s="315"/>
    </row>
    <row r="113" spans="1:9" ht="80.25" customHeight="1" x14ac:dyDescent="0.25">
      <c r="A113" s="48" t="s">
        <v>189</v>
      </c>
      <c r="B113" s="316"/>
      <c r="C113" s="317"/>
      <c r="D113" s="316"/>
      <c r="E113" s="317"/>
      <c r="F113" s="316"/>
      <c r="G113" s="317"/>
      <c r="H113" s="316"/>
      <c r="I113" s="317"/>
    </row>
    <row r="114" spans="1:9" ht="24.95" customHeight="1" x14ac:dyDescent="0.25">
      <c r="A114" s="402" t="s">
        <v>121</v>
      </c>
      <c r="B114" s="96" t="s">
        <v>93</v>
      </c>
      <c r="C114" s="96" t="s">
        <v>154</v>
      </c>
      <c r="D114" s="96" t="s">
        <v>93</v>
      </c>
      <c r="E114" s="96" t="s">
        <v>154</v>
      </c>
      <c r="F114" s="96" t="s">
        <v>93</v>
      </c>
      <c r="G114" s="96" t="s">
        <v>154</v>
      </c>
      <c r="H114" s="96" t="s">
        <v>93</v>
      </c>
      <c r="I114" s="96" t="s">
        <v>154</v>
      </c>
    </row>
    <row r="115" spans="1:9" ht="24.95" customHeight="1" x14ac:dyDescent="0.25">
      <c r="A115" s="403"/>
      <c r="B115" s="225">
        <f>+B63/C38</f>
        <v>8.666666666666667E-2</v>
      </c>
      <c r="C115" s="216"/>
      <c r="D115" s="50">
        <v>8.6699999999999999E-2</v>
      </c>
      <c r="E115" s="216"/>
      <c r="F115" s="225"/>
      <c r="G115" s="217"/>
      <c r="H115" s="216"/>
      <c r="I115" s="217"/>
    </row>
    <row r="116" spans="1:9" ht="80.25" customHeight="1" x14ac:dyDescent="0.25">
      <c r="A116" s="48" t="s">
        <v>186</v>
      </c>
      <c r="B116" s="320"/>
      <c r="C116" s="320"/>
      <c r="D116" s="320"/>
      <c r="E116" s="320"/>
      <c r="F116" s="320"/>
      <c r="G116" s="320"/>
      <c r="H116" s="320"/>
      <c r="I116" s="320"/>
    </row>
    <row r="117" spans="1:9" ht="80.25" customHeight="1" x14ac:dyDescent="0.25">
      <c r="A117" s="48" t="s">
        <v>189</v>
      </c>
      <c r="B117" s="316"/>
      <c r="C117" s="317"/>
      <c r="D117" s="316"/>
      <c r="E117" s="317"/>
      <c r="F117" s="316"/>
      <c r="G117" s="317"/>
      <c r="H117" s="316"/>
      <c r="I117" s="317"/>
    </row>
    <row r="118" spans="1:9" ht="16.5" x14ac:dyDescent="0.25">
      <c r="A118" s="49" t="s">
        <v>194</v>
      </c>
      <c r="B118" s="54">
        <f t="shared" ref="B118:I118" si="1">(B71+B75+B79+B83+B87+B91+B95+B99+B103+B107+B111+B115)</f>
        <v>1</v>
      </c>
      <c r="C118" s="54">
        <f t="shared" si="1"/>
        <v>0.22</v>
      </c>
      <c r="D118" s="246">
        <f>(D71+D75+D79+D83+D87+D91+D95+D99+D103+D107+D111+D115)</f>
        <v>1.0004</v>
      </c>
      <c r="E118" s="54">
        <f t="shared" si="1"/>
        <v>0.22009999999999999</v>
      </c>
      <c r="F118" s="54">
        <f t="shared" si="1"/>
        <v>0</v>
      </c>
      <c r="G118" s="54">
        <f t="shared" si="1"/>
        <v>0</v>
      </c>
      <c r="H118" s="54">
        <f t="shared" si="1"/>
        <v>0</v>
      </c>
      <c r="I118" s="54">
        <f t="shared" si="1"/>
        <v>0</v>
      </c>
    </row>
  </sheetData>
  <mergeCells count="212">
    <mergeCell ref="B6:K6"/>
    <mergeCell ref="L6:M6"/>
    <mergeCell ref="N6:O6"/>
    <mergeCell ref="A114:A115"/>
    <mergeCell ref="B116:C116"/>
    <mergeCell ref="D116:E116"/>
    <mergeCell ref="F116:G116"/>
    <mergeCell ref="H116:I116"/>
    <mergeCell ref="B117:C117"/>
    <mergeCell ref="D117:E117"/>
    <mergeCell ref="F117:G117"/>
    <mergeCell ref="H117:I117"/>
    <mergeCell ref="A110:A111"/>
    <mergeCell ref="B112:C112"/>
    <mergeCell ref="D112:E112"/>
    <mergeCell ref="F112:G112"/>
    <mergeCell ref="H112:I112"/>
    <mergeCell ref="B113:C113"/>
    <mergeCell ref="D113:E113"/>
    <mergeCell ref="F113:G113"/>
    <mergeCell ref="H113:I113"/>
    <mergeCell ref="A106:A107"/>
    <mergeCell ref="B108:C108"/>
    <mergeCell ref="D108:E108"/>
    <mergeCell ref="F108:G108"/>
    <mergeCell ref="H108:I108"/>
    <mergeCell ref="B109:C109"/>
    <mergeCell ref="D109:E109"/>
    <mergeCell ref="F109:G109"/>
    <mergeCell ref="H109:I109"/>
    <mergeCell ref="A102:A103"/>
    <mergeCell ref="B104:C104"/>
    <mergeCell ref="D104:E104"/>
    <mergeCell ref="F104:G104"/>
    <mergeCell ref="H104:I104"/>
    <mergeCell ref="B105:C105"/>
    <mergeCell ref="D105:E105"/>
    <mergeCell ref="F105:G105"/>
    <mergeCell ref="H105:I105"/>
    <mergeCell ref="A98:A99"/>
    <mergeCell ref="B100:C100"/>
    <mergeCell ref="D100:E100"/>
    <mergeCell ref="F100:G100"/>
    <mergeCell ref="H100:I100"/>
    <mergeCell ref="B101:C101"/>
    <mergeCell ref="D101:E101"/>
    <mergeCell ref="F101:G101"/>
    <mergeCell ref="H101:I101"/>
    <mergeCell ref="A94:A95"/>
    <mergeCell ref="B96:C96"/>
    <mergeCell ref="D96:E96"/>
    <mergeCell ref="F96:G96"/>
    <mergeCell ref="H96:I96"/>
    <mergeCell ref="B97:C97"/>
    <mergeCell ref="D97:E97"/>
    <mergeCell ref="F97:G97"/>
    <mergeCell ref="H97:I97"/>
    <mergeCell ref="A90:A91"/>
    <mergeCell ref="B92:C92"/>
    <mergeCell ref="D92:E92"/>
    <mergeCell ref="F92:G92"/>
    <mergeCell ref="H92:I92"/>
    <mergeCell ref="B93:C93"/>
    <mergeCell ref="D93:E93"/>
    <mergeCell ref="F93:G93"/>
    <mergeCell ref="H93:I93"/>
    <mergeCell ref="A86:A87"/>
    <mergeCell ref="B88:C88"/>
    <mergeCell ref="D88:E88"/>
    <mergeCell ref="F88:G88"/>
    <mergeCell ref="H88:I88"/>
    <mergeCell ref="B89:C89"/>
    <mergeCell ref="D89:E89"/>
    <mergeCell ref="F89:G89"/>
    <mergeCell ref="H89:I89"/>
    <mergeCell ref="A82:A83"/>
    <mergeCell ref="B84:C84"/>
    <mergeCell ref="D84:E84"/>
    <mergeCell ref="F84:G84"/>
    <mergeCell ref="H84:I84"/>
    <mergeCell ref="B85:C85"/>
    <mergeCell ref="D85:E85"/>
    <mergeCell ref="F85:G85"/>
    <mergeCell ref="H85:I85"/>
    <mergeCell ref="A78:A79"/>
    <mergeCell ref="B80:C80"/>
    <mergeCell ref="D80:E80"/>
    <mergeCell ref="F80:G80"/>
    <mergeCell ref="H80:I80"/>
    <mergeCell ref="B81:C81"/>
    <mergeCell ref="D81:E81"/>
    <mergeCell ref="F81:G81"/>
    <mergeCell ref="H81:I81"/>
    <mergeCell ref="A74:A75"/>
    <mergeCell ref="B76:C76"/>
    <mergeCell ref="D76:E76"/>
    <mergeCell ref="F76:G76"/>
    <mergeCell ref="H76:I76"/>
    <mergeCell ref="B77:C77"/>
    <mergeCell ref="D77:E77"/>
    <mergeCell ref="F77:G77"/>
    <mergeCell ref="H77:I77"/>
    <mergeCell ref="A70:A71"/>
    <mergeCell ref="B72:C72"/>
    <mergeCell ref="D72:E72"/>
    <mergeCell ref="F72:G72"/>
    <mergeCell ref="H72:I72"/>
    <mergeCell ref="B73:C73"/>
    <mergeCell ref="D73:E73"/>
    <mergeCell ref="F73:G73"/>
    <mergeCell ref="H73:I73"/>
    <mergeCell ref="B68:C68"/>
    <mergeCell ref="D68:E68"/>
    <mergeCell ref="F68:G68"/>
    <mergeCell ref="H68:I68"/>
    <mergeCell ref="B69:C69"/>
    <mergeCell ref="D69:E69"/>
    <mergeCell ref="F69:G69"/>
    <mergeCell ref="H69:I69"/>
    <mergeCell ref="A62:A63"/>
    <mergeCell ref="D62:E62"/>
    <mergeCell ref="F62:G62"/>
    <mergeCell ref="D63:E63"/>
    <mergeCell ref="F63:G63"/>
    <mergeCell ref="A67:I67"/>
    <mergeCell ref="A58:A59"/>
    <mergeCell ref="D58:E58"/>
    <mergeCell ref="F58:G58"/>
    <mergeCell ref="D59:E59"/>
    <mergeCell ref="F59:G59"/>
    <mergeCell ref="A60:A61"/>
    <mergeCell ref="D60:E60"/>
    <mergeCell ref="F60:G60"/>
    <mergeCell ref="D61:E61"/>
    <mergeCell ref="F61:G61"/>
    <mergeCell ref="A54:A55"/>
    <mergeCell ref="D54:E54"/>
    <mergeCell ref="F54:G54"/>
    <mergeCell ref="D55:E55"/>
    <mergeCell ref="F55:G55"/>
    <mergeCell ref="A56:A57"/>
    <mergeCell ref="D56:E56"/>
    <mergeCell ref="F56:G56"/>
    <mergeCell ref="D57:E57"/>
    <mergeCell ref="F57:G57"/>
    <mergeCell ref="A50:A51"/>
    <mergeCell ref="D50:E50"/>
    <mergeCell ref="F50:G50"/>
    <mergeCell ref="D51:E51"/>
    <mergeCell ref="F51:G51"/>
    <mergeCell ref="A52:A53"/>
    <mergeCell ref="D52:E52"/>
    <mergeCell ref="F52:G52"/>
    <mergeCell ref="D53:E53"/>
    <mergeCell ref="F53:G53"/>
    <mergeCell ref="A46:A47"/>
    <mergeCell ref="D46:E46"/>
    <mergeCell ref="F46:G46"/>
    <mergeCell ref="D47:E47"/>
    <mergeCell ref="F47:G47"/>
    <mergeCell ref="A48:A49"/>
    <mergeCell ref="D48:E48"/>
    <mergeCell ref="F48:G48"/>
    <mergeCell ref="D49:E49"/>
    <mergeCell ref="F49:G49"/>
    <mergeCell ref="A42:A43"/>
    <mergeCell ref="D42:E42"/>
    <mergeCell ref="F42:G42"/>
    <mergeCell ref="D43:E43"/>
    <mergeCell ref="F43:G43"/>
    <mergeCell ref="A44:A45"/>
    <mergeCell ref="D44:E44"/>
    <mergeCell ref="F44:G44"/>
    <mergeCell ref="D45:E45"/>
    <mergeCell ref="F45:G45"/>
    <mergeCell ref="B39:C39"/>
    <mergeCell ref="D39:I39"/>
    <mergeCell ref="A40:A41"/>
    <mergeCell ref="D40:E40"/>
    <mergeCell ref="F40:G40"/>
    <mergeCell ref="D41:E41"/>
    <mergeCell ref="F41:G41"/>
    <mergeCell ref="C20:O20"/>
    <mergeCell ref="A23:O23"/>
    <mergeCell ref="A24:O24"/>
    <mergeCell ref="A35:I35"/>
    <mergeCell ref="B36:I36"/>
    <mergeCell ref="A37:A38"/>
    <mergeCell ref="G37:G38"/>
    <mergeCell ref="H37:I38"/>
    <mergeCell ref="B17:F17"/>
    <mergeCell ref="G17:H17"/>
    <mergeCell ref="I17:O17"/>
    <mergeCell ref="B19:E19"/>
    <mergeCell ref="G19:I19"/>
    <mergeCell ref="K19:O19"/>
    <mergeCell ref="A8:A10"/>
    <mergeCell ref="J8:K10"/>
    <mergeCell ref="M8:O8"/>
    <mergeCell ref="M9:O9"/>
    <mergeCell ref="M10:O10"/>
    <mergeCell ref="A13:A15"/>
    <mergeCell ref="B13:O15"/>
    <mergeCell ref="A1:A4"/>
    <mergeCell ref="B1:L1"/>
    <mergeCell ref="M1:O1"/>
    <mergeCell ref="B2:L2"/>
    <mergeCell ref="M2:O2"/>
    <mergeCell ref="B3:L3"/>
    <mergeCell ref="M3:O3"/>
    <mergeCell ref="B4:L4"/>
    <mergeCell ref="M4:O4"/>
  </mergeCells>
  <hyperlinks>
    <hyperlink ref="B73" r:id="rId1" xr:uid="{EE3F7A93-0310-4CAB-A4C6-EACCC64B6C34}"/>
    <hyperlink ref="B77" r:id="rId2" xr:uid="{FCA0947C-0F1A-40DF-9E22-1B7361EE4EEF}"/>
    <hyperlink ref="D73" r:id="rId3" xr:uid="{5D6C34D7-4B3A-4E91-86C8-150276234BF4}"/>
    <hyperlink ref="D77" r:id="rId4" xr:uid="{21B65D47-F9BE-45D8-A196-A6E5633115AC}"/>
    <hyperlink ref="B81" r:id="rId5" xr:uid="{17C14F6F-292D-4F4D-AEFE-389FFE49B53F}"/>
    <hyperlink ref="D81" r:id="rId6" xr:uid="{976080D4-326E-4169-9DC3-C963DDA295D7}"/>
  </hyperlinks>
  <pageMargins left="0.25" right="0.25" top="0.75" bottom="0.75" header="0.3" footer="0.3"/>
  <pageSetup scale="10" orientation="landscape" r:id="rId7"/>
  <rowBreaks count="1" manualBreakCount="1">
    <brk id="105" max="14" man="1"/>
  </rowBreaks>
  <drawing r:id="rId8"/>
  <legacyDrawing r:id="rId9"/>
  <extLst>
    <ext xmlns:x14="http://schemas.microsoft.com/office/spreadsheetml/2009/9/main" uri="{CCE6A557-97BC-4b89-ADB6-D9C93CAAB3DF}">
      <x14:dataValidations xmlns:xm="http://schemas.microsoft.com/office/excel/2006/main" count="1">
        <x14:dataValidation type="list" allowBlank="1" showInputMessage="1" showErrorMessage="1" xr:uid="{511691A7-389E-4EC9-9A58-1ABCC4C6845C}">
          <x14:formula1>
            <xm:f>Listas!$B$2:$B$4</xm:f>
          </x14:formula1>
          <xm:sqref>H37:I38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2DF9F-8FF5-412A-B538-E8A4296B9E30}">
  <sheetPr>
    <tabColor theme="7" tint="0.39997558519241921"/>
    <pageSetUpPr fitToPage="1"/>
  </sheetPr>
  <dimension ref="A1:X68"/>
  <sheetViews>
    <sheetView showGridLines="0" view="pageBreakPreview" topLeftCell="F1" zoomScale="70" zoomScaleNormal="70" zoomScaleSheetLayoutView="70" workbookViewId="0">
      <selection activeCell="I7" sqref="I7:J10"/>
    </sheetView>
  </sheetViews>
  <sheetFormatPr baseColWidth="10" defaultColWidth="10.85546875" defaultRowHeight="14.25" x14ac:dyDescent="0.25"/>
  <cols>
    <col min="1" max="1" width="42.42578125" style="2" customWidth="1"/>
    <col min="2" max="7" width="35.7109375" style="2" customWidth="1"/>
    <col min="8" max="8" width="55" style="2" customWidth="1"/>
    <col min="9" max="9" width="46.42578125" style="2" customWidth="1"/>
    <col min="10" max="13" width="35.7109375" style="2" customWidth="1"/>
    <col min="14" max="21" width="18.140625" style="2" customWidth="1"/>
    <col min="22" max="22" width="22.7109375" style="2" customWidth="1"/>
    <col min="23" max="23" width="19" style="2" customWidth="1"/>
    <col min="24" max="24" width="19.42578125" style="2" customWidth="1"/>
    <col min="25" max="25" width="20.42578125" style="2" customWidth="1"/>
    <col min="26" max="26" width="22.85546875" style="2" customWidth="1"/>
    <col min="27" max="27" width="18.42578125" style="2" bestFit="1" customWidth="1"/>
    <col min="28" max="28" width="8.42578125" style="2" customWidth="1"/>
    <col min="29" max="29" width="18.42578125" style="2" bestFit="1" customWidth="1"/>
    <col min="30" max="30" width="5.7109375" style="2" customWidth="1"/>
    <col min="31" max="31" width="18.42578125" style="2" bestFit="1" customWidth="1"/>
    <col min="32" max="32" width="4.7109375" style="2" customWidth="1"/>
    <col min="33" max="33" width="23" style="2" bestFit="1" customWidth="1"/>
    <col min="34" max="34" width="10.85546875" style="2"/>
    <col min="35" max="35" width="18.42578125" style="2" bestFit="1" customWidth="1"/>
    <col min="36" max="36" width="16.140625" style="2" customWidth="1"/>
    <col min="37" max="16384" width="10.85546875" style="2"/>
  </cols>
  <sheetData>
    <row r="1" spans="1:24" ht="24" customHeight="1" thickBot="1" x14ac:dyDescent="0.3">
      <c r="A1" s="446"/>
      <c r="B1" s="369" t="s">
        <v>97</v>
      </c>
      <c r="C1" s="370"/>
      <c r="D1" s="370"/>
      <c r="E1" s="370"/>
      <c r="F1" s="370"/>
      <c r="G1" s="370"/>
      <c r="H1" s="371"/>
      <c r="I1" s="61" t="s">
        <v>94</v>
      </c>
      <c r="J1" s="62"/>
      <c r="M1" s="86"/>
    </row>
    <row r="2" spans="1:24" ht="24" customHeight="1" thickBot="1" x14ac:dyDescent="0.3">
      <c r="A2" s="447"/>
      <c r="B2" s="372" t="s">
        <v>99</v>
      </c>
      <c r="C2" s="373"/>
      <c r="D2" s="373"/>
      <c r="E2" s="373"/>
      <c r="F2" s="373"/>
      <c r="G2" s="373"/>
      <c r="H2" s="374"/>
      <c r="I2" s="61" t="s">
        <v>95</v>
      </c>
      <c r="J2" s="62"/>
      <c r="M2" s="86"/>
    </row>
    <row r="3" spans="1:24" ht="24" customHeight="1" thickBot="1" x14ac:dyDescent="0.3">
      <c r="A3" s="447"/>
      <c r="B3" s="372" t="s">
        <v>101</v>
      </c>
      <c r="C3" s="373"/>
      <c r="D3" s="373"/>
      <c r="E3" s="373"/>
      <c r="F3" s="373"/>
      <c r="G3" s="373"/>
      <c r="H3" s="374"/>
      <c r="I3" s="61" t="s">
        <v>267</v>
      </c>
      <c r="J3" s="62"/>
      <c r="M3" s="86"/>
    </row>
    <row r="4" spans="1:24" ht="24" customHeight="1" thickBot="1" x14ac:dyDescent="0.3">
      <c r="A4" s="448"/>
      <c r="B4" s="375" t="s">
        <v>268</v>
      </c>
      <c r="C4" s="376"/>
      <c r="D4" s="376"/>
      <c r="E4" s="376"/>
      <c r="F4" s="376"/>
      <c r="G4" s="376"/>
      <c r="H4" s="377"/>
      <c r="I4" s="61" t="s">
        <v>104</v>
      </c>
      <c r="J4" s="62"/>
      <c r="M4" s="86"/>
    </row>
    <row r="6" spans="1:24" ht="15" customHeight="1" thickBot="1" x14ac:dyDescent="0.3">
      <c r="A6" s="7"/>
      <c r="B6" s="8"/>
      <c r="C6" s="8"/>
      <c r="D6" s="10"/>
      <c r="E6" s="9"/>
      <c r="F6" s="9"/>
      <c r="G6" s="234"/>
      <c r="H6" s="234"/>
      <c r="I6" s="11"/>
      <c r="J6" s="11"/>
      <c r="K6" s="8"/>
      <c r="L6" s="8"/>
      <c r="M6" s="8"/>
      <c r="N6" s="8"/>
      <c r="O6" s="8"/>
      <c r="P6" s="8"/>
      <c r="Q6" s="8"/>
      <c r="R6" s="8"/>
      <c r="S6" s="8"/>
      <c r="T6" s="12"/>
      <c r="U6" s="8"/>
      <c r="V6" s="8"/>
      <c r="X6" s="13"/>
    </row>
    <row r="7" spans="1:24" ht="15" customHeight="1" x14ac:dyDescent="0.25">
      <c r="A7" s="654" t="s">
        <v>269</v>
      </c>
      <c r="B7" s="655" t="s">
        <v>270</v>
      </c>
      <c r="C7" s="655"/>
      <c r="D7" s="655"/>
      <c r="E7" s="655"/>
      <c r="F7" s="655"/>
      <c r="G7" s="655"/>
      <c r="H7" s="655"/>
      <c r="I7" s="654" t="s">
        <v>649</v>
      </c>
      <c r="J7" s="656">
        <v>2024110010300</v>
      </c>
      <c r="K7" s="8"/>
      <c r="L7" s="8"/>
      <c r="M7" s="8"/>
      <c r="N7" s="8"/>
      <c r="O7" s="8"/>
      <c r="P7" s="8"/>
      <c r="Q7" s="8"/>
      <c r="R7" s="8"/>
      <c r="S7" s="8"/>
      <c r="T7" s="8"/>
      <c r="U7" s="8"/>
      <c r="V7" s="8"/>
      <c r="W7" s="8"/>
      <c r="X7" s="8"/>
    </row>
    <row r="8" spans="1:24" ht="15" customHeight="1" x14ac:dyDescent="0.25">
      <c r="A8" s="657"/>
      <c r="B8" s="658"/>
      <c r="C8" s="658"/>
      <c r="D8" s="658"/>
      <c r="E8" s="658"/>
      <c r="F8" s="658"/>
      <c r="G8" s="658"/>
      <c r="H8" s="658"/>
      <c r="I8" s="657"/>
      <c r="J8" s="659"/>
      <c r="K8" s="8"/>
      <c r="L8" s="8"/>
      <c r="M8" s="8"/>
      <c r="N8" s="8"/>
      <c r="O8" s="8"/>
      <c r="P8" s="8"/>
      <c r="Q8" s="8"/>
      <c r="R8" s="8"/>
      <c r="S8" s="8"/>
      <c r="T8" s="8"/>
      <c r="U8" s="8"/>
      <c r="V8" s="8"/>
      <c r="W8" s="8"/>
      <c r="X8" s="8"/>
    </row>
    <row r="9" spans="1:24" ht="15" customHeight="1" x14ac:dyDescent="0.25">
      <c r="A9" s="657"/>
      <c r="B9" s="658"/>
      <c r="C9" s="658"/>
      <c r="D9" s="658"/>
      <c r="E9" s="658"/>
      <c r="F9" s="658"/>
      <c r="G9" s="658"/>
      <c r="H9" s="658"/>
      <c r="I9" s="657"/>
      <c r="J9" s="659"/>
      <c r="K9" s="8"/>
      <c r="L9" s="8"/>
      <c r="M9" s="8"/>
      <c r="N9" s="8"/>
      <c r="O9" s="8"/>
      <c r="P9" s="8"/>
      <c r="Q9" s="8"/>
      <c r="R9" s="8"/>
      <c r="S9" s="8"/>
      <c r="T9" s="8"/>
      <c r="U9" s="8"/>
      <c r="V9" s="8"/>
      <c r="W9" s="8"/>
      <c r="X9" s="8"/>
    </row>
    <row r="10" spans="1:24" ht="15" customHeight="1" thickBot="1" x14ac:dyDescent="0.3">
      <c r="A10" s="660"/>
      <c r="B10" s="661"/>
      <c r="C10" s="661"/>
      <c r="D10" s="661"/>
      <c r="E10" s="661"/>
      <c r="F10" s="661"/>
      <c r="G10" s="661"/>
      <c r="H10" s="661"/>
      <c r="I10" s="660"/>
      <c r="J10" s="662"/>
      <c r="K10" s="8"/>
      <c r="L10" s="8"/>
      <c r="M10" s="8"/>
      <c r="N10" s="8"/>
      <c r="O10" s="8"/>
      <c r="P10" s="8"/>
      <c r="Q10" s="8"/>
      <c r="R10" s="8"/>
      <c r="S10" s="8"/>
      <c r="T10" s="8"/>
      <c r="U10" s="8"/>
      <c r="V10" s="8"/>
      <c r="W10" s="8"/>
      <c r="X10" s="8"/>
    </row>
    <row r="11" spans="1:24" ht="9" customHeight="1" thickBot="1" x14ac:dyDescent="0.3">
      <c r="A11" s="14"/>
      <c r="B11" s="80"/>
      <c r="C11" s="8"/>
      <c r="D11" s="8"/>
      <c r="E11" s="8"/>
      <c r="F11" s="8"/>
      <c r="G11" s="8"/>
      <c r="H11" s="8"/>
      <c r="I11" s="8"/>
      <c r="J11" s="8"/>
      <c r="K11" s="8"/>
      <c r="L11" s="8"/>
      <c r="M11" s="8"/>
      <c r="N11" s="8"/>
      <c r="O11" s="8"/>
      <c r="P11" s="8"/>
      <c r="Q11" s="8"/>
      <c r="R11" s="8"/>
      <c r="S11" s="8"/>
      <c r="T11" s="8"/>
      <c r="U11" s="8"/>
      <c r="V11" s="8"/>
      <c r="W11" s="8"/>
      <c r="X11" s="8"/>
    </row>
    <row r="12" spans="1:24" s="81" customFormat="1" ht="21.75" customHeight="1" thickBot="1" x14ac:dyDescent="0.3">
      <c r="A12" s="396" t="s">
        <v>105</v>
      </c>
      <c r="B12" s="164" t="s">
        <v>106</v>
      </c>
      <c r="C12" s="190"/>
      <c r="D12" s="164" t="s">
        <v>108</v>
      </c>
      <c r="E12" s="190"/>
      <c r="F12" s="164" t="s">
        <v>109</v>
      </c>
      <c r="G12" s="190" t="s">
        <v>107</v>
      </c>
      <c r="H12" s="164" t="s">
        <v>110</v>
      </c>
      <c r="I12" s="192"/>
    </row>
    <row r="13" spans="1:24" s="81" customFormat="1" ht="21.75" customHeight="1" thickBot="1" x14ac:dyDescent="0.3">
      <c r="A13" s="396"/>
      <c r="B13" s="166" t="s">
        <v>113</v>
      </c>
      <c r="C13" s="92"/>
      <c r="D13" s="164" t="s">
        <v>114</v>
      </c>
      <c r="E13" s="62"/>
      <c r="F13" s="164" t="s">
        <v>115</v>
      </c>
      <c r="G13" s="62"/>
      <c r="H13" s="164" t="s">
        <v>116</v>
      </c>
      <c r="I13" s="192"/>
    </row>
    <row r="14" spans="1:24" s="81" customFormat="1" ht="21.75" customHeight="1" thickBot="1" x14ac:dyDescent="0.3">
      <c r="A14" s="396"/>
      <c r="B14" s="164" t="s">
        <v>118</v>
      </c>
      <c r="C14" s="190"/>
      <c r="D14" s="164" t="s">
        <v>119</v>
      </c>
      <c r="E14" s="62"/>
      <c r="F14" s="164" t="s">
        <v>120</v>
      </c>
      <c r="G14" s="62"/>
      <c r="H14" s="164" t="s">
        <v>121</v>
      </c>
      <c r="I14" s="192"/>
    </row>
    <row r="15" spans="1:24" s="81" customFormat="1" ht="21.75" customHeight="1" thickBot="1" x14ac:dyDescent="0.3">
      <c r="A15" s="2"/>
      <c r="B15" s="2"/>
      <c r="C15" s="2"/>
      <c r="D15" s="2"/>
      <c r="E15" s="2"/>
      <c r="F15" s="2"/>
      <c r="G15" s="2"/>
      <c r="H15" s="2"/>
      <c r="I15" s="2"/>
      <c r="J15" s="2"/>
      <c r="K15" s="2"/>
      <c r="L15" s="97"/>
      <c r="M15" s="98"/>
      <c r="N15" s="98"/>
      <c r="O15" s="98"/>
    </row>
    <row r="16" spans="1:24" s="81" customFormat="1" ht="21.75" customHeight="1" thickBot="1" x14ac:dyDescent="0.3">
      <c r="A16" s="395" t="s">
        <v>111</v>
      </c>
      <c r="B16" s="395"/>
      <c r="C16" s="187" t="s">
        <v>112</v>
      </c>
      <c r="D16" s="404"/>
      <c r="E16" s="404"/>
      <c r="F16" s="404"/>
      <c r="G16" s="2"/>
      <c r="H16" s="2"/>
      <c r="I16" s="2"/>
      <c r="J16" s="2"/>
      <c r="K16" s="2"/>
      <c r="L16" s="97"/>
      <c r="M16" s="98"/>
      <c r="N16" s="98"/>
      <c r="O16" s="98"/>
    </row>
    <row r="17" spans="1:15" s="81" customFormat="1" ht="21.75" customHeight="1" thickBot="1" x14ac:dyDescent="0.3">
      <c r="A17" s="395"/>
      <c r="B17" s="395"/>
      <c r="C17" s="187" t="s">
        <v>117</v>
      </c>
      <c r="D17" s="404"/>
      <c r="E17" s="404"/>
      <c r="F17" s="404"/>
      <c r="G17" s="2"/>
      <c r="H17" s="2"/>
      <c r="I17" s="2"/>
      <c r="J17" s="2"/>
      <c r="K17" s="2"/>
      <c r="L17" s="97"/>
      <c r="M17" s="98"/>
      <c r="N17" s="98"/>
      <c r="O17" s="98"/>
    </row>
    <row r="18" spans="1:15" s="81" customFormat="1" ht="21.75" customHeight="1" thickBot="1" x14ac:dyDescent="0.3">
      <c r="A18" s="395"/>
      <c r="B18" s="395"/>
      <c r="C18" s="187" t="s">
        <v>122</v>
      </c>
      <c r="D18" s="404" t="s">
        <v>107</v>
      </c>
      <c r="E18" s="404"/>
      <c r="F18" s="404"/>
      <c r="G18" s="2"/>
      <c r="H18" s="2"/>
      <c r="I18" s="2"/>
      <c r="J18" s="2"/>
      <c r="K18" s="2"/>
      <c r="L18" s="97"/>
      <c r="M18" s="98"/>
      <c r="N18" s="98"/>
      <c r="O18" s="98"/>
    </row>
    <row r="19" spans="1:15" s="81" customFormat="1" ht="21.75" customHeight="1" x14ac:dyDescent="0.25">
      <c r="A19" s="2"/>
      <c r="B19" s="2"/>
      <c r="C19" s="2"/>
      <c r="D19" s="2"/>
      <c r="E19" s="2"/>
      <c r="F19" s="2"/>
      <c r="G19" s="2"/>
      <c r="H19" s="2"/>
      <c r="I19" s="2"/>
      <c r="J19" s="2"/>
      <c r="K19" s="2"/>
      <c r="L19" s="97"/>
      <c r="M19" s="98"/>
      <c r="N19" s="98"/>
      <c r="O19" s="98"/>
    </row>
    <row r="20" spans="1:15" s="28" customFormat="1" ht="16.5" customHeight="1" x14ac:dyDescent="0.2"/>
    <row r="21" spans="1:15" ht="5.25" customHeight="1" thickBot="1" x14ac:dyDescent="0.3"/>
    <row r="22" spans="1:15" ht="48" customHeight="1" thickBot="1" x14ac:dyDescent="0.3">
      <c r="A22" s="455" t="s">
        <v>271</v>
      </c>
      <c r="B22" s="455"/>
      <c r="C22" s="455"/>
      <c r="D22" s="455"/>
      <c r="E22" s="455"/>
      <c r="F22" s="455"/>
      <c r="G22" s="455"/>
      <c r="H22" s="455"/>
      <c r="I22" s="455"/>
      <c r="J22" s="455"/>
    </row>
    <row r="23" spans="1:15" ht="69.95" customHeight="1" thickBot="1" x14ac:dyDescent="0.3">
      <c r="A23" s="170" t="s">
        <v>133</v>
      </c>
      <c r="B23" s="449" t="s">
        <v>197</v>
      </c>
      <c r="C23" s="450"/>
      <c r="D23" s="451"/>
      <c r="E23" s="171" t="s">
        <v>272</v>
      </c>
      <c r="F23" s="172" t="s">
        <v>273</v>
      </c>
      <c r="G23" s="171" t="s">
        <v>274</v>
      </c>
      <c r="H23" s="449" t="s">
        <v>275</v>
      </c>
      <c r="I23" s="450"/>
      <c r="J23" s="451"/>
    </row>
    <row r="24" spans="1:15" ht="50.25" customHeight="1" thickBot="1" x14ac:dyDescent="0.3">
      <c r="A24" s="141" t="s">
        <v>276</v>
      </c>
      <c r="B24" s="449" t="s">
        <v>277</v>
      </c>
      <c r="C24" s="450"/>
      <c r="D24" s="450"/>
      <c r="E24" s="450"/>
      <c r="F24" s="450"/>
      <c r="G24" s="450"/>
      <c r="H24" s="450"/>
      <c r="I24" s="450"/>
      <c r="J24" s="451"/>
    </row>
    <row r="25" spans="1:15" ht="50.25" customHeight="1" thickBot="1" x14ac:dyDescent="0.3">
      <c r="A25" s="437" t="s">
        <v>278</v>
      </c>
      <c r="B25" s="173">
        <v>2024</v>
      </c>
      <c r="C25" s="174">
        <v>2025</v>
      </c>
      <c r="D25" s="174">
        <v>2026</v>
      </c>
      <c r="E25" s="174">
        <v>2027</v>
      </c>
      <c r="F25" s="175" t="s">
        <v>91</v>
      </c>
      <c r="G25" s="176" t="s">
        <v>279</v>
      </c>
      <c r="H25" s="458" t="s">
        <v>280</v>
      </c>
      <c r="I25" s="459"/>
      <c r="J25" s="460"/>
    </row>
    <row r="26" spans="1:15" ht="50.25" customHeight="1" thickBot="1" x14ac:dyDescent="0.3">
      <c r="A26" s="438"/>
      <c r="B26" s="177">
        <v>1</v>
      </c>
      <c r="C26" s="178">
        <v>1</v>
      </c>
      <c r="D26" s="178">
        <v>1</v>
      </c>
      <c r="E26" s="178">
        <v>1</v>
      </c>
      <c r="F26" s="179">
        <v>1</v>
      </c>
      <c r="G26" s="279">
        <v>0.91300000000000003</v>
      </c>
      <c r="H26" s="449" t="s">
        <v>23</v>
      </c>
      <c r="I26" s="450"/>
      <c r="J26" s="451"/>
    </row>
    <row r="27" spans="1:15" ht="52.5" customHeight="1" thickBot="1" x14ac:dyDescent="0.3">
      <c r="A27" s="141"/>
      <c r="B27" s="461" t="s">
        <v>281</v>
      </c>
      <c r="C27" s="462"/>
      <c r="D27" s="462"/>
      <c r="E27" s="462"/>
      <c r="F27" s="462"/>
      <c r="G27" s="462"/>
      <c r="H27" s="462"/>
      <c r="I27" s="462"/>
      <c r="J27" s="463"/>
    </row>
    <row r="28" spans="1:15" s="32" customFormat="1" ht="56.25" customHeight="1" thickBot="1" x14ac:dyDescent="0.3">
      <c r="A28" s="437" t="s">
        <v>152</v>
      </c>
      <c r="B28" s="141" t="s">
        <v>153</v>
      </c>
      <c r="C28" s="170" t="s">
        <v>154</v>
      </c>
      <c r="D28" s="439" t="s">
        <v>155</v>
      </c>
      <c r="E28" s="440"/>
      <c r="F28" s="439" t="s">
        <v>156</v>
      </c>
      <c r="G28" s="440"/>
      <c r="H28" s="142" t="s">
        <v>157</v>
      </c>
      <c r="I28" s="140" t="s">
        <v>158</v>
      </c>
      <c r="J28" s="140" t="s">
        <v>282</v>
      </c>
    </row>
    <row r="29" spans="1:15" ht="285.75" thickBot="1" x14ac:dyDescent="0.3">
      <c r="A29" s="438"/>
      <c r="B29" s="181">
        <v>100</v>
      </c>
      <c r="C29" s="94">
        <v>100</v>
      </c>
      <c r="D29" s="345" t="s">
        <v>198</v>
      </c>
      <c r="E29" s="346"/>
      <c r="F29" s="345" t="s">
        <v>199</v>
      </c>
      <c r="G29" s="346"/>
      <c r="H29" s="276" t="s">
        <v>200</v>
      </c>
      <c r="I29" s="277" t="s">
        <v>201</v>
      </c>
      <c r="J29" s="288" t="s">
        <v>209</v>
      </c>
    </row>
    <row r="30" spans="1:15" s="32" customFormat="1" ht="45" customHeight="1" thickBot="1" x14ac:dyDescent="0.3">
      <c r="A30" s="437" t="s">
        <v>163</v>
      </c>
      <c r="B30" s="139" t="s">
        <v>153</v>
      </c>
      <c r="C30" s="142" t="s">
        <v>154</v>
      </c>
      <c r="D30" s="439" t="s">
        <v>155</v>
      </c>
      <c r="E30" s="440"/>
      <c r="F30" s="439" t="s">
        <v>156</v>
      </c>
      <c r="G30" s="440"/>
      <c r="H30" s="142" t="s">
        <v>157</v>
      </c>
      <c r="I30" s="140" t="s">
        <v>158</v>
      </c>
      <c r="J30" s="140" t="s">
        <v>282</v>
      </c>
    </row>
    <row r="31" spans="1:15" ht="210.75" thickBot="1" x14ac:dyDescent="0.3">
      <c r="A31" s="438"/>
      <c r="B31" s="181">
        <v>100</v>
      </c>
      <c r="C31" s="94">
        <v>100</v>
      </c>
      <c r="D31" s="345" t="s">
        <v>202</v>
      </c>
      <c r="E31" s="346"/>
      <c r="F31" s="345" t="s">
        <v>203</v>
      </c>
      <c r="G31" s="346"/>
      <c r="H31" s="276" t="s">
        <v>204</v>
      </c>
      <c r="I31" s="277" t="s">
        <v>201</v>
      </c>
      <c r="J31" s="288" t="s">
        <v>209</v>
      </c>
    </row>
    <row r="32" spans="1:15" s="32" customFormat="1" ht="45" customHeight="1" thickBot="1" x14ac:dyDescent="0.3">
      <c r="A32" s="437" t="s">
        <v>167</v>
      </c>
      <c r="B32" s="139" t="s">
        <v>153</v>
      </c>
      <c r="C32" s="142" t="s">
        <v>154</v>
      </c>
      <c r="D32" s="439" t="s">
        <v>155</v>
      </c>
      <c r="E32" s="440"/>
      <c r="F32" s="439" t="s">
        <v>156</v>
      </c>
      <c r="G32" s="440"/>
      <c r="H32" s="142" t="s">
        <v>157</v>
      </c>
      <c r="I32" s="140" t="s">
        <v>158</v>
      </c>
      <c r="J32" s="140" t="s">
        <v>282</v>
      </c>
    </row>
    <row r="33" spans="1:10" ht="157.5" customHeight="1" thickBot="1" x14ac:dyDescent="0.3">
      <c r="A33" s="438"/>
      <c r="B33" s="181">
        <v>100</v>
      </c>
      <c r="C33" s="94">
        <v>100</v>
      </c>
      <c r="D33" s="416" t="s">
        <v>645</v>
      </c>
      <c r="E33" s="417"/>
      <c r="F33" s="416" t="s">
        <v>647</v>
      </c>
      <c r="G33" s="417"/>
      <c r="H33" s="271" t="s">
        <v>640</v>
      </c>
      <c r="I33" s="272" t="s">
        <v>201</v>
      </c>
      <c r="J33" s="307" t="s">
        <v>619</v>
      </c>
    </row>
    <row r="34" spans="1:10" s="32" customFormat="1" ht="47.25" customHeight="1" thickBot="1" x14ac:dyDescent="0.3">
      <c r="A34" s="437" t="s">
        <v>168</v>
      </c>
      <c r="B34" s="139" t="s">
        <v>153</v>
      </c>
      <c r="C34" s="139" t="s">
        <v>154</v>
      </c>
      <c r="D34" s="439" t="s">
        <v>155</v>
      </c>
      <c r="E34" s="440"/>
      <c r="F34" s="439" t="s">
        <v>156</v>
      </c>
      <c r="G34" s="440"/>
      <c r="H34" s="142" t="s">
        <v>157</v>
      </c>
      <c r="I34" s="142" t="s">
        <v>158</v>
      </c>
      <c r="J34" s="140" t="s">
        <v>282</v>
      </c>
    </row>
    <row r="35" spans="1:10" ht="120.75" customHeight="1" thickBot="1" x14ac:dyDescent="0.3">
      <c r="A35" s="438"/>
      <c r="B35" s="181">
        <v>100</v>
      </c>
      <c r="C35" s="94">
        <f>+E59</f>
        <v>0</v>
      </c>
      <c r="D35" s="444"/>
      <c r="E35" s="445"/>
      <c r="F35" s="444"/>
      <c r="G35" s="445"/>
      <c r="H35" s="182"/>
      <c r="I35" s="183"/>
      <c r="J35" s="183"/>
    </row>
    <row r="36" spans="1:10" s="32" customFormat="1" ht="47.25" customHeight="1" thickBot="1" x14ac:dyDescent="0.3">
      <c r="A36" s="437" t="s">
        <v>169</v>
      </c>
      <c r="B36" s="139" t="s">
        <v>153</v>
      </c>
      <c r="C36" s="142" t="s">
        <v>154</v>
      </c>
      <c r="D36" s="439" t="s">
        <v>155</v>
      </c>
      <c r="E36" s="440"/>
      <c r="F36" s="439" t="s">
        <v>156</v>
      </c>
      <c r="G36" s="440"/>
      <c r="H36" s="142" t="s">
        <v>157</v>
      </c>
      <c r="I36" s="140" t="s">
        <v>158</v>
      </c>
      <c r="J36" s="140" t="s">
        <v>282</v>
      </c>
    </row>
    <row r="37" spans="1:10" ht="120.75" customHeight="1" thickBot="1" x14ac:dyDescent="0.3">
      <c r="A37" s="438"/>
      <c r="B37" s="181">
        <v>100</v>
      </c>
      <c r="C37" s="94">
        <f>+F59</f>
        <v>0</v>
      </c>
      <c r="D37" s="441"/>
      <c r="E37" s="442"/>
      <c r="F37" s="441"/>
      <c r="G37" s="442"/>
      <c r="H37" s="93"/>
      <c r="I37" s="184"/>
      <c r="J37" s="184"/>
    </row>
    <row r="38" spans="1:10" s="32" customFormat="1" ht="48.75" customHeight="1" thickBot="1" x14ac:dyDescent="0.3">
      <c r="A38" s="437" t="s">
        <v>170</v>
      </c>
      <c r="B38" s="139" t="s">
        <v>153</v>
      </c>
      <c r="C38" s="142" t="s">
        <v>154</v>
      </c>
      <c r="D38" s="439" t="s">
        <v>155</v>
      </c>
      <c r="E38" s="440"/>
      <c r="F38" s="439" t="s">
        <v>156</v>
      </c>
      <c r="G38" s="440"/>
      <c r="H38" s="142" t="s">
        <v>157</v>
      </c>
      <c r="I38" s="140" t="s">
        <v>158</v>
      </c>
      <c r="J38" s="140" t="s">
        <v>282</v>
      </c>
    </row>
    <row r="39" spans="1:10" ht="120.75" customHeight="1" thickBot="1" x14ac:dyDescent="0.3">
      <c r="A39" s="438"/>
      <c r="B39" s="185">
        <v>100</v>
      </c>
      <c r="C39" s="95">
        <f>+G59</f>
        <v>0</v>
      </c>
      <c r="D39" s="441"/>
      <c r="E39" s="442"/>
      <c r="F39" s="441"/>
      <c r="G39" s="442"/>
      <c r="H39" s="93"/>
      <c r="I39" s="184"/>
      <c r="J39" s="184"/>
    </row>
    <row r="40" spans="1:10" ht="46.5" customHeight="1" thickBot="1" x14ac:dyDescent="0.3">
      <c r="A40" s="437" t="s">
        <v>171</v>
      </c>
      <c r="B40" s="141" t="s">
        <v>153</v>
      </c>
      <c r="C40" s="170" t="s">
        <v>154</v>
      </c>
      <c r="D40" s="439" t="s">
        <v>155</v>
      </c>
      <c r="E40" s="440"/>
      <c r="F40" s="439" t="s">
        <v>156</v>
      </c>
      <c r="G40" s="440"/>
      <c r="H40" s="142" t="s">
        <v>157</v>
      </c>
      <c r="I40" s="140" t="s">
        <v>158</v>
      </c>
      <c r="J40" s="140" t="s">
        <v>282</v>
      </c>
    </row>
    <row r="41" spans="1:10" ht="120.75" customHeight="1" thickBot="1" x14ac:dyDescent="0.3">
      <c r="A41" s="438"/>
      <c r="B41" s="185">
        <v>100</v>
      </c>
      <c r="C41" s="95">
        <f>+H59</f>
        <v>0</v>
      </c>
      <c r="D41" s="441"/>
      <c r="E41" s="443"/>
      <c r="F41" s="441"/>
      <c r="G41" s="442"/>
      <c r="H41" s="93"/>
      <c r="I41" s="184"/>
      <c r="J41" s="184"/>
    </row>
    <row r="42" spans="1:10" ht="48.75" customHeight="1" thickBot="1" x14ac:dyDescent="0.3">
      <c r="A42" s="437" t="s">
        <v>172</v>
      </c>
      <c r="B42" s="141" t="s">
        <v>153</v>
      </c>
      <c r="C42" s="170" t="s">
        <v>154</v>
      </c>
      <c r="D42" s="439" t="s">
        <v>155</v>
      </c>
      <c r="E42" s="440"/>
      <c r="F42" s="439" t="s">
        <v>156</v>
      </c>
      <c r="G42" s="440"/>
      <c r="H42" s="142" t="s">
        <v>157</v>
      </c>
      <c r="I42" s="140" t="s">
        <v>158</v>
      </c>
      <c r="J42" s="140" t="s">
        <v>282</v>
      </c>
    </row>
    <row r="43" spans="1:10" ht="120.75" customHeight="1" thickBot="1" x14ac:dyDescent="0.3">
      <c r="A43" s="438"/>
      <c r="B43" s="185">
        <v>100</v>
      </c>
      <c r="C43" s="95">
        <f>+I59</f>
        <v>0</v>
      </c>
      <c r="D43" s="441"/>
      <c r="E43" s="443"/>
      <c r="F43" s="441"/>
      <c r="G43" s="442"/>
      <c r="H43" s="186"/>
      <c r="I43" s="93"/>
      <c r="J43" s="184"/>
    </row>
    <row r="44" spans="1:10" ht="42.75" customHeight="1" thickBot="1" x14ac:dyDescent="0.3">
      <c r="A44" s="437" t="s">
        <v>173</v>
      </c>
      <c r="B44" s="141" t="s">
        <v>153</v>
      </c>
      <c r="C44" s="170" t="s">
        <v>154</v>
      </c>
      <c r="D44" s="439" t="s">
        <v>155</v>
      </c>
      <c r="E44" s="440"/>
      <c r="F44" s="439" t="s">
        <v>156</v>
      </c>
      <c r="G44" s="440"/>
      <c r="H44" s="142" t="s">
        <v>157</v>
      </c>
      <c r="I44" s="140" t="s">
        <v>158</v>
      </c>
      <c r="J44" s="140" t="s">
        <v>282</v>
      </c>
    </row>
    <row r="45" spans="1:10" ht="120.75" customHeight="1" thickBot="1" x14ac:dyDescent="0.3">
      <c r="A45" s="438"/>
      <c r="B45" s="185">
        <v>100</v>
      </c>
      <c r="C45" s="95">
        <f>+J59</f>
        <v>0</v>
      </c>
      <c r="D45" s="441"/>
      <c r="E45" s="442"/>
      <c r="F45" s="441"/>
      <c r="G45" s="442"/>
      <c r="H45" s="93"/>
      <c r="I45" s="93"/>
      <c r="J45" s="93"/>
    </row>
    <row r="46" spans="1:10" ht="45" customHeight="1" thickBot="1" x14ac:dyDescent="0.3">
      <c r="A46" s="437" t="s">
        <v>174</v>
      </c>
      <c r="B46" s="141" t="s">
        <v>153</v>
      </c>
      <c r="C46" s="170" t="s">
        <v>154</v>
      </c>
      <c r="D46" s="439" t="s">
        <v>155</v>
      </c>
      <c r="E46" s="440"/>
      <c r="F46" s="439" t="s">
        <v>156</v>
      </c>
      <c r="G46" s="440"/>
      <c r="H46" s="142" t="s">
        <v>157</v>
      </c>
      <c r="I46" s="140" t="s">
        <v>158</v>
      </c>
      <c r="J46" s="140" t="s">
        <v>282</v>
      </c>
    </row>
    <row r="47" spans="1:10" ht="120.75" customHeight="1" thickBot="1" x14ac:dyDescent="0.3">
      <c r="A47" s="438"/>
      <c r="B47" s="185">
        <v>100</v>
      </c>
      <c r="C47" s="95">
        <f>+K59</f>
        <v>0</v>
      </c>
      <c r="D47" s="441"/>
      <c r="E47" s="442"/>
      <c r="F47" s="441"/>
      <c r="G47" s="442"/>
      <c r="H47" s="93"/>
      <c r="I47" s="184"/>
      <c r="J47" s="184"/>
    </row>
    <row r="48" spans="1:10" ht="46.5" customHeight="1" thickBot="1" x14ac:dyDescent="0.3">
      <c r="A48" s="437" t="s">
        <v>175</v>
      </c>
      <c r="B48" s="141" t="s">
        <v>153</v>
      </c>
      <c r="C48" s="170" t="s">
        <v>154</v>
      </c>
      <c r="D48" s="439" t="s">
        <v>155</v>
      </c>
      <c r="E48" s="440"/>
      <c r="F48" s="439" t="s">
        <v>156</v>
      </c>
      <c r="G48" s="440"/>
      <c r="H48" s="142" t="s">
        <v>157</v>
      </c>
      <c r="I48" s="140" t="s">
        <v>158</v>
      </c>
      <c r="J48" s="140" t="s">
        <v>282</v>
      </c>
    </row>
    <row r="49" spans="1:13" ht="120.75" customHeight="1" thickBot="1" x14ac:dyDescent="0.3">
      <c r="A49" s="438"/>
      <c r="B49" s="185">
        <v>100</v>
      </c>
      <c r="C49" s="95">
        <f>+L59</f>
        <v>0</v>
      </c>
      <c r="D49" s="441"/>
      <c r="E49" s="442"/>
      <c r="F49" s="443"/>
      <c r="G49" s="443"/>
      <c r="H49" s="93"/>
      <c r="I49" s="93"/>
      <c r="J49" s="93"/>
    </row>
    <row r="50" spans="1:13" ht="48.75" customHeight="1" thickBot="1" x14ac:dyDescent="0.3">
      <c r="A50" s="437" t="s">
        <v>176</v>
      </c>
      <c r="B50" s="141" t="s">
        <v>153</v>
      </c>
      <c r="C50" s="170" t="s">
        <v>154</v>
      </c>
      <c r="D50" s="439" t="s">
        <v>155</v>
      </c>
      <c r="E50" s="440"/>
      <c r="F50" s="439" t="s">
        <v>156</v>
      </c>
      <c r="G50" s="440"/>
      <c r="H50" s="142" t="s">
        <v>157</v>
      </c>
      <c r="I50" s="140" t="s">
        <v>158</v>
      </c>
      <c r="J50" s="140" t="s">
        <v>282</v>
      </c>
    </row>
    <row r="51" spans="1:13" ht="120.75" customHeight="1" thickBot="1" x14ac:dyDescent="0.3">
      <c r="A51" s="438"/>
      <c r="B51" s="185">
        <v>100</v>
      </c>
      <c r="C51" s="95">
        <f>+M59</f>
        <v>0</v>
      </c>
      <c r="D51" s="441"/>
      <c r="E51" s="442"/>
      <c r="F51" s="441"/>
      <c r="G51" s="442"/>
      <c r="H51" s="93"/>
      <c r="I51" s="93"/>
      <c r="J51" s="93"/>
    </row>
    <row r="55" spans="1:13" ht="90" x14ac:dyDescent="0.25">
      <c r="A55" s="59" t="s">
        <v>177</v>
      </c>
      <c r="B55" s="230" t="s">
        <v>283</v>
      </c>
    </row>
    <row r="56" spans="1:13" ht="57.75" customHeight="1" x14ac:dyDescent="0.25">
      <c r="A56" s="40"/>
    </row>
    <row r="58" spans="1:13" ht="23.25" x14ac:dyDescent="0.25">
      <c r="A58" s="436" t="s">
        <v>284</v>
      </c>
      <c r="B58" s="41" t="s">
        <v>106</v>
      </c>
      <c r="C58" s="41" t="s">
        <v>108</v>
      </c>
      <c r="D58" s="41" t="s">
        <v>109</v>
      </c>
      <c r="E58" s="41" t="s">
        <v>110</v>
      </c>
      <c r="F58" s="41" t="s">
        <v>113</v>
      </c>
      <c r="G58" s="41" t="s">
        <v>114</v>
      </c>
      <c r="H58" s="41" t="s">
        <v>115</v>
      </c>
      <c r="I58" s="41" t="s">
        <v>116</v>
      </c>
      <c r="J58" s="41" t="s">
        <v>118</v>
      </c>
      <c r="K58" s="41" t="s">
        <v>119</v>
      </c>
      <c r="L58" s="41" t="s">
        <v>120</v>
      </c>
      <c r="M58" s="41" t="s">
        <v>121</v>
      </c>
    </row>
    <row r="59" spans="1:13" ht="24.75" customHeight="1" x14ac:dyDescent="0.25">
      <c r="A59" s="436"/>
      <c r="B59" s="42">
        <v>100</v>
      </c>
      <c r="C59" s="42">
        <v>100</v>
      </c>
      <c r="D59" s="42">
        <v>100</v>
      </c>
      <c r="E59" s="42"/>
      <c r="F59" s="42"/>
      <c r="G59" s="42"/>
      <c r="H59" s="42"/>
      <c r="I59" s="42"/>
      <c r="J59" s="42"/>
      <c r="K59" s="42"/>
      <c r="L59" s="42"/>
      <c r="M59" s="42"/>
    </row>
    <row r="60" spans="1:13" ht="24.75" customHeight="1" x14ac:dyDescent="0.25">
      <c r="B60" s="11"/>
      <c r="C60" s="11"/>
      <c r="D60" s="11"/>
      <c r="E60" s="11"/>
      <c r="F60" s="11"/>
      <c r="G60" s="11"/>
    </row>
    <row r="61" spans="1:13" s="31" customFormat="1" ht="30" customHeight="1" x14ac:dyDescent="0.25">
      <c r="A61" s="2"/>
      <c r="B61" s="2"/>
      <c r="C61" s="2"/>
      <c r="D61" s="2"/>
      <c r="E61" s="2"/>
      <c r="F61" s="2"/>
      <c r="G61" s="2"/>
      <c r="H61" s="2"/>
      <c r="I61" s="2"/>
    </row>
    <row r="62" spans="1:13" ht="15" thickBot="1" x14ac:dyDescent="0.3"/>
    <row r="63" spans="1:13" ht="44.25" customHeight="1" thickBot="1" x14ac:dyDescent="0.3">
      <c r="A63" s="465" t="s">
        <v>285</v>
      </c>
      <c r="B63" s="193" t="s">
        <v>286</v>
      </c>
      <c r="C63" s="194"/>
      <c r="D63" s="464" t="s">
        <v>287</v>
      </c>
      <c r="E63" s="193" t="s">
        <v>286</v>
      </c>
      <c r="F63" s="194"/>
      <c r="G63" s="464" t="s">
        <v>288</v>
      </c>
      <c r="H63" s="193" t="s">
        <v>289</v>
      </c>
      <c r="I63" s="397"/>
      <c r="J63" s="397"/>
    </row>
    <row r="64" spans="1:13" ht="15.75" thickBot="1" x14ac:dyDescent="0.3">
      <c r="A64" s="465"/>
      <c r="B64" s="193" t="s">
        <v>290</v>
      </c>
      <c r="C64" s="194" t="s">
        <v>291</v>
      </c>
      <c r="D64" s="464"/>
      <c r="E64" s="193" t="s">
        <v>290</v>
      </c>
      <c r="F64" s="194" t="s">
        <v>292</v>
      </c>
      <c r="G64" s="464"/>
      <c r="H64" s="193" t="s">
        <v>293</v>
      </c>
      <c r="I64" s="397"/>
      <c r="J64" s="397"/>
    </row>
    <row r="65" spans="1:10" ht="29.25" thickBot="1" x14ac:dyDescent="0.3">
      <c r="A65" s="465"/>
      <c r="B65" s="193" t="s">
        <v>294</v>
      </c>
      <c r="C65" s="259" t="s">
        <v>295</v>
      </c>
      <c r="D65" s="464"/>
      <c r="E65" s="193" t="s">
        <v>294</v>
      </c>
      <c r="F65" s="259" t="s">
        <v>296</v>
      </c>
      <c r="G65" s="464"/>
      <c r="H65" s="193" t="s">
        <v>297</v>
      </c>
      <c r="I65" s="397"/>
      <c r="J65" s="397"/>
    </row>
    <row r="66" spans="1:10" ht="39.75" customHeight="1" thickBot="1" x14ac:dyDescent="0.3">
      <c r="A66" s="465"/>
      <c r="B66" s="193" t="s">
        <v>286</v>
      </c>
      <c r="C66" s="194"/>
      <c r="D66" s="464"/>
      <c r="E66" s="193" t="s">
        <v>286</v>
      </c>
      <c r="F66" s="194"/>
      <c r="G66" s="464"/>
      <c r="H66" s="193" t="s">
        <v>289</v>
      </c>
      <c r="I66" s="397"/>
      <c r="J66" s="397"/>
    </row>
    <row r="67" spans="1:10" ht="15.75" thickBot="1" x14ac:dyDescent="0.3">
      <c r="A67" s="465"/>
      <c r="B67" s="193" t="s">
        <v>290</v>
      </c>
      <c r="C67" s="194" t="s">
        <v>298</v>
      </c>
      <c r="D67" s="464"/>
      <c r="E67" s="193" t="s">
        <v>290</v>
      </c>
      <c r="F67" s="194"/>
      <c r="G67" s="464"/>
      <c r="H67" s="193" t="s">
        <v>293</v>
      </c>
      <c r="I67" s="397"/>
      <c r="J67" s="397"/>
    </row>
    <row r="68" spans="1:10" ht="15.75" thickBot="1" x14ac:dyDescent="0.3">
      <c r="A68" s="465"/>
      <c r="B68" s="193" t="s">
        <v>294</v>
      </c>
      <c r="C68" s="194" t="s">
        <v>299</v>
      </c>
      <c r="D68" s="464"/>
      <c r="E68" s="193" t="s">
        <v>294</v>
      </c>
      <c r="F68" s="194"/>
      <c r="G68" s="464"/>
      <c r="H68" s="193" t="s">
        <v>297</v>
      </c>
      <c r="I68" s="397"/>
      <c r="J68" s="397"/>
    </row>
  </sheetData>
  <mergeCells count="92">
    <mergeCell ref="B7:H10"/>
    <mergeCell ref="I7:I10"/>
    <mergeCell ref="J7:J10"/>
    <mergeCell ref="D63:D68"/>
    <mergeCell ref="A63:A68"/>
    <mergeCell ref="G63:G68"/>
    <mergeCell ref="I63:J63"/>
    <mergeCell ref="I64:J64"/>
    <mergeCell ref="I65:J65"/>
    <mergeCell ref="I66:J66"/>
    <mergeCell ref="I67:J67"/>
    <mergeCell ref="I68:J68"/>
    <mergeCell ref="D29:E29"/>
    <mergeCell ref="F29:G29"/>
    <mergeCell ref="A25:A26"/>
    <mergeCell ref="H25:J25"/>
    <mergeCell ref="H26:J26"/>
    <mergeCell ref="B27:J27"/>
    <mergeCell ref="A28:A29"/>
    <mergeCell ref="D28:E28"/>
    <mergeCell ref="F28:G28"/>
    <mergeCell ref="A1:A4"/>
    <mergeCell ref="B24:J24"/>
    <mergeCell ref="A7:A10"/>
    <mergeCell ref="H23:J23"/>
    <mergeCell ref="A12:A14"/>
    <mergeCell ref="A16:B18"/>
    <mergeCell ref="B1:H1"/>
    <mergeCell ref="B2:H2"/>
    <mergeCell ref="B3:H3"/>
    <mergeCell ref="D16:F16"/>
    <mergeCell ref="D17:F17"/>
    <mergeCell ref="D18:F18"/>
    <mergeCell ref="B23:D23"/>
    <mergeCell ref="A22:J22"/>
    <mergeCell ref="B4:H4"/>
    <mergeCell ref="A32:A33"/>
    <mergeCell ref="D32:E32"/>
    <mergeCell ref="F32:G32"/>
    <mergeCell ref="D33:E33"/>
    <mergeCell ref="F33:G33"/>
    <mergeCell ref="A30:A31"/>
    <mergeCell ref="D30:E30"/>
    <mergeCell ref="F30:G30"/>
    <mergeCell ref="D31:E31"/>
    <mergeCell ref="F31:G31"/>
    <mergeCell ref="A36:A37"/>
    <mergeCell ref="D36:E36"/>
    <mergeCell ref="F36:G36"/>
    <mergeCell ref="D37:E37"/>
    <mergeCell ref="F37:G37"/>
    <mergeCell ref="A34:A35"/>
    <mergeCell ref="D34:E34"/>
    <mergeCell ref="F34:G34"/>
    <mergeCell ref="D35:E35"/>
    <mergeCell ref="F35:G35"/>
    <mergeCell ref="A40:A41"/>
    <mergeCell ref="D40:E40"/>
    <mergeCell ref="F40:G40"/>
    <mergeCell ref="D41:E41"/>
    <mergeCell ref="F41:G41"/>
    <mergeCell ref="A38:A39"/>
    <mergeCell ref="D38:E38"/>
    <mergeCell ref="F38:G38"/>
    <mergeCell ref="D39:E39"/>
    <mergeCell ref="F39:G39"/>
    <mergeCell ref="A44:A45"/>
    <mergeCell ref="D44:E44"/>
    <mergeCell ref="F44:G44"/>
    <mergeCell ref="D45:E45"/>
    <mergeCell ref="F45:G45"/>
    <mergeCell ref="A42:A43"/>
    <mergeCell ref="D42:E42"/>
    <mergeCell ref="F42:G42"/>
    <mergeCell ref="D43:E43"/>
    <mergeCell ref="F43:G43"/>
    <mergeCell ref="A58:A59"/>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s>
  <hyperlinks>
    <hyperlink ref="J29" r:id="rId1" xr:uid="{5EF98873-4113-4ED8-A3A6-184E0F92BA26}"/>
    <hyperlink ref="J31" r:id="rId2" xr:uid="{DBD9B7AE-9EB5-43C7-90D3-FA0E47198B11}"/>
    <hyperlink ref="J33" r:id="rId3" xr:uid="{EF8911A0-C69F-4C57-A213-4611B3AD198D}"/>
  </hyperlinks>
  <pageMargins left="0.25" right="0.25" top="0.75" bottom="0.75" header="0.3" footer="0.3"/>
  <pageSetup scale="14" orientation="landscape" r:id="rId4"/>
  <drawing r:id="rId5"/>
  <legacyDrawing r:id="rId6"/>
  <extLst>
    <ext xmlns:x14="http://schemas.microsoft.com/office/spreadsheetml/2009/9/main" uri="{CCE6A557-97BC-4b89-ADB6-D9C93CAAB3DF}">
      <x14:dataValidations xmlns:xm="http://schemas.microsoft.com/office/excel/2006/main" count="1">
        <x14:dataValidation type="list" allowBlank="1" showInputMessage="1" showErrorMessage="1" xr:uid="{A52E3955-10F7-4770-8A91-5F4747E11A48}">
          <x14:formula1>
            <xm:f>Listas!$B$2:$B$4</xm:f>
          </x14:formula1>
          <xm:sqref>H26:J26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254F5-7CB2-4447-B8D8-E7A6A1A72023}">
  <sheetPr>
    <tabColor theme="7" tint="0.39997558519241921"/>
  </sheetPr>
  <dimension ref="A1:X68"/>
  <sheetViews>
    <sheetView showGridLines="0" view="pageBreakPreview" zoomScale="70" zoomScaleNormal="85" zoomScaleSheetLayoutView="70" workbookViewId="0">
      <selection activeCell="B24" sqref="B24:J24"/>
    </sheetView>
  </sheetViews>
  <sheetFormatPr baseColWidth="10" defaultColWidth="10.85546875" defaultRowHeight="14.25" x14ac:dyDescent="0.25"/>
  <cols>
    <col min="1" max="1" width="42.42578125" style="2" customWidth="1"/>
    <col min="2" max="2" width="35.7109375" style="244" customWidth="1"/>
    <col min="3" max="13" width="35.7109375" style="2" customWidth="1"/>
    <col min="14" max="21" width="18.140625" style="2" customWidth="1"/>
    <col min="22" max="22" width="22.7109375" style="2" customWidth="1"/>
    <col min="23" max="23" width="19" style="2" customWidth="1"/>
    <col min="24" max="24" width="19.42578125" style="2" customWidth="1"/>
    <col min="25" max="25" width="20.42578125" style="2" customWidth="1"/>
    <col min="26" max="26" width="22.85546875" style="2" customWidth="1"/>
    <col min="27" max="27" width="18.42578125" style="2" bestFit="1" customWidth="1"/>
    <col min="28" max="28" width="8.42578125" style="2" customWidth="1"/>
    <col min="29" max="29" width="18.42578125" style="2" bestFit="1" customWidth="1"/>
    <col min="30" max="30" width="5.7109375" style="2" customWidth="1"/>
    <col min="31" max="31" width="18.42578125" style="2" bestFit="1" customWidth="1"/>
    <col min="32" max="32" width="4.7109375" style="2" customWidth="1"/>
    <col min="33" max="33" width="23" style="2" bestFit="1" customWidth="1"/>
    <col min="34" max="34" width="10.85546875" style="2"/>
    <col min="35" max="35" width="18.42578125" style="2" bestFit="1" customWidth="1"/>
    <col min="36" max="36" width="16.140625" style="2" customWidth="1"/>
    <col min="37" max="16384" width="10.85546875" style="2"/>
  </cols>
  <sheetData>
    <row r="1" spans="1:24" ht="24" customHeight="1" thickBot="1" x14ac:dyDescent="0.3">
      <c r="A1" s="446"/>
      <c r="B1" s="369" t="s">
        <v>97</v>
      </c>
      <c r="C1" s="370"/>
      <c r="D1" s="370"/>
      <c r="E1" s="370"/>
      <c r="F1" s="370"/>
      <c r="G1" s="370"/>
      <c r="H1" s="371"/>
      <c r="I1" s="61" t="s">
        <v>94</v>
      </c>
      <c r="J1" s="62"/>
      <c r="M1" s="86"/>
    </row>
    <row r="2" spans="1:24" ht="24" customHeight="1" thickBot="1" x14ac:dyDescent="0.3">
      <c r="A2" s="447"/>
      <c r="B2" s="372" t="s">
        <v>99</v>
      </c>
      <c r="C2" s="373"/>
      <c r="D2" s="373"/>
      <c r="E2" s="373"/>
      <c r="F2" s="373"/>
      <c r="G2" s="373"/>
      <c r="H2" s="374"/>
      <c r="I2" s="61" t="s">
        <v>95</v>
      </c>
      <c r="J2" s="62"/>
      <c r="M2" s="86"/>
    </row>
    <row r="3" spans="1:24" ht="24" customHeight="1" thickBot="1" x14ac:dyDescent="0.3">
      <c r="A3" s="447"/>
      <c r="B3" s="372" t="s">
        <v>101</v>
      </c>
      <c r="C3" s="373"/>
      <c r="D3" s="373"/>
      <c r="E3" s="373"/>
      <c r="F3" s="373"/>
      <c r="G3" s="373"/>
      <c r="H3" s="374"/>
      <c r="I3" s="61" t="s">
        <v>267</v>
      </c>
      <c r="J3" s="62"/>
      <c r="M3" s="86"/>
    </row>
    <row r="4" spans="1:24" ht="24" customHeight="1" thickBot="1" x14ac:dyDescent="0.3">
      <c r="A4" s="448"/>
      <c r="B4" s="375" t="s">
        <v>268</v>
      </c>
      <c r="C4" s="376"/>
      <c r="D4" s="376"/>
      <c r="E4" s="376"/>
      <c r="F4" s="376"/>
      <c r="G4" s="376"/>
      <c r="H4" s="377"/>
      <c r="I4" s="61" t="s">
        <v>104</v>
      </c>
      <c r="J4" s="62"/>
      <c r="M4" s="86"/>
    </row>
    <row r="6" spans="1:24" ht="15" customHeight="1" thickBot="1" x14ac:dyDescent="0.3">
      <c r="A6" s="7"/>
      <c r="B6" s="8"/>
      <c r="C6" s="8"/>
      <c r="D6" s="10"/>
      <c r="E6" s="9"/>
      <c r="F6" s="9"/>
      <c r="G6" s="234"/>
      <c r="H6" s="234"/>
      <c r="I6" s="11"/>
      <c r="J6" s="11"/>
      <c r="K6" s="8"/>
      <c r="L6" s="8"/>
      <c r="M6" s="8"/>
      <c r="N6" s="8"/>
      <c r="O6" s="8"/>
      <c r="P6" s="8"/>
      <c r="Q6" s="8"/>
      <c r="R6" s="8"/>
      <c r="S6" s="8"/>
      <c r="T6" s="12"/>
      <c r="U6" s="8"/>
      <c r="V6" s="8"/>
      <c r="X6" s="13"/>
    </row>
    <row r="7" spans="1:24" ht="15" customHeight="1" x14ac:dyDescent="0.25">
      <c r="A7" s="452" t="s">
        <v>269</v>
      </c>
      <c r="B7" s="663" t="s">
        <v>270</v>
      </c>
      <c r="C7" s="664"/>
      <c r="D7" s="664"/>
      <c r="E7" s="664"/>
      <c r="F7" s="664"/>
      <c r="G7" s="664"/>
      <c r="H7" s="665"/>
      <c r="I7" s="654" t="s">
        <v>649</v>
      </c>
      <c r="J7" s="656">
        <v>2024110010300</v>
      </c>
      <c r="K7" s="8"/>
      <c r="L7" s="8"/>
      <c r="M7" s="8"/>
      <c r="N7" s="8"/>
      <c r="O7" s="8"/>
      <c r="P7" s="8"/>
      <c r="Q7" s="8"/>
      <c r="R7" s="8"/>
      <c r="S7" s="8"/>
      <c r="T7" s="8"/>
      <c r="U7" s="8"/>
      <c r="V7" s="8"/>
      <c r="W7" s="8"/>
      <c r="X7" s="8"/>
    </row>
    <row r="8" spans="1:24" ht="15" customHeight="1" x14ac:dyDescent="0.25">
      <c r="A8" s="453"/>
      <c r="B8" s="456"/>
      <c r="C8" s="653"/>
      <c r="D8" s="653"/>
      <c r="E8" s="653"/>
      <c r="F8" s="653"/>
      <c r="G8" s="653"/>
      <c r="H8" s="637"/>
      <c r="I8" s="657"/>
      <c r="J8" s="659"/>
      <c r="K8" s="8"/>
      <c r="L8" s="8"/>
      <c r="M8" s="8"/>
      <c r="N8" s="8"/>
      <c r="O8" s="8"/>
      <c r="P8" s="8"/>
      <c r="Q8" s="8"/>
      <c r="R8" s="8"/>
      <c r="S8" s="8"/>
      <c r="T8" s="8"/>
      <c r="U8" s="8"/>
      <c r="V8" s="8"/>
      <c r="W8" s="8"/>
      <c r="X8" s="8"/>
    </row>
    <row r="9" spans="1:24" ht="15" customHeight="1" x14ac:dyDescent="0.25">
      <c r="A9" s="453"/>
      <c r="B9" s="456"/>
      <c r="C9" s="653"/>
      <c r="D9" s="653"/>
      <c r="E9" s="653"/>
      <c r="F9" s="653"/>
      <c r="G9" s="653"/>
      <c r="H9" s="637"/>
      <c r="I9" s="657"/>
      <c r="J9" s="659"/>
      <c r="K9" s="8"/>
      <c r="L9" s="8"/>
      <c r="M9" s="8"/>
      <c r="N9" s="8"/>
      <c r="O9" s="8"/>
      <c r="P9" s="8"/>
      <c r="Q9" s="8"/>
      <c r="R9" s="8"/>
      <c r="S9" s="8"/>
      <c r="T9" s="8"/>
      <c r="U9" s="8"/>
      <c r="V9" s="8"/>
      <c r="W9" s="8"/>
      <c r="X9" s="8"/>
    </row>
    <row r="10" spans="1:24" ht="15" customHeight="1" thickBot="1" x14ac:dyDescent="0.3">
      <c r="A10" s="454"/>
      <c r="B10" s="638"/>
      <c r="C10" s="639"/>
      <c r="D10" s="639"/>
      <c r="E10" s="639"/>
      <c r="F10" s="639"/>
      <c r="G10" s="639"/>
      <c r="H10" s="640"/>
      <c r="I10" s="660"/>
      <c r="J10" s="662"/>
      <c r="K10" s="8"/>
      <c r="L10" s="8"/>
      <c r="M10" s="8"/>
      <c r="N10" s="8"/>
      <c r="O10" s="8"/>
      <c r="P10" s="8"/>
      <c r="Q10" s="8"/>
      <c r="R10" s="8"/>
      <c r="S10" s="8"/>
      <c r="T10" s="8"/>
      <c r="U10" s="8"/>
      <c r="V10" s="8"/>
      <c r="W10" s="8"/>
      <c r="X10" s="8"/>
    </row>
    <row r="11" spans="1:24" ht="9" customHeight="1" thickBot="1" x14ac:dyDescent="0.3">
      <c r="A11" s="14"/>
      <c r="B11" s="80"/>
      <c r="C11" s="8"/>
      <c r="D11" s="8"/>
      <c r="E11" s="8"/>
      <c r="F11" s="8"/>
      <c r="G11" s="8"/>
      <c r="H11" s="8"/>
      <c r="I11" s="8"/>
      <c r="J11" s="8"/>
      <c r="K11" s="8"/>
      <c r="L11" s="8"/>
      <c r="M11" s="8"/>
      <c r="N11" s="8"/>
      <c r="O11" s="8"/>
      <c r="P11" s="8"/>
      <c r="Q11" s="8"/>
      <c r="R11" s="8"/>
      <c r="S11" s="8"/>
      <c r="T11" s="8"/>
      <c r="U11" s="8"/>
      <c r="V11" s="8"/>
      <c r="W11" s="8"/>
      <c r="X11" s="8"/>
    </row>
    <row r="12" spans="1:24" s="81" customFormat="1" ht="21.75" customHeight="1" thickBot="1" x14ac:dyDescent="0.3">
      <c r="A12" s="396" t="s">
        <v>105</v>
      </c>
      <c r="B12" s="164" t="s">
        <v>106</v>
      </c>
      <c r="C12" s="190"/>
      <c r="D12" s="164" t="s">
        <v>108</v>
      </c>
      <c r="E12" s="191"/>
      <c r="F12" s="164" t="s">
        <v>109</v>
      </c>
      <c r="G12" s="190" t="s">
        <v>107</v>
      </c>
      <c r="H12" s="164" t="s">
        <v>110</v>
      </c>
      <c r="I12" s="192"/>
    </row>
    <row r="13" spans="1:24" s="81" customFormat="1" ht="21.75" customHeight="1" thickBot="1" x14ac:dyDescent="0.3">
      <c r="A13" s="396"/>
      <c r="B13" s="166" t="s">
        <v>113</v>
      </c>
      <c r="C13" s="92"/>
      <c r="D13" s="164" t="s">
        <v>114</v>
      </c>
      <c r="E13" s="62"/>
      <c r="F13" s="164" t="s">
        <v>115</v>
      </c>
      <c r="G13" s="62"/>
      <c r="H13" s="164" t="s">
        <v>116</v>
      </c>
      <c r="I13" s="192"/>
    </row>
    <row r="14" spans="1:24" s="81" customFormat="1" ht="21.75" customHeight="1" thickBot="1" x14ac:dyDescent="0.3">
      <c r="A14" s="396"/>
      <c r="B14" s="164" t="s">
        <v>118</v>
      </c>
      <c r="C14" s="190"/>
      <c r="D14" s="164" t="s">
        <v>119</v>
      </c>
      <c r="E14" s="62"/>
      <c r="F14" s="164" t="s">
        <v>120</v>
      </c>
      <c r="G14" s="62"/>
      <c r="H14" s="164" t="s">
        <v>121</v>
      </c>
      <c r="I14" s="192"/>
    </row>
    <row r="15" spans="1:24" s="81" customFormat="1" ht="21.75" customHeight="1" thickBot="1" x14ac:dyDescent="0.3">
      <c r="A15" s="2"/>
      <c r="B15" s="244"/>
      <c r="C15" s="2"/>
      <c r="D15" s="2"/>
      <c r="E15" s="2"/>
      <c r="F15" s="2"/>
      <c r="G15" s="2"/>
      <c r="H15" s="2"/>
      <c r="I15" s="2"/>
      <c r="J15" s="2"/>
      <c r="K15" s="2"/>
      <c r="L15" s="97"/>
      <c r="M15" s="98"/>
      <c r="N15" s="98"/>
      <c r="O15" s="98"/>
    </row>
    <row r="16" spans="1:24" s="81" customFormat="1" ht="21.75" customHeight="1" thickBot="1" x14ac:dyDescent="0.3">
      <c r="A16" s="395" t="s">
        <v>111</v>
      </c>
      <c r="B16" s="395"/>
      <c r="C16" s="187" t="s">
        <v>112</v>
      </c>
      <c r="D16" s="404"/>
      <c r="E16" s="404"/>
      <c r="F16" s="404"/>
      <c r="G16" s="2"/>
      <c r="H16" s="2"/>
      <c r="I16" s="2"/>
      <c r="J16" s="2"/>
      <c r="K16" s="2"/>
      <c r="L16" s="97"/>
      <c r="M16" s="98"/>
      <c r="N16" s="98"/>
      <c r="O16" s="98"/>
    </row>
    <row r="17" spans="1:15" s="81" customFormat="1" ht="21.75" customHeight="1" thickBot="1" x14ac:dyDescent="0.3">
      <c r="A17" s="395"/>
      <c r="B17" s="395"/>
      <c r="C17" s="187" t="s">
        <v>117</v>
      </c>
      <c r="D17" s="404"/>
      <c r="E17" s="404"/>
      <c r="F17" s="404"/>
      <c r="G17" s="2"/>
      <c r="H17" s="2"/>
      <c r="I17" s="2"/>
      <c r="J17" s="2"/>
      <c r="K17" s="2"/>
      <c r="L17" s="97"/>
      <c r="M17" s="98"/>
      <c r="N17" s="98"/>
      <c r="O17" s="98"/>
    </row>
    <row r="18" spans="1:15" s="81" customFormat="1" ht="21.75" customHeight="1" thickBot="1" x14ac:dyDescent="0.3">
      <c r="A18" s="395"/>
      <c r="B18" s="395"/>
      <c r="C18" s="187" t="s">
        <v>122</v>
      </c>
      <c r="D18" s="404" t="s">
        <v>107</v>
      </c>
      <c r="E18" s="404"/>
      <c r="F18" s="404"/>
      <c r="G18" s="2"/>
      <c r="H18" s="2"/>
      <c r="I18" s="2"/>
      <c r="J18" s="2"/>
      <c r="K18" s="2"/>
      <c r="L18" s="97"/>
      <c r="M18" s="98"/>
      <c r="N18" s="98"/>
      <c r="O18" s="98"/>
    </row>
    <row r="19" spans="1:15" s="81" customFormat="1" ht="21.75" customHeight="1" x14ac:dyDescent="0.25">
      <c r="A19" s="2"/>
      <c r="B19" s="244"/>
      <c r="C19" s="2"/>
      <c r="D19" s="2"/>
      <c r="E19" s="2"/>
      <c r="F19" s="2"/>
      <c r="G19" s="2"/>
      <c r="H19" s="2"/>
      <c r="I19" s="2"/>
      <c r="J19" s="2"/>
      <c r="K19" s="2"/>
      <c r="L19" s="97"/>
      <c r="M19" s="98"/>
      <c r="N19" s="98"/>
      <c r="O19" s="98"/>
    </row>
    <row r="20" spans="1:15" s="28" customFormat="1" ht="16.5" customHeight="1" x14ac:dyDescent="0.2">
      <c r="B20" s="243"/>
    </row>
    <row r="21" spans="1:15" ht="5.25" customHeight="1" thickBot="1" x14ac:dyDescent="0.3"/>
    <row r="22" spans="1:15" ht="48" customHeight="1" thickBot="1" x14ac:dyDescent="0.3">
      <c r="A22" s="455" t="s">
        <v>271</v>
      </c>
      <c r="B22" s="455"/>
      <c r="C22" s="455"/>
      <c r="D22" s="455"/>
      <c r="E22" s="455"/>
      <c r="F22" s="455"/>
      <c r="G22" s="455"/>
      <c r="H22" s="455"/>
      <c r="I22" s="455"/>
      <c r="J22" s="455"/>
    </row>
    <row r="23" spans="1:15" ht="69.95" customHeight="1" thickBot="1" x14ac:dyDescent="0.3">
      <c r="A23" s="170" t="s">
        <v>133</v>
      </c>
      <c r="B23" s="449" t="s">
        <v>300</v>
      </c>
      <c r="C23" s="450"/>
      <c r="D23" s="451"/>
      <c r="E23" s="171" t="s">
        <v>272</v>
      </c>
      <c r="F23" s="172" t="s">
        <v>273</v>
      </c>
      <c r="G23" s="171" t="s">
        <v>274</v>
      </c>
      <c r="H23" s="449" t="s">
        <v>275</v>
      </c>
      <c r="I23" s="450"/>
      <c r="J23" s="451"/>
    </row>
    <row r="24" spans="1:15" ht="50.25" customHeight="1" thickBot="1" x14ac:dyDescent="0.3">
      <c r="A24" s="141" t="s">
        <v>276</v>
      </c>
      <c r="B24" s="449" t="s">
        <v>301</v>
      </c>
      <c r="C24" s="450"/>
      <c r="D24" s="450"/>
      <c r="E24" s="450"/>
      <c r="F24" s="450"/>
      <c r="G24" s="450"/>
      <c r="H24" s="450"/>
      <c r="I24" s="450"/>
      <c r="J24" s="451"/>
    </row>
    <row r="25" spans="1:15" ht="50.25" customHeight="1" thickBot="1" x14ac:dyDescent="0.3">
      <c r="A25" s="437" t="s">
        <v>278</v>
      </c>
      <c r="B25" s="251">
        <v>2024</v>
      </c>
      <c r="C25" s="174">
        <v>2025</v>
      </c>
      <c r="D25" s="174">
        <v>2026</v>
      </c>
      <c r="E25" s="174">
        <v>2027</v>
      </c>
      <c r="F25" s="175" t="s">
        <v>91</v>
      </c>
      <c r="G25" s="176" t="s">
        <v>279</v>
      </c>
      <c r="H25" s="458" t="s">
        <v>280</v>
      </c>
      <c r="I25" s="459"/>
      <c r="J25" s="460"/>
    </row>
    <row r="26" spans="1:15" ht="50.25" customHeight="1" thickBot="1" x14ac:dyDescent="0.3">
      <c r="A26" s="438"/>
      <c r="B26" s="252">
        <v>13</v>
      </c>
      <c r="C26" s="249">
        <v>20</v>
      </c>
      <c r="D26" s="249">
        <v>21</v>
      </c>
      <c r="E26" s="249">
        <v>22</v>
      </c>
      <c r="F26" s="250">
        <f>+E26</f>
        <v>22</v>
      </c>
      <c r="G26" s="180">
        <v>13</v>
      </c>
      <c r="H26" s="449" t="s">
        <v>33</v>
      </c>
      <c r="I26" s="450"/>
      <c r="J26" s="451"/>
    </row>
    <row r="27" spans="1:15" ht="52.5" customHeight="1" thickBot="1" x14ac:dyDescent="0.3">
      <c r="A27" s="141"/>
      <c r="B27" s="461" t="s">
        <v>281</v>
      </c>
      <c r="C27" s="462"/>
      <c r="D27" s="462"/>
      <c r="E27" s="462"/>
      <c r="F27" s="462"/>
      <c r="G27" s="462"/>
      <c r="H27" s="462"/>
      <c r="I27" s="462"/>
      <c r="J27" s="463"/>
    </row>
    <row r="28" spans="1:15" s="32" customFormat="1" ht="56.25" customHeight="1" thickBot="1" x14ac:dyDescent="0.3">
      <c r="A28" s="437" t="s">
        <v>152</v>
      </c>
      <c r="B28" s="141" t="s">
        <v>153</v>
      </c>
      <c r="C28" s="170" t="s">
        <v>154</v>
      </c>
      <c r="D28" s="439" t="s">
        <v>155</v>
      </c>
      <c r="E28" s="440"/>
      <c r="F28" s="439" t="s">
        <v>156</v>
      </c>
      <c r="G28" s="440"/>
      <c r="H28" s="142" t="s">
        <v>157</v>
      </c>
      <c r="I28" s="140" t="s">
        <v>158</v>
      </c>
      <c r="J28" s="140" t="s">
        <v>282</v>
      </c>
    </row>
    <row r="29" spans="1:15" ht="120.75" customHeight="1" thickBot="1" x14ac:dyDescent="0.3">
      <c r="A29" s="438"/>
      <c r="B29" s="253">
        <v>13</v>
      </c>
      <c r="C29" s="94">
        <v>13</v>
      </c>
      <c r="D29" s="466" t="s">
        <v>302</v>
      </c>
      <c r="E29" s="467"/>
      <c r="F29" s="466" t="s">
        <v>303</v>
      </c>
      <c r="G29" s="467"/>
      <c r="H29" s="289" t="s">
        <v>304</v>
      </c>
      <c r="I29" s="290" t="s">
        <v>305</v>
      </c>
      <c r="J29" s="288" t="s">
        <v>209</v>
      </c>
    </row>
    <row r="30" spans="1:15" s="32" customFormat="1" ht="45" customHeight="1" thickBot="1" x14ac:dyDescent="0.3">
      <c r="A30" s="437" t="s">
        <v>163</v>
      </c>
      <c r="B30" s="139" t="s">
        <v>153</v>
      </c>
      <c r="C30" s="142" t="s">
        <v>154</v>
      </c>
      <c r="D30" s="439" t="s">
        <v>155</v>
      </c>
      <c r="E30" s="440"/>
      <c r="F30" s="439" t="s">
        <v>156</v>
      </c>
      <c r="G30" s="440"/>
      <c r="H30" s="142" t="s">
        <v>157</v>
      </c>
      <c r="I30" s="140" t="s">
        <v>158</v>
      </c>
      <c r="J30" s="140" t="s">
        <v>282</v>
      </c>
    </row>
    <row r="31" spans="1:15" ht="120.75" customHeight="1" thickBot="1" x14ac:dyDescent="0.3">
      <c r="A31" s="438"/>
      <c r="B31" s="254">
        <v>13</v>
      </c>
      <c r="C31" s="94">
        <v>13</v>
      </c>
      <c r="D31" s="466" t="s">
        <v>306</v>
      </c>
      <c r="E31" s="467"/>
      <c r="F31" s="466" t="s">
        <v>303</v>
      </c>
      <c r="G31" s="467"/>
      <c r="H31" s="289" t="s">
        <v>304</v>
      </c>
      <c r="I31" s="290" t="s">
        <v>305</v>
      </c>
      <c r="J31" s="288" t="s">
        <v>209</v>
      </c>
    </row>
    <row r="32" spans="1:15" s="32" customFormat="1" ht="45" customHeight="1" thickBot="1" x14ac:dyDescent="0.3">
      <c r="A32" s="437" t="s">
        <v>167</v>
      </c>
      <c r="B32" s="139" t="s">
        <v>153</v>
      </c>
      <c r="C32" s="142" t="s">
        <v>154</v>
      </c>
      <c r="D32" s="439" t="s">
        <v>155</v>
      </c>
      <c r="E32" s="440"/>
      <c r="F32" s="439" t="s">
        <v>156</v>
      </c>
      <c r="G32" s="440"/>
      <c r="H32" s="142" t="s">
        <v>157</v>
      </c>
      <c r="I32" s="140" t="s">
        <v>158</v>
      </c>
      <c r="J32" s="140" t="s">
        <v>282</v>
      </c>
    </row>
    <row r="33" spans="1:10" ht="120.75" customHeight="1" thickBot="1" x14ac:dyDescent="0.3">
      <c r="A33" s="438"/>
      <c r="B33" s="254">
        <v>13</v>
      </c>
      <c r="C33" s="94">
        <v>13</v>
      </c>
      <c r="D33" s="466" t="s">
        <v>639</v>
      </c>
      <c r="E33" s="467"/>
      <c r="F33" s="466" t="s">
        <v>648</v>
      </c>
      <c r="G33" s="467"/>
      <c r="H33" s="289" t="s">
        <v>304</v>
      </c>
      <c r="I33" s="290" t="s">
        <v>305</v>
      </c>
      <c r="J33" s="288" t="s">
        <v>209</v>
      </c>
    </row>
    <row r="34" spans="1:10" s="32" customFormat="1" ht="47.25" customHeight="1" thickBot="1" x14ac:dyDescent="0.3">
      <c r="A34" s="437" t="s">
        <v>168</v>
      </c>
      <c r="B34" s="139" t="s">
        <v>153</v>
      </c>
      <c r="C34" s="139" t="s">
        <v>154</v>
      </c>
      <c r="D34" s="439" t="s">
        <v>155</v>
      </c>
      <c r="E34" s="440"/>
      <c r="F34" s="439" t="s">
        <v>156</v>
      </c>
      <c r="G34" s="440"/>
      <c r="H34" s="142" t="s">
        <v>157</v>
      </c>
      <c r="I34" s="142" t="s">
        <v>158</v>
      </c>
      <c r="J34" s="140" t="s">
        <v>282</v>
      </c>
    </row>
    <row r="35" spans="1:10" ht="120.75" customHeight="1" thickBot="1" x14ac:dyDescent="0.3">
      <c r="A35" s="438"/>
      <c r="B35" s="254">
        <v>13</v>
      </c>
      <c r="C35" s="94">
        <f>+E59</f>
        <v>0</v>
      </c>
      <c r="D35" s="444"/>
      <c r="E35" s="445"/>
      <c r="F35" s="444"/>
      <c r="G35" s="445"/>
      <c r="H35" s="182"/>
      <c r="I35" s="183"/>
      <c r="J35" s="183"/>
    </row>
    <row r="36" spans="1:10" s="32" customFormat="1" ht="47.25" customHeight="1" thickBot="1" x14ac:dyDescent="0.3">
      <c r="A36" s="437" t="s">
        <v>169</v>
      </c>
      <c r="B36" s="139" t="s">
        <v>153</v>
      </c>
      <c r="C36" s="142" t="s">
        <v>154</v>
      </c>
      <c r="D36" s="439" t="s">
        <v>155</v>
      </c>
      <c r="E36" s="440"/>
      <c r="F36" s="439" t="s">
        <v>156</v>
      </c>
      <c r="G36" s="440"/>
      <c r="H36" s="142" t="s">
        <v>157</v>
      </c>
      <c r="I36" s="140" t="s">
        <v>158</v>
      </c>
      <c r="J36" s="140" t="s">
        <v>282</v>
      </c>
    </row>
    <row r="37" spans="1:10" ht="120.75" customHeight="1" thickBot="1" x14ac:dyDescent="0.3">
      <c r="A37" s="438"/>
      <c r="B37" s="254">
        <v>13</v>
      </c>
      <c r="C37" s="94">
        <f>+F59</f>
        <v>0</v>
      </c>
      <c r="D37" s="441"/>
      <c r="E37" s="442"/>
      <c r="F37" s="441"/>
      <c r="G37" s="442"/>
      <c r="H37" s="93"/>
      <c r="I37" s="184"/>
      <c r="J37" s="184"/>
    </row>
    <row r="38" spans="1:10" s="32" customFormat="1" ht="48.75" customHeight="1" thickBot="1" x14ac:dyDescent="0.3">
      <c r="A38" s="437" t="s">
        <v>170</v>
      </c>
      <c r="B38" s="139" t="s">
        <v>153</v>
      </c>
      <c r="C38" s="142" t="s">
        <v>154</v>
      </c>
      <c r="D38" s="439" t="s">
        <v>155</v>
      </c>
      <c r="E38" s="440"/>
      <c r="F38" s="439" t="s">
        <v>156</v>
      </c>
      <c r="G38" s="440"/>
      <c r="H38" s="142" t="s">
        <v>157</v>
      </c>
      <c r="I38" s="140" t="s">
        <v>158</v>
      </c>
      <c r="J38" s="140" t="s">
        <v>282</v>
      </c>
    </row>
    <row r="39" spans="1:10" ht="120.75" customHeight="1" thickBot="1" x14ac:dyDescent="0.3">
      <c r="A39" s="438"/>
      <c r="B39" s="255">
        <v>13</v>
      </c>
      <c r="C39" s="95">
        <f>+G59</f>
        <v>0</v>
      </c>
      <c r="D39" s="441"/>
      <c r="E39" s="442"/>
      <c r="F39" s="441"/>
      <c r="G39" s="442"/>
      <c r="H39" s="93"/>
      <c r="I39" s="184"/>
      <c r="J39" s="184"/>
    </row>
    <row r="40" spans="1:10" ht="46.5" customHeight="1" thickBot="1" x14ac:dyDescent="0.3">
      <c r="A40" s="437" t="s">
        <v>171</v>
      </c>
      <c r="B40" s="141" t="s">
        <v>153</v>
      </c>
      <c r="C40" s="170" t="s">
        <v>154</v>
      </c>
      <c r="D40" s="439" t="s">
        <v>155</v>
      </c>
      <c r="E40" s="440"/>
      <c r="F40" s="439" t="s">
        <v>156</v>
      </c>
      <c r="G40" s="440"/>
      <c r="H40" s="142" t="s">
        <v>157</v>
      </c>
      <c r="I40" s="140" t="s">
        <v>158</v>
      </c>
      <c r="J40" s="140" t="s">
        <v>282</v>
      </c>
    </row>
    <row r="41" spans="1:10" ht="120.75" customHeight="1" thickBot="1" x14ac:dyDescent="0.3">
      <c r="A41" s="438"/>
      <c r="B41" s="255">
        <v>14</v>
      </c>
      <c r="C41" s="95">
        <f>+H59</f>
        <v>0</v>
      </c>
      <c r="D41" s="441"/>
      <c r="E41" s="443"/>
      <c r="F41" s="441"/>
      <c r="G41" s="442"/>
      <c r="H41" s="93"/>
      <c r="I41" s="184"/>
      <c r="J41" s="184"/>
    </row>
    <row r="42" spans="1:10" ht="48.75" customHeight="1" thickBot="1" x14ac:dyDescent="0.3">
      <c r="A42" s="437" t="s">
        <v>172</v>
      </c>
      <c r="B42" s="141" t="s">
        <v>153</v>
      </c>
      <c r="C42" s="170" t="s">
        <v>154</v>
      </c>
      <c r="D42" s="439" t="s">
        <v>155</v>
      </c>
      <c r="E42" s="440"/>
      <c r="F42" s="439" t="s">
        <v>156</v>
      </c>
      <c r="G42" s="440"/>
      <c r="H42" s="142" t="s">
        <v>157</v>
      </c>
      <c r="I42" s="140" t="s">
        <v>158</v>
      </c>
      <c r="J42" s="140" t="s">
        <v>282</v>
      </c>
    </row>
    <row r="43" spans="1:10" ht="120.75" customHeight="1" thickBot="1" x14ac:dyDescent="0.3">
      <c r="A43" s="438"/>
      <c r="B43" s="255">
        <v>15</v>
      </c>
      <c r="C43" s="95">
        <f>+I59</f>
        <v>0</v>
      </c>
      <c r="D43" s="441"/>
      <c r="E43" s="443"/>
      <c r="F43" s="441"/>
      <c r="G43" s="442"/>
      <c r="H43" s="186"/>
      <c r="I43" s="93"/>
      <c r="J43" s="184"/>
    </row>
    <row r="44" spans="1:10" ht="42.75" customHeight="1" thickBot="1" x14ac:dyDescent="0.3">
      <c r="A44" s="437" t="s">
        <v>173</v>
      </c>
      <c r="B44" s="141" t="s">
        <v>153</v>
      </c>
      <c r="C44" s="170" t="s">
        <v>154</v>
      </c>
      <c r="D44" s="439" t="s">
        <v>155</v>
      </c>
      <c r="E44" s="440"/>
      <c r="F44" s="439" t="s">
        <v>156</v>
      </c>
      <c r="G44" s="440"/>
      <c r="H44" s="142" t="s">
        <v>157</v>
      </c>
      <c r="I44" s="140" t="s">
        <v>158</v>
      </c>
      <c r="J44" s="140" t="s">
        <v>282</v>
      </c>
    </row>
    <row r="45" spans="1:10" ht="120.75" customHeight="1" thickBot="1" x14ac:dyDescent="0.3">
      <c r="A45" s="438"/>
      <c r="B45" s="269">
        <v>16</v>
      </c>
      <c r="C45" s="95">
        <f>+J59</f>
        <v>0</v>
      </c>
      <c r="D45" s="441"/>
      <c r="E45" s="442"/>
      <c r="F45" s="441"/>
      <c r="G45" s="442"/>
      <c r="H45" s="93"/>
      <c r="I45" s="93"/>
      <c r="J45" s="93"/>
    </row>
    <row r="46" spans="1:10" ht="45" customHeight="1" thickBot="1" x14ac:dyDescent="0.3">
      <c r="A46" s="437" t="s">
        <v>174</v>
      </c>
      <c r="B46" s="141" t="s">
        <v>153</v>
      </c>
      <c r="C46" s="170" t="s">
        <v>154</v>
      </c>
      <c r="D46" s="439" t="s">
        <v>155</v>
      </c>
      <c r="E46" s="440"/>
      <c r="F46" s="439" t="s">
        <v>156</v>
      </c>
      <c r="G46" s="440"/>
      <c r="H46" s="142" t="s">
        <v>157</v>
      </c>
      <c r="I46" s="140" t="s">
        <v>158</v>
      </c>
      <c r="J46" s="140" t="s">
        <v>282</v>
      </c>
    </row>
    <row r="47" spans="1:10" ht="120.75" customHeight="1" thickBot="1" x14ac:dyDescent="0.3">
      <c r="A47" s="438"/>
      <c r="B47" s="269">
        <v>17</v>
      </c>
      <c r="C47" s="95">
        <f>+K59</f>
        <v>0</v>
      </c>
      <c r="D47" s="441"/>
      <c r="E47" s="442"/>
      <c r="F47" s="441"/>
      <c r="G47" s="442"/>
      <c r="H47" s="93"/>
      <c r="I47" s="184"/>
      <c r="J47" s="184"/>
    </row>
    <row r="48" spans="1:10" ht="46.5" customHeight="1" thickBot="1" x14ac:dyDescent="0.3">
      <c r="A48" s="437" t="s">
        <v>175</v>
      </c>
      <c r="B48" s="141" t="s">
        <v>153</v>
      </c>
      <c r="C48" s="170" t="s">
        <v>154</v>
      </c>
      <c r="D48" s="439" t="s">
        <v>155</v>
      </c>
      <c r="E48" s="440"/>
      <c r="F48" s="439" t="s">
        <v>156</v>
      </c>
      <c r="G48" s="440"/>
      <c r="H48" s="142" t="s">
        <v>157</v>
      </c>
      <c r="I48" s="140" t="s">
        <v>158</v>
      </c>
      <c r="J48" s="140" t="s">
        <v>282</v>
      </c>
    </row>
    <row r="49" spans="1:13" ht="120.75" customHeight="1" thickBot="1" x14ac:dyDescent="0.3">
      <c r="A49" s="438"/>
      <c r="B49" s="269">
        <v>18</v>
      </c>
      <c r="C49" s="95">
        <f>+L59</f>
        <v>0</v>
      </c>
      <c r="D49" s="441"/>
      <c r="E49" s="442"/>
      <c r="F49" s="443"/>
      <c r="G49" s="443"/>
      <c r="H49" s="93"/>
      <c r="I49" s="93"/>
      <c r="J49" s="93"/>
    </row>
    <row r="50" spans="1:13" ht="48.75" customHeight="1" thickBot="1" x14ac:dyDescent="0.3">
      <c r="A50" s="437" t="s">
        <v>176</v>
      </c>
      <c r="B50" s="141" t="s">
        <v>153</v>
      </c>
      <c r="C50" s="170" t="s">
        <v>154</v>
      </c>
      <c r="D50" s="439" t="s">
        <v>155</v>
      </c>
      <c r="E50" s="440"/>
      <c r="F50" s="439" t="s">
        <v>156</v>
      </c>
      <c r="G50" s="440"/>
      <c r="H50" s="142" t="s">
        <v>157</v>
      </c>
      <c r="I50" s="140" t="s">
        <v>158</v>
      </c>
      <c r="J50" s="140" t="s">
        <v>282</v>
      </c>
    </row>
    <row r="51" spans="1:13" ht="120.75" customHeight="1" thickBot="1" x14ac:dyDescent="0.3">
      <c r="A51" s="438"/>
      <c r="B51" s="269">
        <v>20</v>
      </c>
      <c r="C51" s="95">
        <f>+M59</f>
        <v>0</v>
      </c>
      <c r="D51" s="441"/>
      <c r="E51" s="442"/>
      <c r="F51" s="441"/>
      <c r="G51" s="442"/>
      <c r="H51" s="93"/>
      <c r="I51" s="93"/>
      <c r="J51" s="93"/>
    </row>
    <row r="55" spans="1:13" ht="18" x14ac:dyDescent="0.25">
      <c r="A55" s="59" t="s">
        <v>177</v>
      </c>
    </row>
    <row r="56" spans="1:13" ht="57.75" customHeight="1" x14ac:dyDescent="0.25">
      <c r="A56" s="229" t="s">
        <v>307</v>
      </c>
    </row>
    <row r="58" spans="1:13" ht="23.25" x14ac:dyDescent="0.25">
      <c r="A58" s="436" t="s">
        <v>284</v>
      </c>
      <c r="B58" s="41" t="s">
        <v>106</v>
      </c>
      <c r="C58" s="41" t="s">
        <v>108</v>
      </c>
      <c r="D58" s="41" t="s">
        <v>109</v>
      </c>
      <c r="E58" s="41" t="s">
        <v>110</v>
      </c>
      <c r="F58" s="41" t="s">
        <v>113</v>
      </c>
      <c r="G58" s="41" t="s">
        <v>114</v>
      </c>
      <c r="H58" s="41" t="s">
        <v>115</v>
      </c>
      <c r="I58" s="41" t="s">
        <v>116</v>
      </c>
      <c r="J58" s="41" t="s">
        <v>118</v>
      </c>
      <c r="K58" s="41" t="s">
        <v>119</v>
      </c>
      <c r="L58" s="41" t="s">
        <v>120</v>
      </c>
      <c r="M58" s="41" t="s">
        <v>121</v>
      </c>
    </row>
    <row r="59" spans="1:13" ht="24.75" customHeight="1" x14ac:dyDescent="0.25">
      <c r="A59" s="436"/>
      <c r="B59" s="256">
        <v>13</v>
      </c>
      <c r="C59" s="42">
        <v>13</v>
      </c>
      <c r="D59" s="42">
        <v>13</v>
      </c>
      <c r="E59" s="42"/>
      <c r="F59" s="42"/>
      <c r="G59" s="42"/>
      <c r="H59" s="42"/>
      <c r="I59" s="42"/>
      <c r="J59" s="42"/>
      <c r="K59" s="42"/>
      <c r="L59" s="42"/>
      <c r="M59" s="42"/>
    </row>
    <row r="60" spans="1:13" ht="24.75" customHeight="1" x14ac:dyDescent="0.25">
      <c r="B60" s="257"/>
      <c r="C60" s="11"/>
      <c r="D60" s="11"/>
      <c r="E60" s="11"/>
      <c r="F60" s="11"/>
      <c r="G60" s="11"/>
    </row>
    <row r="61" spans="1:13" s="31" customFormat="1" ht="30" customHeight="1" x14ac:dyDescent="0.25">
      <c r="A61" s="2"/>
      <c r="B61" s="244"/>
      <c r="C61" s="2"/>
      <c r="D61" s="2"/>
      <c r="E61" s="2"/>
      <c r="F61" s="2"/>
      <c r="G61" s="2"/>
      <c r="H61" s="2"/>
      <c r="I61" s="2"/>
    </row>
    <row r="62" spans="1:13" ht="15" thickBot="1" x14ac:dyDescent="0.3"/>
    <row r="63" spans="1:13" ht="44.25" customHeight="1" thickBot="1" x14ac:dyDescent="0.3">
      <c r="A63" s="465" t="s">
        <v>285</v>
      </c>
      <c r="B63" s="258" t="s">
        <v>286</v>
      </c>
      <c r="C63" s="194"/>
      <c r="D63" s="464" t="s">
        <v>287</v>
      </c>
      <c r="E63" s="193" t="s">
        <v>286</v>
      </c>
      <c r="F63" s="194"/>
      <c r="G63" s="464" t="s">
        <v>288</v>
      </c>
      <c r="H63" s="193" t="s">
        <v>289</v>
      </c>
      <c r="I63" s="397"/>
      <c r="J63" s="397"/>
    </row>
    <row r="64" spans="1:13" ht="15.75" thickBot="1" x14ac:dyDescent="0.3">
      <c r="A64" s="465"/>
      <c r="B64" s="258" t="s">
        <v>290</v>
      </c>
      <c r="C64" s="194" t="s">
        <v>291</v>
      </c>
      <c r="D64" s="464"/>
      <c r="E64" s="193" t="s">
        <v>290</v>
      </c>
      <c r="F64" s="194" t="s">
        <v>292</v>
      </c>
      <c r="G64" s="464"/>
      <c r="H64" s="193" t="s">
        <v>293</v>
      </c>
      <c r="I64" s="397"/>
      <c r="J64" s="397"/>
    </row>
    <row r="65" spans="1:10" ht="29.25" thickBot="1" x14ac:dyDescent="0.3">
      <c r="A65" s="465"/>
      <c r="B65" s="258" t="s">
        <v>294</v>
      </c>
      <c r="C65" s="259" t="s">
        <v>295</v>
      </c>
      <c r="D65" s="464"/>
      <c r="E65" s="193" t="s">
        <v>294</v>
      </c>
      <c r="F65" s="259" t="s">
        <v>296</v>
      </c>
      <c r="G65" s="464"/>
      <c r="H65" s="193" t="s">
        <v>297</v>
      </c>
      <c r="I65" s="397"/>
      <c r="J65" s="397"/>
    </row>
    <row r="66" spans="1:10" ht="39.75" customHeight="1" thickBot="1" x14ac:dyDescent="0.3">
      <c r="A66" s="465"/>
      <c r="B66" s="258" t="s">
        <v>286</v>
      </c>
      <c r="C66" s="194"/>
      <c r="D66" s="464"/>
      <c r="E66" s="193" t="s">
        <v>286</v>
      </c>
      <c r="F66" s="194"/>
      <c r="G66" s="464"/>
      <c r="H66" s="193" t="s">
        <v>289</v>
      </c>
      <c r="I66" s="397"/>
      <c r="J66" s="397"/>
    </row>
    <row r="67" spans="1:10" ht="15.75" thickBot="1" x14ac:dyDescent="0.3">
      <c r="A67" s="465"/>
      <c r="B67" s="258" t="s">
        <v>290</v>
      </c>
      <c r="C67" s="194" t="s">
        <v>298</v>
      </c>
      <c r="D67" s="464"/>
      <c r="E67" s="193" t="s">
        <v>290</v>
      </c>
      <c r="F67" s="194"/>
      <c r="G67" s="464"/>
      <c r="H67" s="193" t="s">
        <v>293</v>
      </c>
      <c r="I67" s="397"/>
      <c r="J67" s="397"/>
    </row>
    <row r="68" spans="1:10" ht="15.75" thickBot="1" x14ac:dyDescent="0.3">
      <c r="A68" s="465"/>
      <c r="B68" s="258" t="s">
        <v>294</v>
      </c>
      <c r="C68" s="194" t="s">
        <v>299</v>
      </c>
      <c r="D68" s="464"/>
      <c r="E68" s="193" t="s">
        <v>294</v>
      </c>
      <c r="F68" s="194"/>
      <c r="G68" s="464"/>
      <c r="H68" s="193" t="s">
        <v>297</v>
      </c>
      <c r="I68" s="397"/>
      <c r="J68" s="397"/>
    </row>
  </sheetData>
  <mergeCells count="92">
    <mergeCell ref="A63:A68"/>
    <mergeCell ref="D63:D68"/>
    <mergeCell ref="G63:G68"/>
    <mergeCell ref="I63:J63"/>
    <mergeCell ref="I64:J64"/>
    <mergeCell ref="I65:J65"/>
    <mergeCell ref="I66:J66"/>
    <mergeCell ref="I67:J67"/>
    <mergeCell ref="I68:J68"/>
    <mergeCell ref="A58:A59"/>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42:A43"/>
    <mergeCell ref="D42:E42"/>
    <mergeCell ref="F42:G42"/>
    <mergeCell ref="D43:E43"/>
    <mergeCell ref="F43:G43"/>
    <mergeCell ref="A44:A45"/>
    <mergeCell ref="D44:E44"/>
    <mergeCell ref="F44:G44"/>
    <mergeCell ref="D45:E45"/>
    <mergeCell ref="F45:G45"/>
    <mergeCell ref="A38:A39"/>
    <mergeCell ref="D38:E38"/>
    <mergeCell ref="F38:G38"/>
    <mergeCell ref="D39:E39"/>
    <mergeCell ref="F39:G39"/>
    <mergeCell ref="A40:A41"/>
    <mergeCell ref="D40:E40"/>
    <mergeCell ref="F40:G40"/>
    <mergeCell ref="D41:E41"/>
    <mergeCell ref="F41:G41"/>
    <mergeCell ref="A34:A35"/>
    <mergeCell ref="D34:E34"/>
    <mergeCell ref="F34:G34"/>
    <mergeCell ref="D35:E35"/>
    <mergeCell ref="F35:G35"/>
    <mergeCell ref="A36:A37"/>
    <mergeCell ref="D36:E36"/>
    <mergeCell ref="F36:G36"/>
    <mergeCell ref="D37:E37"/>
    <mergeCell ref="F37:G37"/>
    <mergeCell ref="A30:A31"/>
    <mergeCell ref="D30:E30"/>
    <mergeCell ref="F30:G30"/>
    <mergeCell ref="D31:E31"/>
    <mergeCell ref="F31:G31"/>
    <mergeCell ref="A32:A33"/>
    <mergeCell ref="D32:E32"/>
    <mergeCell ref="F32:G32"/>
    <mergeCell ref="D33:E33"/>
    <mergeCell ref="F33:G33"/>
    <mergeCell ref="B27:J27"/>
    <mergeCell ref="A28:A29"/>
    <mergeCell ref="D28:E28"/>
    <mergeCell ref="F28:G28"/>
    <mergeCell ref="D29:E29"/>
    <mergeCell ref="F29:G29"/>
    <mergeCell ref="B23:D23"/>
    <mergeCell ref="H23:J23"/>
    <mergeCell ref="B24:J24"/>
    <mergeCell ref="A25:A26"/>
    <mergeCell ref="H25:J25"/>
    <mergeCell ref="H26:J26"/>
    <mergeCell ref="A22:J22"/>
    <mergeCell ref="A1:A4"/>
    <mergeCell ref="B1:H1"/>
    <mergeCell ref="B2:H2"/>
    <mergeCell ref="B3:H3"/>
    <mergeCell ref="B4:H4"/>
    <mergeCell ref="A7:A10"/>
    <mergeCell ref="A12:A14"/>
    <mergeCell ref="A16:B18"/>
    <mergeCell ref="D16:F16"/>
    <mergeCell ref="D17:F17"/>
    <mergeCell ref="D18:F18"/>
    <mergeCell ref="I7:I10"/>
    <mergeCell ref="J7:J10"/>
    <mergeCell ref="B7:H10"/>
  </mergeCells>
  <hyperlinks>
    <hyperlink ref="J29" r:id="rId1" xr:uid="{9E115AC2-1A9A-4A69-BF1F-C1D08E10263B}"/>
    <hyperlink ref="J31" r:id="rId2" xr:uid="{E09113AA-5AD9-4F5C-BE1F-12E485729456}"/>
    <hyperlink ref="J33" r:id="rId3" xr:uid="{1DB9C98F-D69A-408D-9F45-A8E41EDF18E6}"/>
  </hyperlinks>
  <pageMargins left="0.23622047244094491" right="0.23622047244094491" top="0.74803149606299213" bottom="0.74803149606299213" header="0.31496062992125984" footer="0.31496062992125984"/>
  <pageSetup scale="20" orientation="landscape" r:id="rId4"/>
  <drawing r:id="rId5"/>
  <legacyDrawing r:id="rId6"/>
  <extLst>
    <ext xmlns:x14="http://schemas.microsoft.com/office/spreadsheetml/2009/9/main" uri="{CCE6A557-97BC-4b89-ADB6-D9C93CAAB3DF}">
      <x14:dataValidations xmlns:xm="http://schemas.microsoft.com/office/excel/2006/main" count="1">
        <x14:dataValidation type="list" allowBlank="1" showInputMessage="1" showErrorMessage="1" xr:uid="{93332D57-BE15-4C0C-9F72-57F1FC179406}">
          <x14:formula1>
            <xm:f>Listas!$B$2:$B$4</xm:f>
          </x14:formula1>
          <xm:sqref>H26:J26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9E17F-E790-4A18-B91C-EE2A12AAB45B}">
  <sheetPr>
    <tabColor theme="4" tint="0.59999389629810485"/>
    <pageSetUpPr fitToPage="1"/>
  </sheetPr>
  <dimension ref="A1:O49"/>
  <sheetViews>
    <sheetView showGridLines="0" view="pageBreakPreview" zoomScale="70" zoomScaleNormal="70" zoomScaleSheetLayoutView="70" workbookViewId="0">
      <selection activeCell="J6" sqref="J6:L6"/>
    </sheetView>
  </sheetViews>
  <sheetFormatPr baseColWidth="10" defaultColWidth="10.85546875" defaultRowHeight="14.25" x14ac:dyDescent="0.25"/>
  <cols>
    <col min="1" max="1" width="49.7109375" style="2" customWidth="1"/>
    <col min="2" max="13" width="35.7109375" style="2" customWidth="1"/>
    <col min="14" max="15" width="18.140625" style="2" customWidth="1"/>
    <col min="16" max="16" width="8.42578125" style="2" customWidth="1"/>
    <col min="17" max="17" width="18.42578125" style="2" bestFit="1" customWidth="1"/>
    <col min="18" max="18" width="5.7109375" style="2" customWidth="1"/>
    <col min="19" max="19" width="18.42578125" style="2" bestFit="1" customWidth="1"/>
    <col min="20" max="20" width="4.7109375" style="2" customWidth="1"/>
    <col min="21" max="21" width="23" style="2" bestFit="1" customWidth="1"/>
    <col min="22" max="22" width="10.85546875" style="2"/>
    <col min="23" max="23" width="18.42578125" style="2" bestFit="1" customWidth="1"/>
    <col min="24" max="24" width="16.140625" style="2" customWidth="1"/>
    <col min="25" max="16384" width="10.85546875" style="2"/>
  </cols>
  <sheetData>
    <row r="1" spans="1:15" s="81" customFormat="1" ht="32.25" customHeight="1" thickBot="1" x14ac:dyDescent="0.3">
      <c r="A1" s="392"/>
      <c r="B1" s="369" t="s">
        <v>97</v>
      </c>
      <c r="C1" s="370"/>
      <c r="D1" s="370"/>
      <c r="E1" s="370"/>
      <c r="F1" s="370"/>
      <c r="G1" s="370"/>
      <c r="H1" s="370"/>
      <c r="I1" s="371"/>
      <c r="J1" s="366" t="s">
        <v>98</v>
      </c>
      <c r="K1" s="367"/>
      <c r="L1" s="368"/>
    </row>
    <row r="2" spans="1:15" s="81" customFormat="1" ht="30.75" customHeight="1" thickBot="1" x14ac:dyDescent="0.3">
      <c r="A2" s="393"/>
      <c r="B2" s="372" t="s">
        <v>99</v>
      </c>
      <c r="C2" s="373"/>
      <c r="D2" s="373"/>
      <c r="E2" s="373"/>
      <c r="F2" s="373"/>
      <c r="G2" s="373"/>
      <c r="H2" s="373"/>
      <c r="I2" s="374"/>
      <c r="J2" s="366" t="s">
        <v>100</v>
      </c>
      <c r="K2" s="367"/>
      <c r="L2" s="368"/>
    </row>
    <row r="3" spans="1:15" s="81" customFormat="1" ht="24" customHeight="1" thickBot="1" x14ac:dyDescent="0.3">
      <c r="A3" s="393"/>
      <c r="B3" s="372" t="s">
        <v>101</v>
      </c>
      <c r="C3" s="373"/>
      <c r="D3" s="373"/>
      <c r="E3" s="373"/>
      <c r="F3" s="373"/>
      <c r="G3" s="373"/>
      <c r="H3" s="373"/>
      <c r="I3" s="374"/>
      <c r="J3" s="366" t="s">
        <v>102</v>
      </c>
      <c r="K3" s="367"/>
      <c r="L3" s="368"/>
    </row>
    <row r="4" spans="1:15" s="81" customFormat="1" ht="21.75" customHeight="1" thickBot="1" x14ac:dyDescent="0.3">
      <c r="A4" s="394"/>
      <c r="B4" s="375" t="s">
        <v>308</v>
      </c>
      <c r="C4" s="376"/>
      <c r="D4" s="376"/>
      <c r="E4" s="376"/>
      <c r="F4" s="376"/>
      <c r="G4" s="376"/>
      <c r="H4" s="376"/>
      <c r="I4" s="377"/>
      <c r="J4" s="366" t="s">
        <v>104</v>
      </c>
      <c r="K4" s="367"/>
      <c r="L4" s="368"/>
    </row>
    <row r="5" spans="1:15" s="81" customFormat="1" ht="21.75" customHeight="1" thickBot="1" x14ac:dyDescent="0.3">
      <c r="A5" s="82"/>
      <c r="B5" s="649"/>
      <c r="C5" s="649"/>
      <c r="D5" s="649"/>
      <c r="E5" s="649"/>
      <c r="F5" s="649"/>
      <c r="G5" s="649"/>
      <c r="H5" s="649"/>
      <c r="I5" s="649"/>
      <c r="J5" s="84"/>
      <c r="K5" s="84"/>
      <c r="L5" s="84"/>
    </row>
    <row r="6" spans="1:15" s="81" customFormat="1" ht="21.75" customHeight="1" thickBot="1" x14ac:dyDescent="0.3">
      <c r="A6" s="308" t="s">
        <v>269</v>
      </c>
      <c r="B6" s="667" t="s">
        <v>270</v>
      </c>
      <c r="C6" s="668"/>
      <c r="D6" s="668"/>
      <c r="E6" s="668"/>
      <c r="F6" s="668"/>
      <c r="G6" s="668"/>
      <c r="H6" s="668"/>
      <c r="I6" s="669"/>
      <c r="J6" s="666" t="s">
        <v>649</v>
      </c>
      <c r="K6" s="651">
        <v>2024110010300</v>
      </c>
      <c r="L6" s="651"/>
    </row>
    <row r="7" spans="1:15" s="81" customFormat="1" ht="21.75" customHeight="1" thickBot="1" x14ac:dyDescent="0.3">
      <c r="A7" s="82"/>
      <c r="B7" s="83"/>
      <c r="C7" s="83"/>
      <c r="D7" s="83"/>
      <c r="E7" s="83"/>
      <c r="F7" s="83"/>
      <c r="G7" s="83"/>
      <c r="H7" s="83"/>
      <c r="I7" s="83"/>
      <c r="J7" s="83"/>
      <c r="K7" s="83"/>
      <c r="L7" s="83"/>
      <c r="M7" s="84"/>
      <c r="N7" s="84"/>
      <c r="O7" s="84"/>
    </row>
    <row r="8" spans="1:15" s="81" customFormat="1" ht="21.75" customHeight="1" thickBot="1" x14ac:dyDescent="0.3">
      <c r="A8" s="508" t="s">
        <v>105</v>
      </c>
      <c r="B8" s="188" t="s">
        <v>106</v>
      </c>
      <c r="C8" s="144" t="s">
        <v>107</v>
      </c>
      <c r="D8" s="188" t="s">
        <v>108</v>
      </c>
      <c r="E8" s="145" t="s">
        <v>107</v>
      </c>
      <c r="F8" s="188" t="s">
        <v>109</v>
      </c>
      <c r="G8" s="144" t="s">
        <v>107</v>
      </c>
      <c r="H8" s="188" t="s">
        <v>110</v>
      </c>
      <c r="I8" s="146"/>
      <c r="J8" s="509" t="s">
        <v>111</v>
      </c>
      <c r="K8" s="187" t="s">
        <v>112</v>
      </c>
      <c r="L8" s="220"/>
      <c r="M8" s="507"/>
      <c r="N8" s="507"/>
      <c r="O8" s="507"/>
    </row>
    <row r="9" spans="1:15" s="81" customFormat="1" ht="21.75" customHeight="1" thickBot="1" x14ac:dyDescent="0.3">
      <c r="A9" s="508"/>
      <c r="B9" s="189" t="s">
        <v>113</v>
      </c>
      <c r="C9" s="147"/>
      <c r="D9" s="188" t="s">
        <v>114</v>
      </c>
      <c r="E9" s="148"/>
      <c r="F9" s="188" t="s">
        <v>115</v>
      </c>
      <c r="G9" s="148"/>
      <c r="H9" s="188" t="s">
        <v>116</v>
      </c>
      <c r="I9" s="146"/>
      <c r="J9" s="509"/>
      <c r="K9" s="187" t="s">
        <v>117</v>
      </c>
      <c r="L9" s="85"/>
      <c r="M9" s="507"/>
      <c r="N9" s="507"/>
      <c r="O9" s="507"/>
    </row>
    <row r="10" spans="1:15" s="81" customFormat="1" ht="21.75" customHeight="1" thickBot="1" x14ac:dyDescent="0.3">
      <c r="A10" s="508"/>
      <c r="B10" s="188" t="s">
        <v>118</v>
      </c>
      <c r="C10" s="144"/>
      <c r="D10" s="188" t="s">
        <v>119</v>
      </c>
      <c r="E10" s="148"/>
      <c r="F10" s="188" t="s">
        <v>120</v>
      </c>
      <c r="G10" s="148"/>
      <c r="H10" s="188" t="s">
        <v>121</v>
      </c>
      <c r="I10" s="146"/>
      <c r="J10" s="509"/>
      <c r="K10" s="187" t="s">
        <v>122</v>
      </c>
      <c r="L10" s="85" t="s">
        <v>107</v>
      </c>
      <c r="M10" s="507"/>
      <c r="N10" s="507"/>
      <c r="O10" s="507"/>
    </row>
    <row r="11" spans="1:15" s="81" customFormat="1" ht="21.75" customHeight="1" thickBot="1" x14ac:dyDescent="0.3">
      <c r="A11" s="82"/>
      <c r="B11" s="83"/>
      <c r="C11" s="83"/>
      <c r="D11" s="83"/>
      <c r="E11" s="83"/>
      <c r="F11" s="83"/>
      <c r="G11" s="83"/>
      <c r="H11" s="83"/>
      <c r="I11" s="83"/>
      <c r="J11" s="83"/>
      <c r="K11" s="83"/>
      <c r="L11" s="83"/>
      <c r="M11" s="84"/>
      <c r="N11" s="84"/>
      <c r="O11" s="84"/>
    </row>
    <row r="12" spans="1:15" ht="32.1" customHeight="1" thickBot="1" x14ac:dyDescent="0.3">
      <c r="A12" s="504" t="s">
        <v>309</v>
      </c>
      <c r="B12" s="505"/>
      <c r="C12" s="505"/>
      <c r="D12" s="505"/>
      <c r="E12" s="505"/>
      <c r="F12" s="505"/>
      <c r="G12" s="505"/>
      <c r="H12" s="505"/>
      <c r="I12" s="505"/>
      <c r="J12" s="505"/>
      <c r="K12" s="505"/>
      <c r="L12" s="506"/>
    </row>
    <row r="13" spans="1:15" ht="32.1" customHeight="1" thickBot="1" x14ac:dyDescent="0.3">
      <c r="A13" s="488" t="s">
        <v>310</v>
      </c>
      <c r="B13" s="481" t="s">
        <v>311</v>
      </c>
      <c r="C13" s="486" t="s">
        <v>125</v>
      </c>
      <c r="D13" s="478" t="s">
        <v>152</v>
      </c>
      <c r="E13" s="479"/>
      <c r="F13" s="480"/>
      <c r="G13" s="478" t="s">
        <v>163</v>
      </c>
      <c r="H13" s="479"/>
      <c r="I13" s="480"/>
      <c r="J13" s="378" t="s">
        <v>167</v>
      </c>
      <c r="K13" s="379"/>
      <c r="L13" s="380"/>
    </row>
    <row r="14" spans="1:15" ht="32.1" customHeight="1" thickBot="1" x14ac:dyDescent="0.3">
      <c r="A14" s="489"/>
      <c r="B14" s="490"/>
      <c r="C14" s="491"/>
      <c r="D14" s="298" t="s">
        <v>140</v>
      </c>
      <c r="E14" s="299" t="s">
        <v>141</v>
      </c>
      <c r="F14" s="300" t="s">
        <v>312</v>
      </c>
      <c r="G14" s="133" t="s">
        <v>140</v>
      </c>
      <c r="H14" s="131" t="s">
        <v>141</v>
      </c>
      <c r="I14" s="132" t="s">
        <v>312</v>
      </c>
      <c r="J14" s="133" t="s">
        <v>140</v>
      </c>
      <c r="K14" s="131" t="s">
        <v>141</v>
      </c>
      <c r="L14" s="132" t="s">
        <v>312</v>
      </c>
    </row>
    <row r="15" spans="1:15" ht="59.1" customHeight="1" x14ac:dyDescent="0.25">
      <c r="A15" s="492" t="s">
        <v>313</v>
      </c>
      <c r="B15" s="235" t="str">
        <f>+ACTIVIDAD_1!B13</f>
        <v>Iniciar 3500 casos de representación jurídica asignados por el Comité Técnico de Representación Jurídica</v>
      </c>
      <c r="C15" s="492" t="s">
        <v>126</v>
      </c>
      <c r="D15" s="301">
        <f>+ACTIVIDAD_1!B27</f>
        <v>1894833500</v>
      </c>
      <c r="E15" s="301">
        <f>+ACTIVIDAD_1!B28</f>
        <v>0</v>
      </c>
      <c r="F15" s="502">
        <f>ACTIVIDAD_1!C41</f>
        <v>20</v>
      </c>
      <c r="G15" s="302">
        <f>+ACTIVIDAD_1!C27</f>
        <v>2005965525</v>
      </c>
      <c r="H15" s="303">
        <f>+ACTIVIDAD_1!C28</f>
        <v>14542124</v>
      </c>
      <c r="I15" s="496">
        <f>+ACTIVIDAD_1!C43</f>
        <v>79</v>
      </c>
      <c r="J15" s="302">
        <f>+ACTIVIDAD_1!D27</f>
        <v>209190054</v>
      </c>
      <c r="K15" s="303">
        <f>+ACTIVIDAD_1!D28</f>
        <v>267095754</v>
      </c>
      <c r="L15" s="496">
        <f>+ACTIVIDAD_1!C45</f>
        <v>163</v>
      </c>
    </row>
    <row r="16" spans="1:15" ht="59.1" customHeight="1" x14ac:dyDescent="0.25">
      <c r="A16" s="492"/>
      <c r="B16" s="235" t="str">
        <f>+ACTIVIDAD_2!B13</f>
        <v xml:space="preserve">Acompañar el 100% de los casos de representación jurídica que requieran el apoyo de psicología forense. </v>
      </c>
      <c r="C16" s="492"/>
      <c r="D16" s="301">
        <f>+ACTIVIDAD_2!B27</f>
        <v>381412000</v>
      </c>
      <c r="E16" s="301">
        <f>+ACTIVIDAD_2!B28</f>
        <v>0</v>
      </c>
      <c r="F16" s="503"/>
      <c r="G16" s="302">
        <f>+ACTIVIDAD_2!C27</f>
        <v>209234214</v>
      </c>
      <c r="H16" s="303">
        <f>+ACTIVIDAD_2!C28</f>
        <v>4636081</v>
      </c>
      <c r="I16" s="497"/>
      <c r="J16" s="302">
        <f>+ACTIVIDAD_2!D27</f>
        <v>78429</v>
      </c>
      <c r="K16" s="303">
        <f>+ACTIVIDAD_2!D28</f>
        <v>44549796</v>
      </c>
      <c r="L16" s="497"/>
    </row>
    <row r="17" spans="1:13" ht="59.1" customHeight="1" x14ac:dyDescent="0.25">
      <c r="A17" s="492" t="s">
        <v>314</v>
      </c>
      <c r="B17" s="235" t="str">
        <f>+ACTIVIDAD_3!B13</f>
        <v>Brindar a 40000 mujeres orientación y asesoría jurídica en los espacios con presencia de la SDMujer</v>
      </c>
      <c r="C17" s="492" t="s">
        <v>215</v>
      </c>
      <c r="D17" s="304">
        <f>+ACTIVIDAD_3!B27</f>
        <v>735220500</v>
      </c>
      <c r="E17" s="305">
        <f>+ACTIVIDAD_3!B28</f>
        <v>0</v>
      </c>
      <c r="F17" s="493">
        <v>0.05</v>
      </c>
      <c r="G17" s="306">
        <f>+ACTIVIDAD_3!C27</f>
        <v>1511456199</v>
      </c>
      <c r="H17" s="303">
        <f>+ACTIVIDAD_3!C28</f>
        <v>6080832</v>
      </c>
      <c r="I17" s="493" t="s">
        <v>607</v>
      </c>
      <c r="J17" s="306">
        <f>+ACTIVIDAD_3!D27</f>
        <v>471806488</v>
      </c>
      <c r="K17" s="303">
        <f>+ACTIVIDAD_3!D28</f>
        <v>133973188</v>
      </c>
      <c r="L17" s="498">
        <v>8.3299999999999999E-2</v>
      </c>
    </row>
    <row r="18" spans="1:13" ht="59.1" customHeight="1" x14ac:dyDescent="0.25">
      <c r="A18" s="492"/>
      <c r="B18" s="235" t="str">
        <f>+ACTIVIDAD_4!B13</f>
        <v>Realizar a 15000 mujeres acompañamiento psicosocial en los espacios con presencia de la SDMujer</v>
      </c>
      <c r="C18" s="492"/>
      <c r="D18" s="304">
        <f>+ACTIVIDAD_4!B27</f>
        <v>469910000</v>
      </c>
      <c r="E18" s="305">
        <f>+ACTIVIDAD_4!B28</f>
        <v>0</v>
      </c>
      <c r="F18" s="494"/>
      <c r="G18" s="306">
        <f>+ACTIVIDAD_4!C27</f>
        <v>940089125</v>
      </c>
      <c r="H18" s="303">
        <f>+ACTIVIDAD_4!C28</f>
        <v>10562391</v>
      </c>
      <c r="I18" s="494"/>
      <c r="J18" s="306">
        <f>+ACTIVIDAD_4!D27</f>
        <v>337938684</v>
      </c>
      <c r="K18" s="303">
        <f>+ACTIVIDAD_4!D28</f>
        <v>86424949</v>
      </c>
      <c r="L18" s="499"/>
    </row>
    <row r="19" spans="1:13" ht="59.1" customHeight="1" x14ac:dyDescent="0.25">
      <c r="A19" s="492"/>
      <c r="B19" s="235" t="str">
        <f>+ACTIVIDAD_5!B13</f>
        <v>Gestionar 5000 activaciones de rutas y servicios de la oferta distrital para la atención integral a mujeres</v>
      </c>
      <c r="C19" s="492"/>
      <c r="D19" s="304">
        <f>+ACTIVIDAD_5!B27</f>
        <v>199799500</v>
      </c>
      <c r="E19" s="305">
        <f>+ACTIVIDAD_5!B28</f>
        <v>0</v>
      </c>
      <c r="F19" s="495"/>
      <c r="G19" s="306">
        <f>+ACTIVIDAD_5!C27</f>
        <v>288765104</v>
      </c>
      <c r="H19" s="303">
        <f>+ACTIVIDAD_5!C28</f>
        <v>1932970</v>
      </c>
      <c r="I19" s="495"/>
      <c r="J19" s="306">
        <f>+ACTIVIDAD_5!D27</f>
        <v>251088912</v>
      </c>
      <c r="K19" s="303">
        <f>+ACTIVIDAD_5!D28</f>
        <v>30329412</v>
      </c>
      <c r="L19" s="500"/>
    </row>
    <row r="20" spans="1:13" s="28" customFormat="1" ht="16.5" customHeight="1" x14ac:dyDescent="0.2">
      <c r="M20" s="2"/>
    </row>
    <row r="21" spans="1:13" ht="15" thickBot="1" x14ac:dyDescent="0.3"/>
    <row r="22" spans="1:13" ht="35.1" customHeight="1" thickBot="1" x14ac:dyDescent="0.3">
      <c r="A22" s="504" t="s">
        <v>315</v>
      </c>
      <c r="B22" s="505"/>
      <c r="C22" s="505"/>
      <c r="D22" s="505"/>
      <c r="E22" s="505"/>
      <c r="F22" s="505"/>
      <c r="G22" s="505"/>
      <c r="H22" s="505"/>
      <c r="I22" s="505"/>
      <c r="J22" s="505"/>
      <c r="K22" s="505"/>
      <c r="L22" s="506"/>
    </row>
    <row r="23" spans="1:13" ht="35.1" customHeight="1" x14ac:dyDescent="0.25">
      <c r="A23" s="488" t="s">
        <v>310</v>
      </c>
      <c r="B23" s="481" t="s">
        <v>311</v>
      </c>
      <c r="C23" s="486" t="s">
        <v>125</v>
      </c>
      <c r="D23" s="478" t="s">
        <v>168</v>
      </c>
      <c r="E23" s="479"/>
      <c r="F23" s="480"/>
      <c r="G23" s="478" t="s">
        <v>169</v>
      </c>
      <c r="H23" s="479"/>
      <c r="I23" s="480"/>
      <c r="J23" s="478" t="s">
        <v>170</v>
      </c>
      <c r="K23" s="479"/>
      <c r="L23" s="480"/>
    </row>
    <row r="24" spans="1:13" ht="35.1" customHeight="1" thickBot="1" x14ac:dyDescent="0.3">
      <c r="A24" s="501"/>
      <c r="B24" s="482"/>
      <c r="C24" s="487"/>
      <c r="D24" s="133" t="s">
        <v>140</v>
      </c>
      <c r="E24" s="131" t="s">
        <v>141</v>
      </c>
      <c r="F24" s="132" t="s">
        <v>312</v>
      </c>
      <c r="G24" s="133" t="s">
        <v>140</v>
      </c>
      <c r="H24" s="131" t="s">
        <v>141</v>
      </c>
      <c r="I24" s="132" t="s">
        <v>312</v>
      </c>
      <c r="J24" s="133" t="s">
        <v>140</v>
      </c>
      <c r="K24" s="131" t="s">
        <v>141</v>
      </c>
      <c r="L24" s="132" t="s">
        <v>312</v>
      </c>
    </row>
    <row r="25" spans="1:13" ht="57.95" customHeight="1" x14ac:dyDescent="0.25">
      <c r="A25" s="492" t="s">
        <v>313</v>
      </c>
      <c r="B25" s="235" t="s">
        <v>124</v>
      </c>
      <c r="C25" s="492" t="s">
        <v>126</v>
      </c>
      <c r="D25" s="134"/>
      <c r="E25" s="129"/>
      <c r="F25" s="130"/>
      <c r="G25" s="134"/>
      <c r="H25" s="129"/>
      <c r="I25" s="130"/>
      <c r="J25" s="134"/>
      <c r="K25" s="129"/>
      <c r="L25" s="130"/>
    </row>
    <row r="26" spans="1:13" ht="57.95" customHeight="1" x14ac:dyDescent="0.25">
      <c r="A26" s="492"/>
      <c r="B26" s="235" t="s">
        <v>195</v>
      </c>
      <c r="C26" s="492"/>
      <c r="D26" s="135"/>
      <c r="E26" s="24"/>
      <c r="F26" s="25"/>
      <c r="G26" s="135"/>
      <c r="H26" s="24"/>
      <c r="I26" s="25"/>
      <c r="J26" s="135"/>
      <c r="K26" s="24"/>
      <c r="L26" s="25"/>
    </row>
    <row r="27" spans="1:13" ht="57.95" customHeight="1" x14ac:dyDescent="0.25">
      <c r="A27" s="492" t="s">
        <v>314</v>
      </c>
      <c r="B27" s="235" t="s">
        <v>214</v>
      </c>
      <c r="C27" s="492" t="s">
        <v>215</v>
      </c>
      <c r="D27" s="135"/>
      <c r="E27" s="24"/>
      <c r="F27" s="25"/>
      <c r="G27" s="135"/>
      <c r="H27" s="24"/>
      <c r="I27" s="25"/>
      <c r="J27" s="135"/>
      <c r="K27" s="24"/>
      <c r="L27" s="25"/>
    </row>
    <row r="28" spans="1:13" ht="57.95" customHeight="1" x14ac:dyDescent="0.25">
      <c r="A28" s="492"/>
      <c r="B28" s="235" t="s">
        <v>233</v>
      </c>
      <c r="C28" s="492"/>
      <c r="D28" s="135"/>
      <c r="E28" s="24"/>
      <c r="F28" s="25"/>
      <c r="G28" s="135"/>
      <c r="H28" s="24"/>
      <c r="I28" s="25"/>
      <c r="J28" s="135"/>
      <c r="K28" s="24"/>
      <c r="L28" s="25"/>
    </row>
    <row r="29" spans="1:13" ht="57.95" customHeight="1" thickBot="1" x14ac:dyDescent="0.3">
      <c r="A29" s="492"/>
      <c r="B29" s="235" t="s">
        <v>252</v>
      </c>
      <c r="C29" s="492"/>
      <c r="D29" s="136"/>
      <c r="E29" s="27"/>
      <c r="F29" s="30"/>
      <c r="G29" s="136"/>
      <c r="H29" s="27"/>
      <c r="I29" s="30"/>
      <c r="J29" s="136"/>
      <c r="K29" s="27"/>
      <c r="L29" s="30"/>
    </row>
    <row r="31" spans="1:13" ht="15" thickBot="1" x14ac:dyDescent="0.3"/>
    <row r="32" spans="1:13" ht="35.1" customHeight="1" thickBot="1" x14ac:dyDescent="0.3">
      <c r="A32" s="483" t="s">
        <v>316</v>
      </c>
      <c r="B32" s="484"/>
      <c r="C32" s="484"/>
      <c r="D32" s="484"/>
      <c r="E32" s="484"/>
      <c r="F32" s="484"/>
      <c r="G32" s="484"/>
      <c r="H32" s="484"/>
      <c r="I32" s="484"/>
      <c r="J32" s="484"/>
      <c r="K32" s="484"/>
      <c r="L32" s="485"/>
    </row>
    <row r="33" spans="1:12" ht="35.1" customHeight="1" x14ac:dyDescent="0.25">
      <c r="A33" s="488" t="s">
        <v>310</v>
      </c>
      <c r="B33" s="481" t="s">
        <v>311</v>
      </c>
      <c r="C33" s="486" t="s">
        <v>125</v>
      </c>
      <c r="D33" s="478" t="s">
        <v>171</v>
      </c>
      <c r="E33" s="479"/>
      <c r="F33" s="480"/>
      <c r="G33" s="478" t="s">
        <v>172</v>
      </c>
      <c r="H33" s="479"/>
      <c r="I33" s="480"/>
      <c r="J33" s="478" t="s">
        <v>173</v>
      </c>
      <c r="K33" s="479"/>
      <c r="L33" s="480"/>
    </row>
    <row r="34" spans="1:12" ht="35.1" customHeight="1" thickBot="1" x14ac:dyDescent="0.3">
      <c r="A34" s="501"/>
      <c r="B34" s="482"/>
      <c r="C34" s="487"/>
      <c r="D34" s="133" t="s">
        <v>140</v>
      </c>
      <c r="E34" s="131" t="s">
        <v>141</v>
      </c>
      <c r="F34" s="132" t="s">
        <v>312</v>
      </c>
      <c r="G34" s="133" t="s">
        <v>140</v>
      </c>
      <c r="H34" s="131" t="s">
        <v>141</v>
      </c>
      <c r="I34" s="132" t="s">
        <v>312</v>
      </c>
      <c r="J34" s="133" t="s">
        <v>140</v>
      </c>
      <c r="K34" s="131" t="s">
        <v>141</v>
      </c>
      <c r="L34" s="132" t="s">
        <v>312</v>
      </c>
    </row>
    <row r="35" spans="1:12" ht="54.95" customHeight="1" x14ac:dyDescent="0.25">
      <c r="A35" s="468" t="s">
        <v>313</v>
      </c>
      <c r="B35" s="128" t="s">
        <v>124</v>
      </c>
      <c r="C35" s="470" t="s">
        <v>126</v>
      </c>
      <c r="D35" s="134"/>
      <c r="E35" s="129"/>
      <c r="F35" s="130"/>
      <c r="G35" s="134"/>
      <c r="H35" s="129"/>
      <c r="I35" s="130"/>
      <c r="J35" s="134"/>
      <c r="K35" s="129"/>
      <c r="L35" s="130"/>
    </row>
    <row r="36" spans="1:12" ht="54.95" customHeight="1" x14ac:dyDescent="0.25">
      <c r="A36" s="469"/>
      <c r="B36" s="235" t="s">
        <v>195</v>
      </c>
      <c r="C36" s="471"/>
      <c r="D36" s="135"/>
      <c r="E36" s="24"/>
      <c r="F36" s="25"/>
      <c r="G36" s="135"/>
      <c r="H36" s="24"/>
      <c r="I36" s="25"/>
      <c r="J36" s="135"/>
      <c r="K36" s="24"/>
      <c r="L36" s="25"/>
    </row>
    <row r="37" spans="1:12" ht="54.95" customHeight="1" x14ac:dyDescent="0.25">
      <c r="A37" s="472" t="s">
        <v>314</v>
      </c>
      <c r="B37" s="235" t="s">
        <v>214</v>
      </c>
      <c r="C37" s="475" t="s">
        <v>215</v>
      </c>
      <c r="D37" s="135"/>
      <c r="E37" s="24"/>
      <c r="F37" s="25"/>
      <c r="G37" s="135"/>
      <c r="H37" s="24"/>
      <c r="I37" s="25"/>
      <c r="J37" s="135"/>
      <c r="K37" s="24"/>
      <c r="L37" s="25"/>
    </row>
    <row r="38" spans="1:12" ht="54.95" customHeight="1" x14ac:dyDescent="0.25">
      <c r="A38" s="473"/>
      <c r="B38" s="235" t="s">
        <v>233</v>
      </c>
      <c r="C38" s="476"/>
      <c r="D38" s="135"/>
      <c r="E38" s="24"/>
      <c r="F38" s="25"/>
      <c r="G38" s="135"/>
      <c r="H38" s="24"/>
      <c r="I38" s="25"/>
      <c r="J38" s="135"/>
      <c r="K38" s="24"/>
      <c r="L38" s="25"/>
    </row>
    <row r="39" spans="1:12" ht="54.95" customHeight="1" thickBot="1" x14ac:dyDescent="0.3">
      <c r="A39" s="474"/>
      <c r="B39" s="236" t="s">
        <v>252</v>
      </c>
      <c r="C39" s="477"/>
      <c r="D39" s="136"/>
      <c r="E39" s="27"/>
      <c r="F39" s="30"/>
      <c r="G39" s="136"/>
      <c r="H39" s="27"/>
      <c r="I39" s="30"/>
      <c r="J39" s="136"/>
      <c r="K39" s="27"/>
      <c r="L39" s="30"/>
    </row>
    <row r="41" spans="1:12" ht="15" thickBot="1" x14ac:dyDescent="0.3"/>
    <row r="42" spans="1:12" ht="35.1" customHeight="1" thickBot="1" x14ac:dyDescent="0.3">
      <c r="A42" s="483" t="s">
        <v>317</v>
      </c>
      <c r="B42" s="484"/>
      <c r="C42" s="484"/>
      <c r="D42" s="484"/>
      <c r="E42" s="484"/>
      <c r="F42" s="484"/>
      <c r="G42" s="484"/>
      <c r="H42" s="484"/>
      <c r="I42" s="484"/>
      <c r="J42" s="484"/>
      <c r="K42" s="484"/>
      <c r="L42" s="485"/>
    </row>
    <row r="43" spans="1:12" ht="35.1" customHeight="1" x14ac:dyDescent="0.25">
      <c r="A43" s="488" t="s">
        <v>310</v>
      </c>
      <c r="B43" s="481" t="s">
        <v>311</v>
      </c>
      <c r="C43" s="486" t="s">
        <v>125</v>
      </c>
      <c r="D43" s="478" t="s">
        <v>174</v>
      </c>
      <c r="E43" s="479"/>
      <c r="F43" s="480"/>
      <c r="G43" s="478" t="s">
        <v>318</v>
      </c>
      <c r="H43" s="479"/>
      <c r="I43" s="480"/>
      <c r="J43" s="478" t="s">
        <v>176</v>
      </c>
      <c r="K43" s="479"/>
      <c r="L43" s="480"/>
    </row>
    <row r="44" spans="1:12" ht="35.1" customHeight="1" thickBot="1" x14ac:dyDescent="0.3">
      <c r="A44" s="501"/>
      <c r="B44" s="482"/>
      <c r="C44" s="487"/>
      <c r="D44" s="133" t="s">
        <v>140</v>
      </c>
      <c r="E44" s="131" t="s">
        <v>141</v>
      </c>
      <c r="F44" s="132" t="s">
        <v>312</v>
      </c>
      <c r="G44" s="133" t="s">
        <v>140</v>
      </c>
      <c r="H44" s="131" t="s">
        <v>141</v>
      </c>
      <c r="I44" s="132" t="s">
        <v>312</v>
      </c>
      <c r="J44" s="133" t="s">
        <v>140</v>
      </c>
      <c r="K44" s="131" t="s">
        <v>141</v>
      </c>
      <c r="L44" s="132" t="s">
        <v>312</v>
      </c>
    </row>
    <row r="45" spans="1:12" ht="54.95" customHeight="1" x14ac:dyDescent="0.25">
      <c r="A45" s="468" t="s">
        <v>313</v>
      </c>
      <c r="B45" s="128" t="s">
        <v>124</v>
      </c>
      <c r="C45" s="470" t="s">
        <v>126</v>
      </c>
      <c r="D45" s="134"/>
      <c r="E45" s="129"/>
      <c r="F45" s="130"/>
      <c r="G45" s="134"/>
      <c r="H45" s="129"/>
      <c r="I45" s="130"/>
      <c r="J45" s="134"/>
      <c r="K45" s="129"/>
      <c r="L45" s="130"/>
    </row>
    <row r="46" spans="1:12" ht="54.95" customHeight="1" x14ac:dyDescent="0.25">
      <c r="A46" s="469"/>
      <c r="B46" s="235" t="s">
        <v>195</v>
      </c>
      <c r="C46" s="471"/>
      <c r="D46" s="135"/>
      <c r="E46" s="24"/>
      <c r="F46" s="25"/>
      <c r="G46" s="135"/>
      <c r="H46" s="24"/>
      <c r="I46" s="25"/>
      <c r="J46" s="135"/>
      <c r="K46" s="24"/>
      <c r="L46" s="25"/>
    </row>
    <row r="47" spans="1:12" ht="54.95" customHeight="1" x14ac:dyDescent="0.25">
      <c r="A47" s="472" t="s">
        <v>314</v>
      </c>
      <c r="B47" s="235" t="s">
        <v>214</v>
      </c>
      <c r="C47" s="475" t="s">
        <v>215</v>
      </c>
      <c r="D47" s="135"/>
      <c r="E47" s="24"/>
      <c r="F47" s="25"/>
      <c r="G47" s="135"/>
      <c r="H47" s="24"/>
      <c r="I47" s="25"/>
      <c r="J47" s="135"/>
      <c r="K47" s="24"/>
      <c r="L47" s="25"/>
    </row>
    <row r="48" spans="1:12" ht="54.95" customHeight="1" x14ac:dyDescent="0.25">
      <c r="A48" s="473"/>
      <c r="B48" s="235" t="s">
        <v>233</v>
      </c>
      <c r="C48" s="476"/>
      <c r="D48" s="135"/>
      <c r="E48" s="24"/>
      <c r="F48" s="25"/>
      <c r="G48" s="135"/>
      <c r="H48" s="24"/>
      <c r="I48" s="25"/>
      <c r="J48" s="135"/>
      <c r="K48" s="24"/>
      <c r="L48" s="25"/>
    </row>
    <row r="49" spans="1:12" ht="54.95" customHeight="1" thickBot="1" x14ac:dyDescent="0.3">
      <c r="A49" s="474"/>
      <c r="B49" s="236" t="s">
        <v>252</v>
      </c>
      <c r="C49" s="477"/>
      <c r="D49" s="136"/>
      <c r="E49" s="27"/>
      <c r="F49" s="30"/>
      <c r="G49" s="136"/>
      <c r="H49" s="27"/>
      <c r="I49" s="30"/>
      <c r="J49" s="136"/>
      <c r="K49" s="27"/>
      <c r="L49" s="30"/>
    </row>
  </sheetData>
  <mergeCells count="66">
    <mergeCell ref="K6:L6"/>
    <mergeCell ref="B6:I6"/>
    <mergeCell ref="A12:L12"/>
    <mergeCell ref="M8:O8"/>
    <mergeCell ref="M9:O9"/>
    <mergeCell ref="M10:O10"/>
    <mergeCell ref="A1:A4"/>
    <mergeCell ref="J1:L1"/>
    <mergeCell ref="J2:L2"/>
    <mergeCell ref="J3:L3"/>
    <mergeCell ref="J4:L4"/>
    <mergeCell ref="B1:I1"/>
    <mergeCell ref="B2:I2"/>
    <mergeCell ref="B3:I3"/>
    <mergeCell ref="B4:I4"/>
    <mergeCell ref="A8:A10"/>
    <mergeCell ref="J8:J10"/>
    <mergeCell ref="A15:A16"/>
    <mergeCell ref="A43:A44"/>
    <mergeCell ref="F15:F16"/>
    <mergeCell ref="I15:I16"/>
    <mergeCell ref="F17:F19"/>
    <mergeCell ref="A22:L22"/>
    <mergeCell ref="A32:L32"/>
    <mergeCell ref="J23:L23"/>
    <mergeCell ref="A25:A26"/>
    <mergeCell ref="A23:A24"/>
    <mergeCell ref="A33:A34"/>
    <mergeCell ref="A17:A19"/>
    <mergeCell ref="A27:A29"/>
    <mergeCell ref="G23:I23"/>
    <mergeCell ref="B33:B34"/>
    <mergeCell ref="C33:C34"/>
    <mergeCell ref="J13:L13"/>
    <mergeCell ref="J33:L33"/>
    <mergeCell ref="B23:B24"/>
    <mergeCell ref="C23:C24"/>
    <mergeCell ref="D23:F23"/>
    <mergeCell ref="C25:C26"/>
    <mergeCell ref="C17:C19"/>
    <mergeCell ref="C27:C29"/>
    <mergeCell ref="D33:F33"/>
    <mergeCell ref="C15:C16"/>
    <mergeCell ref="I17:I19"/>
    <mergeCell ref="L15:L16"/>
    <mergeCell ref="L17:L19"/>
    <mergeCell ref="A13:A14"/>
    <mergeCell ref="B13:B14"/>
    <mergeCell ref="C13:C14"/>
    <mergeCell ref="D13:F13"/>
    <mergeCell ref="G13:I13"/>
    <mergeCell ref="A45:A46"/>
    <mergeCell ref="C45:C46"/>
    <mergeCell ref="A47:A49"/>
    <mergeCell ref="C47:C49"/>
    <mergeCell ref="G33:I33"/>
    <mergeCell ref="B43:B44"/>
    <mergeCell ref="A35:A36"/>
    <mergeCell ref="A37:A39"/>
    <mergeCell ref="C35:C36"/>
    <mergeCell ref="C37:C39"/>
    <mergeCell ref="A42:L42"/>
    <mergeCell ref="C43:C44"/>
    <mergeCell ref="D43:F43"/>
    <mergeCell ref="G43:I43"/>
    <mergeCell ref="J43:L43"/>
  </mergeCells>
  <pageMargins left="0.25" right="0.25" top="0.75" bottom="0.75" header="0.3" footer="0.3"/>
  <pageSetup scale="25"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2" ma:contentTypeDescription="Crear nuevo documento." ma:contentTypeScope="" ma:versionID="0ef342e50dfb639fe7d23bc46650ba41">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db45f20e0ddd7f3700daa3d2da5c7a1"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949348-B562-42C1-BACA-0CCBE1FC2694}"/>
</file>

<file path=customXml/itemProps2.xml><?xml version="1.0" encoding="utf-8"?>
<ds:datastoreItem xmlns:ds="http://schemas.openxmlformats.org/officeDocument/2006/customXml" ds:itemID="{424D544D-E8DA-422F-9D4F-04A0A303E7C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8CB741A-7D85-4CE2-B139-98A37B65EA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27</vt:i4>
      </vt:variant>
    </vt:vector>
  </HeadingPairs>
  <TitlesOfParts>
    <vt:vector size="48" baseType="lpstr">
      <vt:lpstr>Datos</vt:lpstr>
      <vt:lpstr>ACTIVIDAD_1</vt:lpstr>
      <vt:lpstr>ACTIVIDAD_2</vt:lpstr>
      <vt:lpstr>ACTIVIDAD_3</vt:lpstr>
      <vt:lpstr>ACTIVIDAD_4</vt:lpstr>
      <vt:lpstr>ACTIVIDAD_5</vt:lpstr>
      <vt:lpstr>META_PDD 37</vt:lpstr>
      <vt:lpstr>META_PDD 38</vt:lpstr>
      <vt:lpstr>PRODUCTO_MGA</vt:lpstr>
      <vt:lpstr>TERRITORIALIZACIÓN</vt:lpstr>
      <vt:lpstr>PMR</vt:lpstr>
      <vt:lpstr>Hoja de vida del Indi_ACT_1</vt:lpstr>
      <vt:lpstr>Hoja de vida del Indi_ACT_2</vt:lpstr>
      <vt:lpstr>Hoja de vida del Indi_ACT_3</vt:lpstr>
      <vt:lpstr>Hoja de vida del Indi_ACT_4</vt:lpstr>
      <vt:lpstr>Hoja de vida del Indi_ACT_5</vt:lpstr>
      <vt:lpstr>Hoja de vida_MetaPDD_37</vt:lpstr>
      <vt:lpstr>Hoja de vida_MetaPDD_38</vt:lpstr>
      <vt:lpstr>CONTROL DE CAMBIOS</vt:lpstr>
      <vt:lpstr>Listas</vt:lpstr>
      <vt:lpstr>Hoja3</vt:lpstr>
      <vt:lpstr>ACTIVIDAD_1!Área_de_impresión</vt:lpstr>
      <vt:lpstr>ACTIVIDAD_2!Área_de_impresión</vt:lpstr>
      <vt:lpstr>ACTIVIDAD_3!Área_de_impresión</vt:lpstr>
      <vt:lpstr>ACTIVIDAD_4!Área_de_impresión</vt:lpstr>
      <vt:lpstr>ACTIVIDAD_5!Área_de_impresión</vt:lpstr>
      <vt:lpstr>'Hoja de vida del Indi_ACT_5'!Área_de_impresión</vt:lpstr>
      <vt:lpstr>'META_PDD 37'!Área_de_impresión</vt:lpstr>
      <vt:lpstr>'META_PDD 38'!Área_de_impresión</vt:lpstr>
      <vt:lpstr>PMR!Área_de_impresión</vt:lpstr>
      <vt:lpstr>PRODUCTO_MGA!Área_de_impresión</vt:lpstr>
      <vt:lpstr>TERRITORIALIZACIÓN!Área_de_impresión</vt:lpstr>
      <vt:lpstr>condicion</vt:lpstr>
      <vt:lpstr>edad</vt:lpstr>
      <vt:lpstr>etnias</vt:lpstr>
      <vt:lpstr>frecuencia</vt:lpstr>
      <vt:lpstr>genero</vt:lpstr>
      <vt:lpstr>localidad</vt:lpstr>
      <vt:lpstr>metas</vt:lpstr>
      <vt:lpstr>objetivoest</vt:lpstr>
      <vt:lpstr>pmr</vt:lpstr>
      <vt:lpstr>responsable</vt:lpstr>
      <vt:lpstr>subsecretarias</vt:lpstr>
      <vt:lpstr>tactividad</vt:lpstr>
      <vt:lpstr>tcalculo</vt:lpstr>
      <vt:lpstr>tindicador</vt:lpstr>
      <vt:lpstr>tipometa</vt:lpstr>
      <vt:lpstr>tmeta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Guerrero Morales</dc:creator>
  <cp:keywords/>
  <dc:description/>
  <cp:lastModifiedBy>Yuly Emperatriz Sanchez Cancelado</cp:lastModifiedBy>
  <cp:revision/>
  <dcterms:created xsi:type="dcterms:W3CDTF">2016-04-29T15:11:54Z</dcterms:created>
  <dcterms:modified xsi:type="dcterms:W3CDTF">2025-04-08T21:55:14Z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ies>
</file>