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comments11.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12.xml" ContentType="application/vnd.openxmlformats-officedocument.spreadsheetml.comments+xml"/>
  <Override PartName="/xl/threadedComments/threadedComment3.xml" ContentType="application/vnd.ms-excel.threadedcomments+xml"/>
  <Override PartName="/xl/drawings/drawing16.xml" ContentType="application/vnd.openxmlformats-officedocument.drawing+xml"/>
  <Override PartName="/xl/comments13.xml" ContentType="application/vnd.openxmlformats-officedocument.spreadsheetml.comments+xml"/>
  <Override PartName="/xl/threadedComments/threadedComment4.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0/Seguimientos_PA_2025/"/>
    </mc:Choice>
  </mc:AlternateContent>
  <xr:revisionPtr revIDLastSave="119" documentId="8_{18FE8749-B5A4-4381-8ADB-09143D0ECB04}" xr6:coauthVersionLast="47" xr6:coauthVersionMax="47" xr10:uidLastSave="{AEA18783-0F70-4566-BA3D-86359B93DA3B}"/>
  <bookViews>
    <workbookView xWindow="-120" yWindow="-120" windowWidth="29040" windowHeight="15720" tabRatio="734" activeTab="1" xr2:uid="{00000000-000D-0000-FFFF-FFFF00000000}"/>
  </bookViews>
  <sheets>
    <sheet name="Datos" sheetId="52" r:id="rId1"/>
    <sheet name="ACTIVIDAD_1" sheetId="20" r:id="rId2"/>
    <sheet name="ACTIVIDAD_2" sheetId="55" r:id="rId3"/>
    <sheet name="ACTIVIDAD_3" sheetId="56" r:id="rId4"/>
    <sheet name="ACTIVIDAD_4" sheetId="57" r:id="rId5"/>
    <sheet name="ACTIVIDAD_5" sheetId="58" r:id="rId6"/>
    <sheet name="META_PDD 37" sheetId="38" r:id="rId7"/>
    <sheet name="META_PDD 38" sheetId="59" r:id="rId8"/>
    <sheet name="PRODUCTO_MGA" sheetId="47" r:id="rId9"/>
    <sheet name="TERRITORIALIZACIÓN" sheetId="41" r:id="rId10"/>
    <sheet name="PMR" sheetId="46" r:id="rId11"/>
    <sheet name="Hoja de vida del Indi_ACT_1" sheetId="51" state="hidden" r:id="rId12"/>
    <sheet name="Hoja de vida del Indi_ACT_2" sheetId="60" state="hidden" r:id="rId13"/>
    <sheet name="Hoja de vida del Indi_ACT_3" sheetId="63" state="hidden" r:id="rId14"/>
    <sheet name="Hoja de vida del Indi_ACT_4" sheetId="62" state="hidden" r:id="rId15"/>
    <sheet name="Hoja de vida del Indi_ACT_5" sheetId="61" state="hidden" r:id="rId16"/>
    <sheet name="Hoja de vida_MetaPDD_37" sheetId="54" state="hidden" r:id="rId17"/>
    <sheet name="Hoja de vida_MetaPDD_38" sheetId="64" state="hidden" r:id="rId18"/>
    <sheet name="CONTROL DE CAMBIOS" sheetId="40" r:id="rId19"/>
    <sheet name="Listas" sheetId="43" state="hidden" r:id="rId20"/>
    <sheet name="Hoja3" sheetId="19" state="hidden" r:id="rId21"/>
  </sheets>
  <definedNames>
    <definedName name="_xlnm._FilterDatabase" localSheetId="10" hidden="1">PMR!$A$13:$AX$38</definedName>
    <definedName name="_xlnm.Print_Area" localSheetId="1">ACTIVIDAD_1!$A$1:$O$126</definedName>
    <definedName name="_xlnm.Print_Area" localSheetId="2">ACTIVIDAD_2!$A$1:$O$118</definedName>
    <definedName name="_xlnm.Print_Area" localSheetId="3">ACTIVIDAD_3!$A$1:$O$118</definedName>
    <definedName name="_xlnm.Print_Area" localSheetId="4">ACTIVIDAD_4!$A$1:$O$120</definedName>
    <definedName name="_xlnm.Print_Area" localSheetId="5">ACTIVIDAD_5!$A$1:$O$120</definedName>
    <definedName name="_xlnm.Print_Area" localSheetId="15">'Hoja de vida del Indi_ACT_5'!$A$1:$L$28</definedName>
    <definedName name="_xlnm.Print_Area" localSheetId="6">'META_PDD 37'!$A$1:$X$70</definedName>
    <definedName name="_xlnm.Print_Area" localSheetId="7">'META_PDD 38'!$A$1:$X$69</definedName>
    <definedName name="_xlnm.Print_Area" localSheetId="10">PMR!$A$1:$BA$23</definedName>
    <definedName name="_xlnm.Print_Area" localSheetId="8">PRODUCTO_MGA!$A$1:$O$49</definedName>
    <definedName name="_xlnm.Print_Area" localSheetId="9">TERRITORIALIZACIÓN!$A$1:$AF$43</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47" l="1"/>
  <c r="K19" i="47"/>
  <c r="K18" i="47"/>
  <c r="K17" i="47"/>
  <c r="K16" i="47"/>
  <c r="K15" i="47"/>
  <c r="J19" i="47"/>
  <c r="J18" i="47"/>
  <c r="J17" i="47"/>
  <c r="J16" i="47"/>
  <c r="J15" i="47"/>
  <c r="E79" i="58"/>
  <c r="H43" i="41"/>
  <c r="G79" i="57"/>
  <c r="E79" i="57"/>
  <c r="G79" i="56"/>
  <c r="E79" i="56"/>
  <c r="E79" i="55"/>
  <c r="C79" i="55"/>
  <c r="E85" i="20"/>
  <c r="I15" i="47"/>
  <c r="F15" i="47"/>
  <c r="H19" i="47"/>
  <c r="H18" i="47"/>
  <c r="H17" i="47"/>
  <c r="H16" i="47"/>
  <c r="H15" i="47"/>
  <c r="G19" i="47"/>
  <c r="G18" i="47"/>
  <c r="G17" i="47"/>
  <c r="G16" i="47"/>
  <c r="G15" i="47"/>
  <c r="E16" i="47"/>
  <c r="E15" i="47"/>
  <c r="D16" i="47"/>
  <c r="D15" i="47"/>
  <c r="E19" i="47"/>
  <c r="E18" i="47"/>
  <c r="E17" i="47"/>
  <c r="D19" i="47"/>
  <c r="D18" i="47"/>
  <c r="D17" i="47"/>
  <c r="N27" i="58"/>
  <c r="N28" i="58"/>
  <c r="N29" i="58"/>
  <c r="N30" i="58"/>
  <c r="N31" i="58"/>
  <c r="N27" i="57"/>
  <c r="N28" i="57"/>
  <c r="N29" i="57"/>
  <c r="N30" i="57"/>
  <c r="N31" i="57"/>
  <c r="N27" i="56"/>
  <c r="N28" i="56"/>
  <c r="N29" i="56"/>
  <c r="N30" i="56"/>
  <c r="N31" i="56"/>
  <c r="N27" i="55"/>
  <c r="N28" i="55"/>
  <c r="N29" i="55"/>
  <c r="N30" i="55"/>
  <c r="N31" i="55"/>
  <c r="N27" i="20" l="1"/>
  <c r="N28" i="20"/>
  <c r="N29" i="20"/>
  <c r="N30" i="20"/>
  <c r="N31" i="20"/>
  <c r="E75" i="58"/>
  <c r="E71" i="58"/>
  <c r="T23" i="46"/>
  <c r="S23" i="46"/>
  <c r="T15" i="46"/>
  <c r="S15" i="46"/>
  <c r="Q23" i="46"/>
  <c r="N23" i="46"/>
  <c r="P23" i="46"/>
  <c r="M23" i="46"/>
  <c r="Q15" i="46"/>
  <c r="P15" i="46"/>
  <c r="N15" i="46"/>
  <c r="M15" i="46"/>
  <c r="E75" i="56"/>
  <c r="G75" i="56"/>
  <c r="G75" i="57"/>
  <c r="G71" i="57"/>
  <c r="E71" i="57"/>
  <c r="E75" i="57"/>
  <c r="E81" i="20"/>
  <c r="D43" i="41" l="1"/>
  <c r="E43" i="41"/>
  <c r="F43" i="41"/>
  <c r="G43" i="41"/>
  <c r="I43" i="41"/>
  <c r="J43" i="41"/>
  <c r="K43" i="41"/>
  <c r="L43" i="41"/>
  <c r="M43" i="41"/>
  <c r="N43" i="41"/>
  <c r="O43" i="41"/>
  <c r="P43" i="41"/>
  <c r="Q43" i="41"/>
  <c r="R43" i="41"/>
  <c r="S43" i="41"/>
  <c r="T43" i="41"/>
  <c r="U43" i="41"/>
  <c r="V43" i="41"/>
  <c r="W43" i="41"/>
  <c r="X43" i="41"/>
  <c r="Y43" i="41"/>
  <c r="Z43" i="41"/>
  <c r="C43" i="41"/>
  <c r="E11" i="64" l="1"/>
  <c r="F38" i="56"/>
  <c r="D16" i="54"/>
  <c r="D16" i="64"/>
  <c r="D16" i="62"/>
  <c r="D16" i="61"/>
  <c r="D16" i="63"/>
  <c r="D124" i="20" l="1"/>
  <c r="E124" i="20"/>
  <c r="F26" i="59"/>
  <c r="F23" i="46"/>
  <c r="F15" i="46"/>
  <c r="E10" i="64"/>
  <c r="D16" i="60"/>
  <c r="B19" i="47"/>
  <c r="B18" i="47"/>
  <c r="B17" i="47"/>
  <c r="B16" i="47"/>
  <c r="B15" i="47"/>
  <c r="E11" i="63"/>
  <c r="E10" i="63"/>
  <c r="E11" i="62"/>
  <c r="E10" i="62"/>
  <c r="E11" i="61"/>
  <c r="E10" i="61"/>
  <c r="E11" i="60"/>
  <c r="E10" i="60"/>
  <c r="D118" i="55" l="1"/>
  <c r="E71" i="55"/>
  <c r="E118" i="55" s="1"/>
  <c r="C51" i="59" l="1"/>
  <c r="C49" i="59"/>
  <c r="C47" i="59"/>
  <c r="C45" i="59"/>
  <c r="C43" i="59"/>
  <c r="C41" i="59"/>
  <c r="C39" i="59"/>
  <c r="C37" i="59"/>
  <c r="C35" i="59"/>
  <c r="B115" i="58"/>
  <c r="B111" i="58"/>
  <c r="B107" i="58"/>
  <c r="B103" i="58"/>
  <c r="B99" i="58"/>
  <c r="B95" i="58"/>
  <c r="B91" i="58"/>
  <c r="B87" i="58"/>
  <c r="B83" i="58"/>
  <c r="B79" i="58"/>
  <c r="C79" i="58" s="1"/>
  <c r="B75" i="58"/>
  <c r="C75" i="58" s="1"/>
  <c r="B71" i="58"/>
  <c r="C71" i="58" s="1"/>
  <c r="C118" i="58" s="1"/>
  <c r="B115" i="57"/>
  <c r="B111" i="57"/>
  <c r="B107" i="57"/>
  <c r="B103" i="57"/>
  <c r="B99" i="57"/>
  <c r="B95" i="57"/>
  <c r="B91" i="57"/>
  <c r="B87" i="57"/>
  <c r="B83" i="57"/>
  <c r="B79" i="57"/>
  <c r="C79" i="57" s="1"/>
  <c r="B75" i="57"/>
  <c r="C75" i="57" s="1"/>
  <c r="C118" i="57" s="1"/>
  <c r="B71" i="57"/>
  <c r="C71" i="57" s="1"/>
  <c r="B115" i="56"/>
  <c r="B111" i="56"/>
  <c r="B107" i="56"/>
  <c r="B103" i="56"/>
  <c r="B99" i="56"/>
  <c r="B95" i="56"/>
  <c r="B91" i="56"/>
  <c r="B87" i="56"/>
  <c r="B83" i="56"/>
  <c r="B79" i="56"/>
  <c r="C79" i="56" s="1"/>
  <c r="B75" i="56"/>
  <c r="C75" i="56" s="1"/>
  <c r="B71" i="56"/>
  <c r="C71" i="56" s="1"/>
  <c r="C118" i="56" s="1"/>
  <c r="B118" i="55"/>
  <c r="B121" i="20"/>
  <c r="B117" i="20"/>
  <c r="B113" i="20"/>
  <c r="B109" i="20"/>
  <c r="B105" i="20"/>
  <c r="B101" i="20"/>
  <c r="B97" i="20"/>
  <c r="B93" i="20"/>
  <c r="B89" i="20"/>
  <c r="B85" i="20"/>
  <c r="C85" i="20" s="1"/>
  <c r="B81" i="20"/>
  <c r="C81" i="20" s="1"/>
  <c r="B77" i="20"/>
  <c r="I118" i="58"/>
  <c r="H118" i="58"/>
  <c r="G118" i="58"/>
  <c r="F118" i="58"/>
  <c r="E118" i="58"/>
  <c r="D118" i="58"/>
  <c r="F38" i="58"/>
  <c r="B36" i="58"/>
  <c r="N26" i="58"/>
  <c r="O27" i="58" s="1"/>
  <c r="I118" i="57"/>
  <c r="H118" i="57"/>
  <c r="G118" i="57"/>
  <c r="F118" i="57"/>
  <c r="E118" i="57"/>
  <c r="D118" i="57"/>
  <c r="F38" i="57"/>
  <c r="B36" i="57"/>
  <c r="N26" i="57"/>
  <c r="O27" i="57" s="1"/>
  <c r="I118" i="56"/>
  <c r="H118" i="56"/>
  <c r="B36" i="56"/>
  <c r="N26" i="56"/>
  <c r="O27" i="56" s="1"/>
  <c r="I118" i="55"/>
  <c r="H118" i="55"/>
  <c r="G118" i="55"/>
  <c r="F118" i="55"/>
  <c r="C118" i="55"/>
  <c r="B36" i="55"/>
  <c r="N26" i="55"/>
  <c r="O27" i="55" s="1"/>
  <c r="F38" i="20"/>
  <c r="F71" i="56" l="1"/>
  <c r="F118" i="56"/>
  <c r="G71" i="56"/>
  <c r="G118" i="56" s="1"/>
  <c r="D71" i="56"/>
  <c r="C124" i="20"/>
  <c r="B118" i="58"/>
  <c r="B118" i="57"/>
  <c r="B118" i="56"/>
  <c r="E11" i="54"/>
  <c r="E10" i="54"/>
  <c r="E10" i="51"/>
  <c r="D16" i="51"/>
  <c r="E11" i="51"/>
  <c r="AW16" i="46"/>
  <c r="AW17" i="46"/>
  <c r="AW18" i="46"/>
  <c r="AW19" i="46"/>
  <c r="AW20" i="46"/>
  <c r="AW21" i="46"/>
  <c r="AW22" i="46"/>
  <c r="AW23" i="46"/>
  <c r="AW24" i="46"/>
  <c r="AW25" i="46"/>
  <c r="AW26" i="46"/>
  <c r="AW27" i="46"/>
  <c r="AW28" i="46"/>
  <c r="AW29" i="46"/>
  <c r="AW30" i="46"/>
  <c r="AW31" i="46"/>
  <c r="AW32" i="46"/>
  <c r="AW33" i="46"/>
  <c r="AW34" i="46"/>
  <c r="AW35" i="46"/>
  <c r="AW36" i="46"/>
  <c r="AW37" i="46"/>
  <c r="AW38" i="46"/>
  <c r="AV16" i="46"/>
  <c r="AV17" i="46"/>
  <c r="AV18" i="46"/>
  <c r="AV19" i="46"/>
  <c r="AV20" i="46"/>
  <c r="AV21" i="46"/>
  <c r="AV22" i="46"/>
  <c r="AV23" i="46"/>
  <c r="AV24" i="46"/>
  <c r="AV25" i="46"/>
  <c r="AV26" i="46"/>
  <c r="AV27" i="46"/>
  <c r="AV28" i="46"/>
  <c r="AV29" i="46"/>
  <c r="AV30" i="46"/>
  <c r="AV31" i="46"/>
  <c r="AV32" i="46"/>
  <c r="AV33" i="46"/>
  <c r="AV34" i="46"/>
  <c r="AV35" i="46"/>
  <c r="AV37" i="46"/>
  <c r="AV15" i="46"/>
  <c r="E71" i="56" l="1"/>
  <c r="E118" i="56" s="1"/>
  <c r="D118" i="56"/>
  <c r="AW15" i="46"/>
  <c r="B36" i="20"/>
  <c r="N26" i="20" l="1"/>
  <c r="O27" i="20" s="1"/>
  <c r="C51" i="38"/>
  <c r="C49" i="38"/>
  <c r="C47" i="38"/>
  <c r="C45" i="38"/>
  <c r="C43" i="38"/>
  <c r="C41" i="38"/>
  <c r="C39" i="38"/>
  <c r="C37" i="38"/>
  <c r="C35" i="38"/>
  <c r="F124" i="20" l="1"/>
  <c r="G124" i="20"/>
  <c r="H124" i="20"/>
  <c r="I124" i="20"/>
  <c r="B12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24DAC37-589C-4E60-928C-8A128B34DD2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24652FDD-8516-46EA-86AC-0452A1C20DB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07AB804-333A-4B14-BF70-D510C9A15D6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573B5CB-8F92-40A2-A288-44E18BAF58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FA49401-C1D4-451F-8D0E-07096B68174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tc={7CCE52EC-6DD5-4592-B25C-575410ABD606}</author>
  </authors>
  <commentList>
    <comment ref="D16" authorId="0" shapeId="0" xr:uid="{7CCE52EC-6DD5-4592-B25C-575410ABD60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Ajusté la fórmula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tc={170D0DB3-0B27-4462-A00E-E686A1A49430}</author>
  </authors>
  <commentList>
    <comment ref="D16" authorId="0" shapeId="0" xr:uid="{170D0DB3-0B27-4462-A00E-E686A1A4943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Ajusté la fórmula</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tc={C2E71A67-C82E-4919-85BF-8C83DF5DFC5D}</author>
    <author>tc={5F6186B2-1108-4B91-B043-8F34A70887BC}</author>
  </authors>
  <commentList>
    <comment ref="D16" authorId="0" shapeId="0" xr:uid="{C2E71A67-C82E-4919-85BF-8C83DF5DFC5D}">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Ajusté la fórmula</t>
      </text>
    </comment>
    <comment ref="H19" authorId="1" shapeId="0" xr:uid="{5F6186B2-1108-4B91-B043-8F34A70887BC}">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 revisa o si crees que vale la pena más claridad, perfecto!</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tc={1F9E4565-273A-4112-9CA9-C2A6D6471B34}</author>
  </authors>
  <commentList>
    <comment ref="D16" authorId="0" shapeId="0" xr:uid="{1F9E4565-273A-4112-9CA9-C2A6D6471B34}">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Ajusté la fórmula</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7EC0A14E-7DB1-4DA9-8DCB-506CE0FFA085}">
      <text>
        <r>
          <rPr>
            <sz val="9"/>
            <color indexed="81"/>
            <rFont val="Tahoma"/>
            <family val="2"/>
          </rPr>
          <t>Fecha en la que el cambio solicitado al plan de acción es aprobado</t>
        </r>
      </text>
    </comment>
    <comment ref="B9" authorId="0" shapeId="0" xr:uid="{D2AA1F8D-8B8C-43A0-BB82-3155D43A42F4}">
      <text>
        <r>
          <rPr>
            <sz val="9"/>
            <color indexed="81"/>
            <rFont val="Tahoma"/>
            <family val="2"/>
          </rPr>
          <t>Fecha en la que el cambio solicitado al plan de acción es aprobado</t>
        </r>
      </text>
    </comment>
    <comment ref="C9" authorId="0" shapeId="0" xr:uid="{95F7E6F3-93BD-4026-8340-BDE26B2BBFE3}">
      <text>
        <r>
          <rPr>
            <sz val="9"/>
            <color indexed="81"/>
            <rFont val="Tahoma"/>
            <family val="2"/>
          </rPr>
          <t>Descripción de los cambios realizados en la actialización que corresponda</t>
        </r>
      </text>
    </comment>
    <comment ref="D9"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<sst xmlns="http://schemas.openxmlformats.org/spreadsheetml/2006/main" count="3181" uniqueCount="651">
  <si>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</si>
  <si>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</si>
  <si>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</si>
  <si>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</si>
  <si>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</si>
  <si>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</si>
  <si>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</si>
  <si>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</si>
  <si>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</si>
  <si>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</si>
  <si>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</si>
  <si>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</si>
  <si>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</si>
  <si>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</si>
  <si>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</si>
  <si>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</si>
  <si>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</si>
  <si>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</si>
  <si>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</si>
  <si>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</si>
  <si>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</si>
  <si>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</si>
  <si>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</si>
  <si>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</si>
  <si>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</si>
  <si>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</si>
  <si>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</si>
  <si>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</si>
  <si>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</si>
  <si>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</si>
  <si>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</si>
  <si>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</si>
  <si>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</si>
  <si>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</si>
  <si>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</si>
  <si>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</si>
  <si>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</si>
  <si>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</si>
  <si>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</si>
  <si>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</si>
  <si>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</si>
  <si>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</si>
  <si>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</si>
  <si>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</si>
  <si>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</si>
  <si>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</si>
  <si>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</si>
  <si>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</si>
  <si>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</si>
  <si>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</si>
  <si>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</si>
  <si>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</si>
  <si>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</si>
  <si>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</si>
  <si>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</si>
  <si>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</si>
  <si>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</si>
  <si>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</si>
  <si>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</si>
  <si>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</si>
  <si>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</si>
  <si>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</si>
  <si>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</si>
  <si>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</si>
  <si>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</si>
  <si>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</si>
  <si>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</si>
  <si>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</si>
  <si>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</si>
  <si>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</si>
  <si>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</si>
  <si>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</si>
  <si>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</si>
  <si>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</si>
  <si>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</si>
  <si>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</si>
  <si>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</si>
  <si>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</si>
  <si>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</si>
  <si>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</si>
  <si>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</si>
  <si>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</si>
  <si>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</si>
  <si>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</si>
  <si>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</si>
  <si>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</si>
  <si>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</si>
  <si>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</si>
  <si>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</si>
  <si>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</si>
  <si>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</si>
  <si>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TOTAL</t>
  </si>
  <si>
    <t>TIPO</t>
  </si>
  <si>
    <t>PROGRAMACIÓN</t>
  </si>
  <si>
    <t>Código</t>
  </si>
  <si>
    <t>Versión</t>
  </si>
  <si>
    <t>Dirección de Estratificación</t>
  </si>
  <si>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</si>
  <si>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</si>
  <si>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</si>
  <si>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</si>
  <si>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</si>
  <si>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</si>
  <si>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</si>
  <si>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</si>
  <si>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</si>
  <si>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</si>
  <si>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X</t>
  </si>
  <si>
    <t>Febrero</t>
  </si>
  <si>
    <t>Marzo</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</si>
  <si>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</si>
  <si>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</si>
  <si>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</si>
  <si>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</si>
  <si>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</si>
  <si>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</si>
  <si>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</si>
  <si>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</si>
  <si>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</si>
  <si>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</si>
  <si>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</si>
  <si>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</si>
  <si>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</si>
  <si>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</si>
  <si>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Iniciar 3500 casos de representación jurídica asignados por el Comité Técnico de Representación Jurídica</t>
  </si>
  <si>
    <t>PRODUCTO MGA</t>
  </si>
  <si>
    <t>Servicio de justicia a los ciudadanos</t>
  </si>
  <si>
    <t>INDICADOR ACTIVIDAD</t>
  </si>
  <si>
    <t xml:space="preserve">Número de casos de representación jurídica asignados por el Comité Técnico de Representación Jurídica - CTRJ. </t>
  </si>
  <si>
    <t>OBJETIVO ESTRATÉGICO</t>
  </si>
  <si>
    <t>1. Bogotá avanza en seguridad</t>
  </si>
  <si>
    <t>PROGRAMA</t>
  </si>
  <si>
    <t>1.02. Cero tolerancia a las violencias contra las mujeres y basadas en género</t>
  </si>
  <si>
    <t>META PDD</t>
  </si>
  <si>
    <t>Asegurar que el 100% de los casos de representación jurídica ejercida por la SDMujer que requieran servicios de psicología forense y acompañamiento psicosocial, accedan a los mismos.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</si>
  <si>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</si>
  <si>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</si>
  <si>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</si>
  <si>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</si>
  <si>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</si>
  <si>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</si>
  <si>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</si>
  <si>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</si>
  <si>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</si>
  <si>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</si>
  <si>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</si>
  <si>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</si>
  <si>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</si>
  <si>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</si>
  <si>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</si>
  <si>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</si>
  <si>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</si>
  <si>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</si>
  <si>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</si>
  <si>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</si>
  <si>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</si>
  <si>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</si>
  <si>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</si>
  <si>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</si>
  <si>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t>
  </si>
  <si>
    <t xml:space="preserve">Durante el mes de enero se pudo iniciar la representación de 20 casos de mujeres víctimas de violencia, cumplimiento inferior a lo programado. </t>
  </si>
  <si>
    <t>Durante el mes de enero se dio inició a la contratación de prestación de servicios, contando con pocas abogadas vinculadas en el mes para la representación,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</si>
  <si>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Las mujeres pueden acceder al servicio gratuito de representación jurídica, siempre que cumplan con los criterios establecidos, favoreciendo el acceso a la justicia y el restablecimiento de sus derechos o de sus familias en caso de feminicidio. </t>
  </si>
  <si>
    <t>FEBRERO</t>
  </si>
  <si>
    <t>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t>
  </si>
  <si>
    <t>En lo transcurrido para los meses de enero a febrero de 2025 se dio inicio a 99 representaciones, de las cuales se discriminan de la siguiente forma 73 en procesos administrativos, 23 en procesos penales, y 3 en procesos de familia. 
Se cuenta con el equipo de abogadas de litigio para atender los casos que son por asignación directa (URI y Ruta Integral), así como con el equipo de litigio en procesos administrativos (Medidas de Protección) y en procesos penales.</t>
  </si>
  <si>
    <t>En el mes de febrero aún no se contaba con la contratación completa de abogadas,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</si>
  <si>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MARZO</t>
  </si>
  <si>
    <t>ABRIL</t>
  </si>
  <si>
    <t>MAYO</t>
  </si>
  <si>
    <t>JUNIO</t>
  </si>
  <si>
    <t>JULIO</t>
  </si>
  <si>
    <t>AGOSTO</t>
  </si>
  <si>
    <t>SEPTIEMBRE</t>
  </si>
  <si>
    <t>OCTUBRE</t>
  </si>
  <si>
    <t xml:space="preserve">NOVIEMBRE </t>
  </si>
  <si>
    <t>DICIEMBRE</t>
  </si>
  <si>
    <t>Formula indicador:</t>
  </si>
  <si>
    <t>((Avance del mes actividad 1 / avance programado actividad 1) + (Avance del mes actividad 2 / avance programado actividad 2) + (Avance del mes actividad 3 / avance programado actividad 3) + (Avance del mes actividad 4 / avance programado actividad 4))/ Numero de actividades programadas en el mes</t>
  </si>
  <si>
    <t>DESCRIPCIÓN CUALITATIVA  Y PORCENTUAL DEL AVANCE POR TAREA</t>
  </si>
  <si>
    <t>DESCRIPCIÓN DE LA TAREA</t>
  </si>
  <si>
    <t xml:space="preserve">1.1. Desarrollar las sesiones del Comité Técnico de Representación Jurídica </t>
  </si>
  <si>
    <t xml:space="preserve">1.2. Realizar la asignación de abogada y registrar  la información en el Si - Misional. </t>
  </si>
  <si>
    <t>Tarea 3</t>
  </si>
  <si>
    <t>Tarea 4</t>
  </si>
  <si>
    <t xml:space="preserve">PONDERACIÓN DE LA TAREA
</t>
  </si>
  <si>
    <t>LOGROS Y BENEFICIOS Y RETRASOS Y ALTERNATIVAS DE SOLUCIÓN</t>
  </si>
  <si>
    <t>En enero 2025 no se realizaron sesiones del comité de representación jurídica por falta de quórum. En medida que las profesionales designadas se encontraban en proceso de contratación. Por lo que todas las asignaciones solicitadas fueron directas en observancia de lo establecido en la Resolución 314 de 2022.</t>
  </si>
  <si>
    <t xml:space="preserve">Se registran 8 asignaciones directas (en observancia de lo establecido en la Resolución 314 de 2022) en los casos que lo amerita por la urgencia o que por las fechas de las acciones requeridas no alcanzan a ser estudiados en las sesiones ordinarias del comité que se realizan cada . miércoles. Adicional se registran 12 casos, 4 con solicitud de asignación de representación y 8 con seguimiento a representación. </t>
  </si>
  <si>
    <t>EVIDENCIAS DE EJECUCIÓN</t>
  </si>
  <si>
    <t>https://secretariadistritald.sharepoint.com/:f:/s/InstrumentosdePlaneacin-SubsecretaraFCO/Er-gtT6WSNtDjjfV6rTsMLEBvW4P2plJEdwxBazor4UUVQ?e=a9euKb</t>
  </si>
  <si>
    <t>https://secretariadistritald.sharepoint.com/:f:/s/InstrumentosdePlaneacin-SubsecretaraFCO/EoXd5ao8C6pKoKgxVTmf9XkBauMWWX4ESkxWl4sx06IF1g?e=7MVycS</t>
  </si>
  <si>
    <t xml:space="preserve">En el mes de febrero 2025 se realizaron 4 sesiones ordinarias del comité de representación jurídica y una sesión extraordinaria por cierre de caso. En las evidencias se incluyen: 
1. Reporte de asistencia a las sesiones ordinarias y extraordinaria  
2. Convocatorias realizadas por la secretaria técnica por teams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</si>
  <si>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En total se realizaron 79 actuaciones registradas en Si - Misional, 42 asignaciones, 6 representaciones asignadas, y 31 seguimientos a la representación. </t>
  </si>
  <si>
    <t>ACUMULADO</t>
  </si>
  <si>
    <t xml:space="preserve">Acompañar el 100% de los casos de representación jurídica que requieran el apoyo de psicología forense. </t>
  </si>
  <si>
    <t xml:space="preserve"> Porcentaje de casos de representación jurídica que acceden al servicio de acompañamiento psicosocial y/o de psicología forense. </t>
  </si>
  <si>
    <t>37. Asegurar que el 100% de los casos de representación jurídica ejercida por la SDMujer que requieran servicios de psicología forense y acompañamiento psicosocial, accedan a los mismos.</t>
  </si>
  <si>
    <t xml:space="preserve">En el mes de enero se evidencia que se inició el acompañamiento psicosocial a 11 de las 20 mujeres de que se encuentran en representación; así mismo, se evidencia la realización de seguimiento psicosocial a 9 de las 11 mujeres que se inició el acompañamiento. Los 11 casos corresponden a las 11 mujeres que requieren el acompañamiento. 
</t>
  </si>
  <si>
    <t xml:space="preserve">Durante el mes de enero se pudo realizar el acompañamiento de 11 casos de representación de mujeres víctimas de violencia. </t>
  </si>
  <si>
    <t>Durante el mes de enero se dio inició a la contratación de prestación de servicios, contando con pocas profesionales vinculadas en el mes para el acompañamiento, el Equipo Forense no se desarrollaron actividades en el mes de Enero debido a que aún no contaban con contrato, por lo que se da un retraso en el cumplimiento de la meta. Es importante reiterar que dada la dinámica de la contratación en la Secretaría, el primer trimestre del año no se cuenta con las capacidades necesarias, desde.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</si>
  <si>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</si>
  <si>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 xml:space="preserve">En el mes de febrero se evidencia que de las 79 mujeres en representación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Los 40 casos corresponden a las 40 mujeres que requieren el acompañamiento. </t>
  </si>
  <si>
    <t xml:space="preserve">En lo transcurrido para los meses de enero a febrero de 2025 se dio acompañamiento a 51 de las 99 mujeres que están siendo representadas. </t>
  </si>
  <si>
    <t>En el mes de febrero aún no se contaba con la contratación completa del equipo psicosocial,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</si>
  <si>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2.1  Realizar acompañamiento de psicosocial a mujeres representadas jurídicamente por el equipo de litigio.  </t>
  </si>
  <si>
    <t xml:space="preserve">2.2. Ejercer las actuaciones de psicología forense sobre los casos de mujeres en representación jurídica por el equipo de litigio.  </t>
  </si>
  <si>
    <t xml:space="preserve">En el mes de enero se evidencia que se inició el acompañamiento psicosocial a 11 de las 20 mujeres que se encuentran en representación; así mismo, se evidencia la realización de seguimiento psicosocial a 9 de las 11 mujeres que se inició el acompañamiento. </t>
  </si>
  <si>
    <t>Durante el mes de Enero 2025, se da priorización al proceso contractual frente a los reingresos de las profesionales Psicosociales, desde lo cual se desarrollan solamente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Desde el Equipo Forense no se desarrollaron actividades en el mes de Enero debido a que aún no contaban con contrato.</t>
  </si>
  <si>
    <t>https://secretariadistritald.sharepoint.com/:f:/s/InstrumentosdePlaneacin-SubsecretaraFCO/EtBoL14gOTxIoiUPtxPZiLIBGLZp8bHWRxyvj-xRXMSIcg?e=Z4P720</t>
  </si>
  <si>
    <t xml:space="preserve">No aplica </t>
  </si>
  <si>
    <t xml:space="preserve">En el mes de febrero se evidencia que de los 79 casos de litigio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Para un total de 40 mujeres con acompañamiento psicosocial. </t>
  </si>
  <si>
    <t>Durante el mes de Febrero 2025, se da priorización al proceso contractual frente a los reingresos de las profesionales Psicosociales, desde lo cual se desarrollan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 manera articulada con el Equipo Forense se generan algunas acciones en el proyecto de la Guía IVIMA, por medio de la realización de grupos de discusión con diferentes Equipos internos de la SDMujer frente a los avances de la guía de valoración de violencias y malestares IVIMA, continuando con el cronograma de implementación de dicho proyecto.</t>
  </si>
  <si>
    <t>https://secretariadistritald.sharepoint.com/:f:/s/InstrumentosdePlaneacin-SubsecretaraFCO/EtBoL14gOTxIoiUPtxPZiLIBGLZp8bHWRxyvj-xRXMSIcg?e=7hPEsy</t>
  </si>
  <si>
    <t>Brindar a 40000 mujeres orientación y asesoría jurídica en los espacios con presencia de la SDMujer</t>
  </si>
  <si>
    <t>Servicio de promoción del acceso a la justicia</t>
  </si>
  <si>
    <t>Número de mujeres con orientación o asesoría jurídica en los espacios donde tiene presencia la SFCO de la SDMujer</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</si>
  <si>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</si>
  <si>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 xml:space="preserve">En enero 692 mujeres recibieron asesoría u orientación sociojurídica, en los 3 espacios principales establecidos en la estrategia, 532 en Casas de Justicia, 89 en URI y 71 en CAF. </t>
  </si>
  <si>
    <t>En enero 692 mujeres recibieron asesoría u orientación sociojurídica, en los 3 espacios principales establecidos en la estrategia.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</si>
  <si>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Durante el periodo no se presentan retrasos significativos. </t>
  </si>
  <si>
    <t>Las mujeres víctimas de violencia que acceden a la asesoría u orientación sociojurídica reciben información y acompañamiento para garantizar su acceso a la justicia y la protección de sus derechos. Además del servicio de orientación y asesoría jurídica con enfoque de género y de derechos de las mujeres, quienes cumplan con los criterios de la Resolución 314 de 2022 pueden acceder al escalonamiento del caso para contar con abogada de representación. Este servicio también les permite conocer las rutas de atención disponibles, prevenir la revictimización en los procesos judiciales y administrativos, recibir acompañamiento en trámites legales, medidas de protección y procesos de denuncia, así como fortalecer su capacidad para tomar decisiones informadas sobre su situación. Todo ello con un enfoque integral que busca su bienestar, autonomía y acceso efectivo a la justicia.</t>
  </si>
  <si>
    <t xml:space="preserve">En febrero 983 mujeres recibieron asesoría u orientación sociojurídica, en los 3 espacios principales establecidos en la estrategia, 788 en Casas de Justicia, 101 en URI y 94 en CAF. </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</si>
  <si>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</si>
  <si>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</si>
  <si>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</si>
  <si>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En el mes de enero se atendieron por primera vez en CAF a 71 personas. (No se cuentan duplicados)</t>
  </si>
  <si>
    <t xml:space="preserve">En enero acudieron 532 personas a las casas de justicia específicamente, en Casas de justicia con ruta integral 421 y en casas modelo tradicional 111. </t>
  </si>
  <si>
    <t>En el mes de enero se atendieron por primera vez en URI a 89 personas. (No se cuentan duplicados)</t>
  </si>
  <si>
    <t>https://secretariadistritald.sharepoint.com/:x:/s/InstrumentosdePlaneacin-SubsecretaraFCO/EYzBgB2RzC1DiCsgqzpgzr0BJcUZZyrHRO8X0q_6qN4s9w?e=kldU5q</t>
  </si>
  <si>
    <t>En el mes de febrero se atendieron por primera vez en CAF a 94 personas. (No se cuentan duplicados)</t>
  </si>
  <si>
    <t xml:space="preserve">En febrero acudieron 788 personas a las casas de justicia específicamente, en Casas de justicia con ruta integral 520 y en casas modelo tradicional 268. </t>
  </si>
  <si>
    <t>En el mes de febrero se atendieron por primera vez en URI a 101 personas. (No se cuentan duplicados)</t>
  </si>
  <si>
    <t>Realizar a 15000 mujeres acompañamiento psicosocial en los espacios con presencia de la SDMujer</t>
  </si>
  <si>
    <t>Número de mujeres con acompañamiento psicosocial  en los espacios donde tiene presencia la SFCO de la SDMujer</t>
  </si>
  <si>
    <t xml:space="preserve">En enero 249 mujeres recibieron acompañamiento psicosocial, en los 3 espacios principales establecidos en la estrategia, 127 en Casas de Justicia, 95 en URI y 27 en CAF. </t>
  </si>
  <si>
    <t>En enero 249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</si>
  <si>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enero se dio inició a la contratación de prestación de servicios, contando con pocas profesionales vinculadas en el mes para el acompañamiento, se espera que para la mitad del mes de marzo se culminé la contratación. </t>
  </si>
  <si>
    <t>El acompañamiento psicosocial brinda apoyo emocional y orientación a las mujeres víctimas de violencia, facilitando su acceso a la justicia y evitando la revictimización. A través de este servicio, se identifican las distintas formas de violencia, se informa sobre las rutas de atención disponibles y se acompaña a las mujeres en los procesos judiciales, garantizando un enfoque de derechos y género. Además, contribuye al fortalecimiento emocional, la toma de decisiones informadas y la reconstrucción del proyecto de vida, conectándolas con redes de apoyo y servicios institucionales que les permitan ejercer sus derechos y acceder a la protección y reparación necesarias.</t>
  </si>
  <si>
    <t xml:space="preserve">En febrero 389 mujeres recibieron acompañamiento psicosocial, en los 3 espacios principales establecidos en la estrategia, 237 en Casas de Justicia, 121 en URI y 31 en CAF. </t>
  </si>
  <si>
    <t>De enero a febrero 638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</si>
  <si>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febrero se avanzó en la contratación de prestación de servicios, se espera que para la mitad del mes de marzo se culminé la contratación. </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</si>
  <si>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</si>
  <si>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</si>
  <si>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</si>
  <si>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En enero  27 mujeres recibieron acompañamiento psicosocial en CAF. (No se cuentan duplicados)</t>
  </si>
  <si>
    <t>En enero, 118 mujeres recibieron atención en Casa de Justicia con Ruta Integral , y  9 en Casas de Justicia Modelo tradicional, para un total de 127 mujeres que recibieron acompañamiento psicosocial en este espacio. (No se cuentan duplicados)</t>
  </si>
  <si>
    <t>En enero  95 mujeres recibieron acompañamiento psicosocial en URI. (No se cuentan duplicados)</t>
  </si>
  <si>
    <t>https://secretariadistritald.sharepoint.com/:x:/s/InstrumentosdePlaneacin-SubsecretaraFCO/ESr8zeYQPDFOhMDzS4dCS68BZJE6ujKg44AAPEfAGD2WeQ?e=dvzakc</t>
  </si>
  <si>
    <t>En febrero 31 mujeres recibieron acompañamiento psicosocial en CAF. (No se cuentan duplicados)</t>
  </si>
  <si>
    <t>En febrero, 194 mujeres recibieron atención en Casa de Justicia con Ruta Integral , y  43 en Casas de Justicia Modelo tradicional, para un total de 237 mujeres que recibieron acompañamiento psicosocial en este espacio. (No se cuentan duplicados)</t>
  </si>
  <si>
    <t>En febrero 121 mujeres recibieron acompañamiento psicosocial en URI. (No se cuentan duplicados)</t>
  </si>
  <si>
    <t>Gestionar 5000 activaciones de rutas y servicios de la oferta distrital para la atención integral a mujeres</t>
  </si>
  <si>
    <t>Número de atenciones (activaciones de rutas y servicios) de la oferta distrital brindadas para la atención integral a mujeres</t>
  </si>
  <si>
    <t xml:space="preserve">En el mes de enero desde el proceso de dinamización, a 38 mujeres se les activó ruta social, (una mujer puede tener mas de una activación de ruta), 
Así mismo, se registraron 114 seguimientos efectivos. </t>
  </si>
  <si>
    <t>En lo corrido del año se han activado ruta o servicios a 38 mujeres (una mujer puede tener mas de una activación de ruta), 
Así mismo, se registraron 114 seguimientos efectivos. 
Se cuenta con el equipo de dinamizadoras para cada una de las 7 casas de justicia con ruta integral</t>
  </si>
  <si>
    <t>Durante el mes de enero se dio inició a la contratación de prestación de servicios, contando con pocas dinamizadoras en el mes, por lo que se da un retraso en el cumplimiento de la meta. Es importante reiterar que dada la dinámica de la contratación en la Secretaría, el primer trimestre del año no se cuenta con las capacidades necesarias, desde.</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</si>
  <si>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</si>
  <si>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 xml:space="preserve">En el mes de febrero desde el proceso de dinamización, a 166 mujeres se les activó ruta social, (una mujer puede tener mas de una activación de ruta), 
Así mismo, se registraron 173 seguimientos efectivos. </t>
  </si>
  <si>
    <t>De enero a febrero se han activado ruta o servicios a 204 mujeres (una mujer puede tener mas de una activación de ruta), 
Así mismo, se registraron 287 seguimientos efectivos. 
Se cuenta con el equipo de dinamizadoras para cada una de las 7 casas de justicia con ruta integral</t>
  </si>
  <si>
    <t>5.1. Atender por primera vez a las mujeres para el direccionamiento a los servicios de la oferta distrital para la atención integral a mujeres</t>
  </si>
  <si>
    <t xml:space="preserve">5.1. Realizar seguimientos o validar si las mujeres han sido atendidas en los servicios direccionados en la primera atención. </t>
  </si>
  <si>
    <t xml:space="preserve">Desde el proceso de dinamización, en el mes de enero a 38 mujeres se les activó ruta social, (una mujer puede tener mas de una activación de ruta) evidenciando la labor constante y pertinente de los equipos en la atención integral, real y efectiva a la ciudadanía. </t>
  </si>
  <si>
    <t xml:space="preserve">En el mes de enero se registraron  114 seguimientos efectivos a mujeres en relación al avance del trámite de la ruta social activada. </t>
  </si>
  <si>
    <t>https://secretariadistritald.sharepoint.com/:x:/s/InstrumentosdePlaneacin-SubsecretaraFCO/Ed7OqmvsaHNMhBLZBgszCF0B-zmx9wExZ3d5xyfbMgf0kg?e=Xmea54</t>
  </si>
  <si>
    <t xml:space="preserve">Desde el proceso de dinamización, en el mes de febrero a 166 mujeres se les activó ruta social, (una mujer puede tener mas de una activación de ruta) evidenciando la labor constante y pertinente de los equipos en la atención integral, real y efectiva a la ciudadanía. </t>
  </si>
  <si>
    <t xml:space="preserve">En el mes de febrero se registraron 173 seguimientos efectivos a mujeres en relación al avance del trámite de la ruta social activada. </t>
  </si>
  <si>
    <t>Fecha de Emisión</t>
  </si>
  <si>
    <t>META PLAN DE DESARROLLO</t>
  </si>
  <si>
    <t>NOMBRE DEL PROYECTO</t>
  </si>
  <si>
    <t>8210 - Consolidación de la Estrategia de Justicia de Género como mecanismo para promover los derechos de las mujeres a una vida libre de violencias en Bogotá D.C.</t>
  </si>
  <si>
    <t xml:space="preserve">                                                 REPORTE INDICADOR META PDD</t>
  </si>
  <si>
    <t>OBJETIVO ODS</t>
  </si>
  <si>
    <t>Igualdad de Género</t>
  </si>
  <si>
    <t>META ODS</t>
  </si>
  <si>
    <t>5.2. Eliminar todas las formas de violencia contra todas las mujeres y las niñas en los ámbitos público y privado, incluidas la trata y la explotación sexual y otros tipos de explotación</t>
  </si>
  <si>
    <t>INDICADOR META PDD</t>
  </si>
  <si>
    <t>3860 - Porcentaje de casos de representación jurídica ejercida por la SDMujer que acceden a los servicios de psicología forense y acompañamiento psicosocial, cuando se requiera.</t>
  </si>
  <si>
    <t>PROGRAMACIÓN CUATRIENAL INDICADOR PDD</t>
  </si>
  <si>
    <t>AVANCE ACUMULADO CUATRIENIO</t>
  </si>
  <si>
    <t>TIPO DE ANUALIZACIÓN  (Según aplique)</t>
  </si>
  <si>
    <t>EJECUCIÓN MENSUAL INDICADOR PDD 37</t>
  </si>
  <si>
    <t>EVIDENCIAS DEL AVANCE</t>
  </si>
  <si>
    <t>Casos con seguimiento psicosocial indican decisión de voluntad de mujer para el servicio psicosocial/ casos de representación que en seguimiento se evidencie articulación con atención psicosocial</t>
  </si>
  <si>
    <t>Avance mensual</t>
  </si>
  <si>
    <t>Elaboró</t>
  </si>
  <si>
    <t>Firma</t>
  </si>
  <si>
    <t>Aprobó (Según aplique Gerenta de proyecto, Líder técnica y responsable de proceso)</t>
  </si>
  <si>
    <t>Revisó (Oficina Asesora de Planeación)</t>
  </si>
  <si>
    <t>VoBo:</t>
  </si>
  <si>
    <t>Nombre</t>
  </si>
  <si>
    <t>Beatriz Zamora</t>
  </si>
  <si>
    <t>Juliana Cortés Guerra</t>
  </si>
  <si>
    <t>Nombre:</t>
  </si>
  <si>
    <t>Cargo</t>
  </si>
  <si>
    <t>Contratista Instrumentos de Planeación</t>
  </si>
  <si>
    <t>Subsecretaria Fortalecimiento de Capacidades y Oportunidades</t>
  </si>
  <si>
    <t>Cargo:</t>
  </si>
  <si>
    <t>Marial del Pilar Duarte</t>
  </si>
  <si>
    <t>Contratista Financiera Proyecto</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</si>
  <si>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</si>
  <si>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víctimas de violencia.</t>
  </si>
  <si>
    <t xml:space="preserve">A enero de 2025 se encuentran en operación 13 espacios establecidos por la Subsecretaría para la prestación de los servicios jurídicos y psicosociales de manera integral </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</si>
  <si>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</si>
  <si>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A la fecha no se encuentran retrasos específicos. </t>
  </si>
  <si>
    <t xml:space="preserve">El contar con suficientes espacios permite mayor cobertura y oportunidad para la atención, asesoría y orientación sociojurídica y psicosocial a las mujeres víctimas de violencia. </t>
  </si>
  <si>
    <t xml:space="preserve">A febrero de 2025 se encuentran en operación 13 espacios establecidos por la Subsecretaría para la prestación de los servicios jurídicos y psicosociales de manera integral </t>
  </si>
  <si>
    <t>Número de espacios interinstitucionales con servicios jurídicos y psicosociales dirigido a mujeres mantenidos</t>
  </si>
  <si>
    <t>PRODUCTO - MGA</t>
  </si>
  <si>
    <t>EJECUCIÓN PRESUPUESTAL DEL PRODUCTO I TRIMESTRE</t>
  </si>
  <si>
    <t>OBJETIVO ESPECIFICO</t>
  </si>
  <si>
    <t>ACTIVIDAD</t>
  </si>
  <si>
    <t>EJECUTADO MAGNITUD</t>
  </si>
  <si>
    <t>Fortalecer la oferta de acompañamiento psicosocial y de psicología forense en los casos de representación jurídica por la SDMujer</t>
  </si>
  <si>
    <t>Ejecutar acciones de promoción de acceso a la justicia y atención a las mujeres victimas de violencias</t>
  </si>
  <si>
    <t>EJECUCIÓN PRESUPUESTAL DEL PRODUCTO II TRIMESTRE</t>
  </si>
  <si>
    <t>EJECUCIÓN PRESUPUESTAL DEL PRODUCTO III TRIMESTRE</t>
  </si>
  <si>
    <t>EJECUCIÓN PRESUPUESTAL DEL PRODUCTO IV TRIMESTRE</t>
  </si>
  <si>
    <t>NOVIEMBRE</t>
  </si>
  <si>
    <t>SECRETARÍA DISTRITAL DE LA MUJER
DIRECCINAMIENTO ESTRATÉGICO
FORMULACIÓN PLAN DE ACCIÓN
TERRITORIALIZACIÓN</t>
  </si>
  <si>
    <t>INDICADOR  PMR TERRITORIALIZABLE</t>
  </si>
  <si>
    <t>PMR: Servicios de prevención, atención y acogida para el fortalecimiento del derecho de las mujeres a una vida libre de violencias / INDICADOR PMR: 9 - Mujeres atendidas en Casas de Justicia, escenarios de fiscalía y sede central</t>
  </si>
  <si>
    <t>II SEMESTRE</t>
  </si>
  <si>
    <t>LOCALIDAD</t>
  </si>
  <si>
    <t>PROGRAMADO</t>
  </si>
  <si>
    <t>EJECUTADO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</si>
  <si>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</si>
  <si>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</si>
  <si>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</si>
  <si>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</si>
  <si>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</si>
  <si>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</si>
  <si>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</si>
  <si>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</si>
  <si>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</si>
  <si>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</si>
  <si>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</si>
  <si>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</si>
  <si>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</si>
  <si>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</si>
  <si>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</si>
  <si>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</si>
  <si>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</si>
  <si>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</si>
  <si>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</si>
  <si>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</si>
  <si>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PRODUCTOS, METAS Y RESULTADOS -PMR</t>
  </si>
  <si>
    <t>Numero de objetivo</t>
  </si>
  <si>
    <t>Objetivo</t>
  </si>
  <si>
    <t>Numero de indicador de producto</t>
  </si>
  <si>
    <t>Indicador de Producto</t>
  </si>
  <si>
    <t>Actividad que aporta al indicador</t>
  </si>
  <si>
    <t>Naturaleza</t>
  </si>
  <si>
    <t>Territorializable</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</si>
  <si>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</si>
  <si>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</si>
  <si>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</si>
  <si>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</si>
  <si>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</si>
  <si>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</si>
  <si>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</si>
  <si>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</si>
  <si>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</si>
  <si>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</si>
  <si>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</si>
  <si>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</si>
  <si>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</si>
  <si>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</si>
  <si>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</si>
  <si>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</si>
  <si>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</si>
  <si>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</si>
  <si>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</si>
  <si>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</si>
  <si>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</si>
  <si>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</si>
  <si>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</si>
  <si>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</si>
  <si>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</si>
  <si>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</si>
  <si>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</si>
  <si>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</si>
  <si>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</si>
  <si>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</si>
  <si>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</si>
  <si>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</si>
  <si>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</si>
  <si>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</si>
  <si>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</si>
  <si>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</si>
  <si>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</si>
  <si>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</si>
  <si>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</si>
  <si>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</si>
  <si>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</si>
  <si>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</si>
  <si>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</si>
  <si>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</si>
  <si>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</si>
  <si>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</si>
  <si>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</si>
  <si>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</si>
  <si>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</si>
  <si>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</si>
  <si>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</si>
  <si>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</si>
  <si>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</si>
  <si>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</si>
  <si>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</si>
  <si>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</si>
  <si>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</si>
  <si>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</si>
  <si>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</si>
  <si>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Numero y/o porcentaje de avance en el desarrollo, mantenimiento o adquisión de hardware o software</t>
  </si>
  <si>
    <t>Sistema de gestión documental actualizado</t>
  </si>
  <si>
    <t>Capacidad</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</si>
  <si>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</si>
  <si>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</si>
  <si>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</si>
  <si>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</si>
  <si>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</si>
  <si>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</si>
  <si>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</si>
  <si>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</si>
  <si>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</si>
  <si>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</si>
  <si>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</si>
  <si>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 xml:space="preserve">Cuantificar la cantidad de casos  de mujeres que cuentan con representación jurídica por parte de las abogadas de la Secretaría de la Mujer, dentro de los procesos litigio: penales, de familia, civil y en comisarias de familia, para medidas de protección. </t>
  </si>
  <si>
    <t>CÓDIGO DEL INDICADOR</t>
  </si>
  <si>
    <t>NA</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</si>
  <si>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</si>
  <si>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</si>
  <si>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</si>
  <si>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</si>
  <si>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</si>
  <si>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</si>
  <si>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</si>
  <si>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</si>
  <si>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</si>
  <si>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</si>
  <si>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</si>
  <si>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</si>
  <si>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 xml:space="preserve">Representaciones jurídicas iniciadas </t>
  </si>
  <si>
    <t xml:space="preserve">Son los casos que han sido evaluados por el Comité Técnico de Representación Jurídica (CTRJ) y se procede a asignar abogada para el inicio de su representación en el proceso jurídico. </t>
  </si>
  <si>
    <t>Simisional - Base de seguimientos CTRJ</t>
  </si>
  <si>
    <t>FÓRMULA DEL INDICADOR</t>
  </si>
  <si>
    <t>UNIDAD DE MEDIDA FÓRMULA</t>
  </si>
  <si>
    <t xml:space="preserve">Sumatoria de casos de representación iniciados </t>
  </si>
  <si>
    <t>DESCRIPCIÓN DEL INDICADOR</t>
  </si>
  <si>
    <t>LÍNEA BASE</t>
  </si>
  <si>
    <t>Año de linea base</t>
  </si>
  <si>
    <t>FUENTE DE VERIFICACIÓN</t>
  </si>
  <si>
    <t>simisional</t>
  </si>
  <si>
    <t>ANÁLISIS DEL INDICADOR</t>
  </si>
  <si>
    <t xml:space="preserve">Número de mujeres que cuentan con representación jurídica por parte de las abogadas de la Secretaría de la Mujer, dentro de los procesos litigio: penales, de familia, civil y en comisarias de familia, para medidas de protección. </t>
  </si>
  <si>
    <t>GLOSARIO DE TÉRMINOS</t>
  </si>
  <si>
    <t>CTRJ: Comité Técnico de Representación Jurídica</t>
  </si>
  <si>
    <t>OBSERVACIONES</t>
  </si>
  <si>
    <t xml:space="preserve">Medir el porcentaje de casos con representación jurídica que acceden a los servicios de acompañamiento psicosocial o psicología forense. </t>
  </si>
  <si>
    <t xml:space="preserve">Representaciones con acompañamiento psicosocial </t>
  </si>
  <si>
    <t>Son las representaciones jurídicas que cuentan con acompañamiento psicosocial (mujeres que reciben orientación de parte de una psicologa que le permita fortalecimiento emocional)</t>
  </si>
  <si>
    <t>Simisional</t>
  </si>
  <si>
    <t xml:space="preserve">Representaciones con acompañamiento de psicología forense </t>
  </si>
  <si>
    <t>Son las representaciones jurídicas que cuentan con acompañamiento de psicología forense (casos de representación que cuentan con evaluaciones, conceptos, asesoría, articulaciones e informes periciales)</t>
  </si>
  <si>
    <t xml:space="preserve">Simisional - Base de actuaciones equipo psicosocial de la SFC&amp;O </t>
  </si>
  <si>
    <t xml:space="preserve">Representaciones que requieren acompañamiento </t>
  </si>
  <si>
    <t xml:space="preserve">Son las representaciones jurídicas que de acuerdo con el concepto de las profesionales requieren acompañamiento pricosocial o de psicología forense.  </t>
  </si>
  <si>
    <t>((Sumatoria de representaciones con acompañamiento psicosocial  + Sumatoria de Representaciones con acompañamiento de psicología forense ) / Sumatoria de representaciones que requieren acompañamiento)*100%</t>
  </si>
  <si>
    <t xml:space="preserve">Porcentaje o relación de mujeres que cuentan con acompañamiento psicológico, que cuentan con la voluntad y que se ha identificado que dentro del proceso de representación requieren este acompañamiento. </t>
  </si>
  <si>
    <t xml:space="preserve">SFC&amp;O: Subsecretaría de Fortalecimiento de Capacidades y Oportunidades. 
Psicología Forense: Es la rama de la psicología que se aplica a las ciencias jurídicas, y busca aportar informes sobre el estado mental de los implicados a través de evaluaciones, conceptos, preparaciones, acompañamiento a citaciones o audiencias, articulación con equipo psicosocial y entrega de informes periciales, entre otros. </t>
  </si>
  <si>
    <t xml:space="preserve">
Cuantificar llas mujeres con atención sociojurídica (se eliminan duplicados) en los espacios de la SDMujer donde tiene presencia la SFC&amp;O, Casas de Justicia, URI, y CAF. </t>
  </si>
  <si>
    <t xml:space="preserve">Número de mujeres atendidas sociojurídicamente en CAF </t>
  </si>
  <si>
    <t xml:space="preserve">Es la cantidad de mujeres atendidas sociojurídicamente (asesoradas u orientadas por una abogada) por primera vez en los CAF (se eliminan duplicados de manera acumulada) </t>
  </si>
  <si>
    <t xml:space="preserve">Número de mujeres atendidas sociojurídicamente en Casas de Justicia </t>
  </si>
  <si>
    <t xml:space="preserve">Es la cantidad de mujeres atendidas sociojurídicamente (asesoradas u orientadas por una abogada) por primera vez en Casas de Justicia (se eliminan duplicados de manera acumulada) </t>
  </si>
  <si>
    <t>Número de mujeres atendidas sociojurídicamente en URI</t>
  </si>
  <si>
    <t xml:space="preserve">Es la cantidad de mujeres atendidas sociojurídicamente (asesoradas u orientadas por una abogada) por primera vez en URI (se eliminan duplicados de manera acumulada) </t>
  </si>
  <si>
    <t>Sumatoria de número de mujeres atendidas sociojurídicamente en CAF + Sumatoria de número de mujeres atendidas sociojurídicamente en Casas de Justicia + Sumatoria de número de mujeres atendidas sociojurídicamente en URI</t>
  </si>
  <si>
    <t xml:space="preserve">Muestra la cantidad de mujeres atendidas, asesoradas u orientadas jurídicamente con perspectiva de género y derechos de las mujeres a través de los espacios donde tiene presencia los equipos de la SFCO, URI, CAF, Casas de Justicia. </t>
  </si>
  <si>
    <t xml:space="preserve">SFCO: Subsecretaría de Fortalecimiento de Capacidades y Oportunidades. 
URI: Unidades de Reacción Inmediata. 
CAF: Centros de atención de la Fiscalia. </t>
  </si>
  <si>
    <t xml:space="preserve">Calcular la cantidad de mujeres con acompañamiento psicosocial (se eliminan duplicados) en los espacios de la SDMujer donde tiene presencia la SFC&amp;O, Casas de Justicia, URI, y CAF.  </t>
  </si>
  <si>
    <t xml:space="preserve">Número de mujeres con acompañamiento psicosocial en CAF </t>
  </si>
  <si>
    <t xml:space="preserve">Es la cantidad de mujeres con acompañamiento psicosocial (orientación para el fortalecimiento de la salud mental) por primera vez en los CAF (se eliminan duplicados de manera acumulada) </t>
  </si>
  <si>
    <t xml:space="preserve">Número de mujeres con acompañamiento psicosocial en Casas de Justicia </t>
  </si>
  <si>
    <t xml:space="preserve">Es la cantidad de mujeres con acompañamiento psicosocial (orientación para el fortalecimiento de la salud mental) por primera vez en Casas de Justicia (se eliminan duplicados de manera acumulada) </t>
  </si>
  <si>
    <t>Número de mujeres con acompañamiento psicosocial en URI</t>
  </si>
  <si>
    <t xml:space="preserve">Es la cantidad de mujeres con acompañamiento psicosocial (orientación para el fortalecimiento de la salud mental) por primera vez en URI (se eliminan duplicados de manera acumulada) </t>
  </si>
  <si>
    <t>Sumatoria de número de mujeres con acompañamiento psicosocial en CAF + Sumatoria de mujeres con acompañamiento psicosocial en Casas de Justicia + Sumatoria de mujeres con acompañamiento psicosocial en URI</t>
  </si>
  <si>
    <t xml:space="preserve">Muestra la cantidad mujeres con acompañamiento psicosocial a través de los espacios donde tiene presencia los equipos de la SFCO, URI, CAF, Casas de Justicia, como parte de la ruta integral de atención a las mujeres víctimas de violencia de género. </t>
  </si>
  <si>
    <t>Calcular la cantidad de atenciones (activaciones de rutas y servicios) de la oferta distrital para la atención de mujeres donde tiene presencia la SFCO.</t>
  </si>
  <si>
    <t xml:space="preserve">Atenciones por primera vez en Casas de Justicia </t>
  </si>
  <si>
    <t xml:space="preserve">Son las atenciones a mujeres por primera vez, por las dinamizadoras (profesionales en áreas sociales) en Casas de Justcia </t>
  </si>
  <si>
    <t>trabajadoras sociales</t>
  </si>
  <si>
    <t xml:space="preserve">Sumatoria de las atenciones realizadas a las mujeres por primera vez en las Casas de Justicia </t>
  </si>
  <si>
    <t xml:space="preserve">Número de atenciones por primera vez, activaciones de ruta o servicios, que realizan las dinamizadoras en las Casas de Justicia, esto representa el inicio de la Ruta integral para mujeres víctimas de violencia.   </t>
  </si>
  <si>
    <t>N/A</t>
  </si>
  <si>
    <t xml:space="preserve">Si - Misional </t>
  </si>
  <si>
    <t xml:space="preserve">Incrementar los espacios interinstitucionales en donde se brindan los servicios jurídicos y psicosociales a las mujeres víctimas de violencia fortaleciendo el componente de acompañamiento psicosocial.  </t>
  </si>
  <si>
    <t>Número de espacios con  servicios jurídicos y psicosociales</t>
  </si>
  <si>
    <t xml:space="preserve">Se reporta el número de espacios institucionales en los que tiene presencia la SDMujer prestando los servicios jurídicos  y psicosociales  en el marco de la estrategia de justicia de genero, para dar un acompañamiento integral.  </t>
  </si>
  <si>
    <t xml:space="preserve">Inventario de espacios </t>
  </si>
  <si>
    <t xml:space="preserve">Sumatoria de espacios interinstitucionales con servicios jurídicos y psicosociales dirigido a mujeres </t>
  </si>
  <si>
    <t>Año de línea base</t>
  </si>
  <si>
    <t xml:space="preserve">Se reporta el número de espacios institucionales en los que tiene presencia la SDMujer prestando los servicios jurídicos y psicosociales en el marco de la estrategia de justicia de género, bajo la Resolución 314 de 2022. Se incluyen espacios como Casas de Justicia, CAF, o URI. </t>
  </si>
  <si>
    <t xml:space="preserve">URI: Unidades de Reacción Inmediata. 
CAF: Centros de atención de la Fiscalía. </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</si>
  <si>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</si>
  <si>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</si>
  <si>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</si>
  <si>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</si>
  <si>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</si>
  <si>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</si>
  <si>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</si>
  <si>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</si>
  <si>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Actualización programación presupuestal por actividades</t>
  </si>
  <si>
    <t>Se solicita ajuste de metas de acuerdo al presupuesto asignado para la vigencia 2025, dado que la versión inicial cargada en Pandora tuvo ajustes en la programación contractual por actividades</t>
  </si>
  <si>
    <t xml:space="preserve">Número </t>
  </si>
  <si>
    <t>Dirección de Cartografía</t>
  </si>
  <si>
    <t>Dirección de Registros Sociales</t>
  </si>
  <si>
    <t>Dirección de Información y Estadística</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</si>
  <si>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</si>
  <si>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</si>
  <si>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</si>
  <si>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</si>
  <si>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</si>
  <si>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</si>
  <si>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</si>
  <si>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</si>
  <si>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</si>
  <si>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</si>
  <si>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</si>
  <si>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</si>
  <si>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</si>
  <si>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</si>
  <si>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</si>
  <si>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</si>
  <si>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</si>
  <si>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</si>
  <si>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</si>
  <si>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</si>
  <si>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</si>
  <si>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</si>
  <si>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</si>
  <si>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</si>
  <si>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</si>
  <si>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</si>
  <si>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</si>
  <si>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</si>
  <si>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</si>
  <si>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</si>
  <si>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</si>
  <si>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</si>
  <si>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</si>
  <si>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</si>
  <si>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</si>
  <si>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</si>
  <si>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</si>
  <si>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</si>
  <si>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</si>
  <si>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</si>
  <si>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</si>
  <si>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</si>
  <si>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</si>
  <si>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</si>
  <si>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</si>
  <si>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</si>
  <si>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</si>
  <si>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</si>
  <si>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</si>
  <si>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</si>
  <si>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</si>
  <si>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</si>
  <si>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</si>
  <si>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</si>
  <si>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</si>
  <si>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</si>
  <si>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</si>
  <si>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</si>
  <si>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</si>
  <si>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</si>
  <si>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</si>
  <si>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</si>
  <si>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</si>
  <si>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</si>
  <si>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</si>
  <si>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</si>
  <si>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</si>
  <si>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</si>
  <si>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</si>
  <si>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</si>
  <si>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</si>
  <si>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</si>
  <si>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</si>
  <si>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</si>
  <si>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</si>
  <si>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</si>
  <si>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</si>
  <si>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</si>
  <si>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</si>
  <si>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</si>
  <si>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</si>
  <si>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</si>
  <si>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</si>
  <si>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</si>
  <si>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</si>
  <si>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</si>
  <si>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</si>
  <si>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En febrero 983 mujeres recibieron asesoría u orientación sociojurídica, en los 3 espacios principales establecidos en la estrategia. Hasta la fecha se han realizado 1675 en total.
Se cuenta con el equipo de abogadas de orientación y asesoría para atender a las mujeres que ingresan a alguna de las 5 URI, al CAF (Caivas y Capiv) y a las 7 casas de justicia con ruta integral o a las 8 casas de justicia con el modelo de atención tradicional.</t>
  </si>
  <si>
    <t>6.66%</t>
  </si>
  <si>
    <t xml:space="preserve">En el mes de marzo 2025 se realizaron 4 sesiones ordinarias del comité de representación jurídica y una sesión extraordinaria por cierre de caso. En las evidencias se incluyen: 
1. Reporte de asistencia a las sesiones del comité.   
2. Convocatorias realizadas por la secretaria técnica por teams. 
Nota: No se comparten las actas en garantía de los datos sensibles que contiene de las ciudadanas. 
</t>
  </si>
  <si>
    <t>https://secretariadistritald.sharepoint.com/:f:/s/InstrumentosdePlaneacin-SubsecretaraFCO/EuQ42f1Uu3NBmlt0FF_vnwoBsJ9EvBgTqyT-z412YtQBLg?e=A5kCrN</t>
  </si>
  <si>
    <t>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t>
  </si>
  <si>
    <t>En lo transcurrido de enero a marzo de 2025 se dio inicio a  262 representaciones, de las cuales se discriminan de la siguiente forma 194 en procesos administrativos, 60 en procesos penales, 6 en procesos de familia y 2 por identificar. 
Se cuenta con el equipo de abogadas de litigio para atender los casos que son por asignación directa (URI y Ruta Integral), así como con el equipo de litigio en procesos administrativos (Medidas de Protección) y en procesos penales.</t>
  </si>
  <si>
    <t xml:space="preserve">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campos o información 100% confiable. </t>
  </si>
  <si>
    <t>https://secretariadistritald.sharepoint.com/:f:/s/InstrumentosdePlaneacin-SubsecretaraFCO/ElJ5Bw3hDUdPizFt_ZvnQyMB0v4PIVNFjYmGP83EQxBOhg?e=U9KQ4c</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</si>
  <si>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marzo se escalonaron al comité 192 casos, de los cuales 163 fueron asignados por el comité de acuerdo con el reporte de Litigio de Si - Misional 2.0. </t>
  </si>
  <si>
    <t xml:space="preserve">En el mes de marzo se evidencia que de los 163 casos de litigio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Para un total de 73 mujeres con acompañamiento psicosocial. </t>
  </si>
  <si>
    <t xml:space="preserve">Durante el mes de marzo se sugirió la articulación de 12 casos de los asignados por el Comité Técnico: 
1. Recepción de solicitudes para articulación en marzo: 11
2. Asignación de labores periciales: 12
De esas labores asignadas a las profesionales, realizaron:
- 9 Entrevistas con ciudadana
- 6 Aplicaciones de pruebas psicométricas 
- 7 Entrevistas complementarias
- 15 Comunicaciones con abogadas
- 5 Comunicaciones con ciudadanas
- 6 Entregas de informe de evaluación psicológica
- 2 Socializaciones de resultados
- 3 Asistencias a audiencias
-1 Valoración neuropsicológica
Adicionalmente, se realizaron las siguientes acciones: 
6   Preparaciones de audiencia
2    Socializaciones de servicios con equipos (Profesionales de Litigio en Penal y Familia, Casas Refugio)
1   Fortalecimiento conceptual con profesionales psicosociales de las URI, donde se abordaron temas relacionados con la violencia psicológica y los elementos diferenciales de la violencia.
4   Articulaciones con equipo transversal para acompañamiento de las ciudadanas
2  Articulaciones con la profesional del cuidado para los equipos (Identificación de necesidades y preparación de charla de difusión para el 9 de abril)
Y frente al desarrollo de la guía IVIMA, se realizaron 4 presentaciones de la guía, la primera con la subsecretaria, y las otras 3 como grupos focales con profesionales de la procuraduría, con profesionales del equipo sociojurídico de URI de la SDM y con las coordinadoras que conforman la mesa psicosocial de la SDM. </t>
  </si>
  <si>
    <t>https://secretariadistritald.sharepoint.com/:f:/s/InstrumentosdePlaneacin-SubsecretaraFCO/EnvWCxd_VP9KlAz6nn-fHfAB3zC1SiPXoLAMa6muTikOHg?e=SDi5Wl</t>
  </si>
  <si>
    <t xml:space="preserve">En lo transcurrido para los meses de enero a marzo de 2025 se dio acompañamiento a 124 de las 262 mujeres con nuevas representaciones en 2025. Es importante precisar que corresponde a las mujeres que requieren el acompañamiento. </t>
  </si>
  <si>
    <t>https://secretariadistritald.sharepoint.com/:f:/s/InstrumentosdePlaneacin-SubsecretaraFCO/EgswUVBe9shEjd6U3cjFUxcBNC6EmZQ1f1sxese2Z20Tlg?e=BatRfM</t>
  </si>
  <si>
    <t>En el mes de marzo se atendieron por primera vez en CAF a 137 personas. (No se cuentan duplicados)</t>
  </si>
  <si>
    <t>En el mes de marzo se atendieron por primera vez en URI a 197 personas. (No se cuentan duplicados)</t>
  </si>
  <si>
    <t>Durante el periodo no se presentan retrasos significativos. Es importante precisar que en el sistema Si - Misional 2.0, aún se encuentran debilidades en la completitud y calidad de los datos</t>
  </si>
  <si>
    <t>https://secretariadistritald.sharepoint.com/:f:/s/InstrumentosdePlaneacin-SubsecretaraFCO/EvT0uLUl9LpIpz3O0E9c4ysBvCfwPcbLPhinDRri6i4FnQ?e=l3x0k1</t>
  </si>
  <si>
    <t xml:space="preserve">En marzo 1224 mujeres recibieron asesoría u orientación sociojurídica, en los 3 espacios principales establecidos en la estrategia, 890 en Casas de Justicia, 197 en URI y 137 en CAF. </t>
  </si>
  <si>
    <t>En marzo 1224 mujeres recibieron asesoría u orientación sociojurídica, en los 3 espacios principales establecidos en la estrategia. Hasta la fecha se han realizado 2899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</si>
  <si>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marzo acudieron por primera vez 890 personas a las casas de justicia, específicamente en Casas de Justicia con Ruta Integral 638 y en Casas con Modelo Tradicional 252. </t>
  </si>
  <si>
    <t>En marzo 76 mujeres recibieron acompañamiento psicosocial en CAF. (No se cuentan duplicados)</t>
  </si>
  <si>
    <t>En marzo, 279 mujeres recibieron atención en Casa de Justicia con Ruta Integral , y  82 en Casas de Justicia Modelo tradicional, para un total de 361 mujeres que recibieron acompañamiento psicosocial en este espacio. (No se cuentan duplicados)</t>
  </si>
  <si>
    <t>En marzo 192 mujeres recibieron acompañamiento psicosocial en URI. (No se cuentan duplicados)</t>
  </si>
  <si>
    <t xml:space="preserve">En marzo 629 mujeres recibieron acompañamiento psicosocial, en los 3 espacios principales establecidos en la estrategia, 361 en Casas de Justicia, 192 en URI y 76 en CAF. </t>
  </si>
  <si>
    <t>De enero a marzo 1.267 mujeres recibieron acompañamiento psicosocial, en los 3 espacios principales establecidos en la estrategia, 725 en Casa de Justicia, 408 en URI, y 134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</si>
  <si>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periodo no se presentan retrasos significativos. Es importante precisar que en el sistema Si - Misional 2.0, aún se encuentran debilidades en la completitud y calidad de los datos. </t>
  </si>
  <si>
    <t>https://secretariadistritald.sharepoint.com/:f:/s/InstrumentosdePlaneacin-SubsecretaraFCO/Ei7ZMoVPPfJCmSigZcKNUVUBNfBx55WMrSrkae8Sw6wMyA?e=svOcWk</t>
  </si>
  <si>
    <t xml:space="preserve">Desde el proceso de dinamización, en el mes de marzo a 260 mujeres se les activó ruta social, (una mujer puede tener mas de una activación de ruta) evidenciando la labor constante y pertinente de los equipos en la atención integral, real y efectiva a la ciudadanía. </t>
  </si>
  <si>
    <t>De enero a marzo se han activado ruta o servicios a 464 mujeres (una mujer puede tener mas de una activación de ruta), 
Así mismo, se registraron 854 seguimientos efectivos. 
Se cuenta con el equipo de dinamizadoras para cada una de las 7 casas de justicia con ruta integral</t>
  </si>
  <si>
    <t xml:space="preserve">Es importante precisar que en el sistema Si - Misional 2.0, aún se encuentran debilidades en la completitud y calidad de los datos. </t>
  </si>
  <si>
    <t xml:space="preserve">En el mes de marzo desde el proceso de dinamización, a 260 mujeres se les activó ruta social, (una mujer puede tener mas de una activación de ruta), 
Así mismo, se registraron 567 seguimientos efectivos. </t>
  </si>
  <si>
    <t>https://secretariadistritald.sharepoint.com/:f:/s/InstrumentosdePlaneacin-SubsecretaraFCO/EmN08PijBbhDrTPjtkA3bqcBkaGSrWOU2ra_LkqRASXJrw?e=dggICK</t>
  </si>
  <si>
    <t xml:space="preserve">A marzo de 2025 se encuentran en operación 13 espacios establecidos por la Subsecretaría para la prestación de los servicios jurídicos y psicosociales de manera integral </t>
  </si>
  <si>
    <t xml:space="preserve">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tienen información incompleta, también es importante mencionar que la información relacionada con las actuaciones del equipo de psicología forense se llevan por medio de registro manual. </t>
  </si>
  <si>
    <t>Infraestructura Tecnológica y documental (Sistemas de Información y Tecnología y Gestión documental)</t>
  </si>
  <si>
    <t>Línea Base
(Corte 31 diciembre 2023)</t>
  </si>
  <si>
    <t>Meta Plan
(Total PMR
10 Años)</t>
  </si>
  <si>
    <t>Se solicita ajuste de metas de acuerdo a la ejecución del presupuesto asignado para la vigencia 2025 y la programación actual de las necesidades contractuales del proyecto 8210.</t>
  </si>
  <si>
    <t xml:space="preserve">En el mes de marzo se evidencia que de las 163 mujeres en representación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Los 73 casos corresponden a las 73 mujeres que requieren el acompañamiento. </t>
  </si>
  <si>
    <t xml:space="preserve">En el mes de marzo se registraron 567 seguimientos efectivos a mujeres en relación al avance del trámite de la ruta social activada. </t>
  </si>
  <si>
    <t>Para el primer trimestre del año 2025, la SDMujer ha adelantado acciones y actividades para atender al 100% de las mujeres con necesidad de representación jurídica. Así, se ha realizado acompañamiento a 124 (47.3%) de las 262 mujeres que están siendo representadas (194 en procesos administrativos, 60 en procesos penales, 6 en procesos de familia y 2 por identificar).</t>
  </si>
  <si>
    <t>A 31 de marzo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</si>
  <si>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BPIN</t>
  </si>
  <si>
    <t>BPIN 2024110010300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</si>
</sst>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5" formatCode="_-* #,##0\ &quot;€&quot;_-;\-* #,##0\ &quot;€&quot;_-;_-* &quot;-&quot;\ &quot;€&quot;_-;_-@_-"/>
    <numFmt numFmtId="166" formatCode="_-* #,##0.00\ &quot;€&quot;_-;\-* #,##0.00\ &quot;€&quot;_-;_-* &quot;-&quot;??\ &quot;€&quot;_-;_-@_-"/>
    <numFmt numFmtId="169" formatCode="_-* #,##0.00\ _€_-;\-* #,##0.00\ _€_-;_-* &quot;-&quot;??\ _€_-;_-@_-"/>
    <numFmt numFmtId="170" formatCode="_-* #,##0\ _€_-;\-* #,##0\ _€_-;_-* &quot;-&quot;??\ _€_-;_-@_-"/>
    <numFmt numFmtId="171" formatCode="_-* #,##0\ _€_-;\-* #,##0\ _€_-;_-* &quot;-&quot;\ _€_-;_-@_-"/>
    <numFmt numFmtId="172" formatCode="0.0%"/>
    <numFmt numFmtId="173" formatCode="###,000"/>
    <numFmt numFmtId="174" formatCode="_-* #,##0.0_-;\-* #,##0.0_-;_-* &quot;-&quot;??_-;_-@_-"/>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rgb="FF242424"/>
      <name val="Aptos Narrow"/>
      <family val="2"/>
    </font>
    <font>
      <sz val="10"/>
      <color rgb="FFFF0000"/>
      <name val="Arial Narrow"/>
      <family val="2"/>
    </font>
    <font>
      <sz val="18"/>
      <name val="Arial"/>
      <family val="2"/>
    </font>
    <font>
      <sz val="12"/>
      <color theme="1"/>
      <name val="Arial"/>
      <family val="2"/>
    </font>
    <font>
      <sz val="8"/>
      <color theme="1"/>
      <name val="Calibri"/>
      <family val="2"/>
      <scheme val="minor"/>
    </font>
    <font>
      <sz val="11"/>
      <color theme="1"/>
      <name val="Calibri"/>
      <family val="2"/>
      <scheme val="minor"/>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4DFEC"/>
        <bgColor rgb="FF000000"/>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53">
    <xf numFmtId="0" fontId="0" fillId="0" borderId="0"/>
    <xf numFmtId="9" fontId="8" fillId="0" borderId="0" applyFont="0" applyFill="0" applyBorder="0" applyAlignment="0" applyProtection="0"/>
    <xf numFmtId="0" fontId="10" fillId="0" borderId="6"/>
    <xf numFmtId="0" fontId="4" fillId="0" borderId="6"/>
    <xf numFmtId="166" fontId="4" fillId="0" borderId="6" applyFont="0" applyFill="0" applyBorder="0" applyAlignment="0" applyProtection="0"/>
    <xf numFmtId="169" fontId="4" fillId="0" borderId="6" applyFont="0" applyFill="0" applyBorder="0" applyAlignment="0" applyProtection="0"/>
    <xf numFmtId="9" fontId="4" fillId="0" borderId="6" applyFont="0" applyFill="0" applyBorder="0" applyAlignment="0" applyProtection="0"/>
    <xf numFmtId="171" fontId="4" fillId="0" borderId="6" applyFont="0" applyFill="0" applyBorder="0" applyAlignment="0" applyProtection="0"/>
    <xf numFmtId="165" fontId="4" fillId="0" borderId="6" applyFont="0" applyFill="0" applyBorder="0" applyAlignment="0" applyProtection="0"/>
    <xf numFmtId="9" fontId="10" fillId="0" borderId="6" applyFont="0" applyFill="0" applyBorder="0" applyAlignment="0" applyProtection="0"/>
    <xf numFmtId="9" fontId="17" fillId="0" borderId="6" applyFont="0" applyFill="0" applyBorder="0" applyAlignment="0" applyProtection="0"/>
    <xf numFmtId="173" fontId="22" fillId="0" borderId="42" applyNumberFormat="0" applyAlignment="0" applyProtection="0">
      <alignment horizontal="right" vertical="center"/>
    </xf>
    <xf numFmtId="173" fontId="22" fillId="0" borderId="43" applyNumberFormat="0" applyAlignment="0" applyProtection="0">
      <alignment horizontal="left" vertical="center" indent="1"/>
    </xf>
    <xf numFmtId="0" fontId="23" fillId="0" borderId="43" applyAlignment="0" applyProtection="0">
      <alignment horizontal="left" vertical="center" indent="1"/>
    </xf>
    <xf numFmtId="0" fontId="24" fillId="8" borderId="6" applyNumberFormat="0" applyAlignment="0" applyProtection="0">
      <alignment horizontal="left" vertical="center" indent="1"/>
    </xf>
    <xf numFmtId="173" fontId="26" fillId="0" borderId="42" applyNumberFormat="0" applyFill="0" applyBorder="0" applyAlignment="0" applyProtection="0">
      <alignment horizontal="right" vertical="center"/>
    </xf>
    <xf numFmtId="0" fontId="18" fillId="0" borderId="6" applyNumberFormat="0" applyFill="0" applyBorder="0" applyAlignment="0" applyProtection="0"/>
    <xf numFmtId="0" fontId="3" fillId="0" borderId="6"/>
    <xf numFmtId="43" fontId="38" fillId="0" borderId="0" applyFont="0" applyFill="0" applyBorder="0" applyAlignment="0" applyProtection="0"/>
    <xf numFmtId="0" fontId="2" fillId="0" borderId="6"/>
    <xf numFmtId="0" fontId="47" fillId="0" borderId="6"/>
    <xf numFmtId="0" fontId="18" fillId="0" borderId="0" applyNumberFormat="0" applyFill="0" applyBorder="0" applyAlignment="0" applyProtection="0"/>
    <xf numFmtId="0" fontId="53" fillId="0" borderId="6"/>
    <xf numFmtId="9" fontId="1" fillId="0" borderId="6" applyFont="0" applyFill="0" applyBorder="0" applyAlignment="0" applyProtection="0"/>
    <xf numFmtId="0" fontId="53" fillId="0" borderId="6"/>
    <xf numFmtId="0" fontId="1" fillId="0" borderId="6"/>
    <xf numFmtId="166" fontId="1" fillId="0" borderId="6" applyFont="0" applyFill="0" applyBorder="0" applyAlignment="0" applyProtection="0"/>
    <xf numFmtId="169" fontId="1" fillId="0" borderId="6" applyFont="0" applyFill="0" applyBorder="0" applyAlignment="0" applyProtection="0"/>
    <xf numFmtId="9" fontId="1" fillId="0" borderId="6" applyFont="0" applyFill="0" applyBorder="0" applyAlignment="0" applyProtection="0"/>
    <xf numFmtId="171" fontId="1" fillId="0" borderId="6" applyFont="0" applyFill="0" applyBorder="0" applyAlignment="0" applyProtection="0"/>
    <xf numFmtId="165" fontId="1" fillId="0" borderId="6" applyFont="0" applyFill="0" applyBorder="0" applyAlignment="0" applyProtection="0"/>
    <xf numFmtId="43" fontId="1" fillId="0" borderId="6" applyFont="0" applyFill="0" applyBorder="0" applyAlignment="0" applyProtection="0"/>
    <xf numFmtId="0" fontId="53" fillId="0" borderId="6"/>
    <xf numFmtId="0" fontId="53" fillId="0" borderId="6"/>
    <xf numFmtId="0" fontId="53" fillId="0" borderId="6"/>
    <xf numFmtId="0" fontId="53" fillId="0" borderId="6"/>
    <xf numFmtId="0" fontId="53" fillId="0" borderId="6"/>
    <xf numFmtId="43" fontId="1" fillId="0" borderId="6" applyFont="0" applyFill="0" applyBorder="0" applyAlignment="0" applyProtection="0"/>
    <xf numFmtId="0" fontId="1" fillId="0" borderId="6"/>
    <xf numFmtId="43" fontId="1" fillId="0" borderId="6" applyFont="0" applyFill="0" applyBorder="0" applyAlignment="0" applyProtection="0"/>
    <xf numFmtId="0" fontId="1" fillId="0" borderId="6"/>
    <xf numFmtId="0" fontId="53" fillId="0" borderId="6"/>
    <xf numFmtId="0" fontId="53" fillId="0" borderId="6"/>
    <xf numFmtId="0" fontId="53" fillId="0" borderId="6"/>
    <xf numFmtId="0" fontId="53" fillId="0" borderId="6"/>
    <xf numFmtId="43" fontId="1" fillId="0" borderId="6" applyFont="0" applyFill="0" applyBorder="0" applyAlignment="0" applyProtection="0"/>
    <xf numFmtId="43" fontId="1" fillId="0" borderId="6" applyFont="0" applyFill="0" applyBorder="0" applyAlignment="0" applyProtection="0"/>
    <xf numFmtId="43" fontId="1" fillId="0" borderId="6" applyFont="0" applyFill="0" applyBorder="0" applyAlignment="0" applyProtection="0"/>
    <xf numFmtId="43" fontId="1" fillId="0" borderId="6" applyFont="0" applyFill="0" applyBorder="0" applyAlignment="0" applyProtection="0"/>
    <xf numFmtId="43" fontId="1" fillId="0" borderId="6" applyFont="0" applyFill="0" applyBorder="0" applyAlignment="0" applyProtection="0"/>
    <xf numFmtId="43" fontId="1" fillId="0" borderId="6" applyFont="0" applyFill="0" applyBorder="0" applyAlignment="0" applyProtection="0"/>
    <xf numFmtId="43" fontId="1" fillId="0" borderId="6" applyFont="0" applyFill="0" applyBorder="0" applyAlignment="0" applyProtection="0"/>
    <xf numFmtId="43" fontId="1" fillId="0" borderId="6" applyFont="0" applyFill="0" applyBorder="0" applyAlignment="0" applyProtection="0"/>
  </cellStyleXfs>
  <cellXfs count="678">
    <xf numFmtId="0" fontId="0" fillId="0" borderId="0" xfId="0"/>
    <xf numFmtId="0" fontId="9" fillId="0" borderId="0" xfId="0" applyFont="1"/>
    <xf numFmtId="0" fontId="13" fillId="0" borderId="6" xfId="3" applyFont="1" applyAlignment="1">
      <alignment vertical="center"/>
    </xf>
    <xf numFmtId="0" fontId="12" fillId="4" borderId="6" xfId="2" applyFont="1" applyFill="1" applyAlignment="1">
      <alignment vertical="center" wrapText="1"/>
    </xf>
    <xf numFmtId="0" fontId="14" fillId="4" borderId="6" xfId="2" applyFont="1" applyFill="1" applyAlignment="1">
      <alignment vertical="center" wrapText="1"/>
    </xf>
    <xf numFmtId="0" fontId="11" fillId="4" borderId="6" xfId="2" applyFont="1" applyFill="1" applyAlignment="1">
      <alignment vertical="center" wrapText="1"/>
    </xf>
    <xf numFmtId="0" fontId="12" fillId="4" borderId="20" xfId="2" applyFont="1" applyFill="1" applyBorder="1" applyAlignment="1">
      <alignment vertical="center" wrapText="1"/>
    </xf>
    <xf numFmtId="0" fontId="12" fillId="0" borderId="20" xfId="2" applyFont="1" applyBorder="1" applyAlignment="1">
      <alignment vertical="center" wrapText="1"/>
    </xf>
    <xf numFmtId="0" fontId="12" fillId="0" borderId="6" xfId="2" applyFont="1" applyAlignment="1">
      <alignment vertical="center" wrapText="1"/>
    </xf>
    <xf numFmtId="0" fontId="12" fillId="0" borderId="6" xfId="2" applyFont="1" applyAlignment="1">
      <alignment horizontal="center" vertical="center" wrapText="1"/>
    </xf>
    <xf numFmtId="0" fontId="15" fillId="0" borderId="6" xfId="3" applyFont="1" applyAlignment="1">
      <alignment horizontal="center" vertical="center"/>
    </xf>
    <xf numFmtId="0" fontId="13" fillId="0" borderId="6" xfId="3" applyFont="1" applyAlignment="1">
      <alignment horizontal="center" vertical="center"/>
    </xf>
    <xf numFmtId="0" fontId="14" fillId="0" borderId="6" xfId="2" applyFont="1" applyAlignment="1">
      <alignment vertical="center" wrapText="1"/>
    </xf>
    <xf numFmtId="0" fontId="11" fillId="0" borderId="6" xfId="2" applyFont="1" applyAlignment="1">
      <alignment vertical="center" wrapText="1"/>
    </xf>
    <xf numFmtId="0" fontId="12" fillId="4" borderId="20" xfId="2" applyFont="1" applyFill="1" applyBorder="1" applyAlignment="1">
      <alignment horizontal="center" vertical="center" wrapText="1"/>
    </xf>
    <xf numFmtId="0" fontId="16" fillId="4" borderId="6" xfId="2" applyFont="1" applyFill="1" applyAlignment="1">
      <alignment horizontal="center" vertical="center" wrapText="1"/>
    </xf>
    <xf numFmtId="0" fontId="12" fillId="4" borderId="6" xfId="2" applyFont="1" applyFill="1" applyAlignment="1">
      <alignment horizontal="center" vertical="center" wrapText="1"/>
    </xf>
    <xf numFmtId="0" fontId="16" fillId="0" borderId="6" xfId="2" applyFont="1" applyAlignment="1">
      <alignment horizontal="center" vertical="center" wrapText="1"/>
    </xf>
    <xf numFmtId="0" fontId="12" fillId="6" borderId="6" xfId="2" applyFont="1" applyFill="1" applyAlignment="1">
      <alignment vertical="center" wrapText="1"/>
    </xf>
    <xf numFmtId="0" fontId="12" fillId="5" borderId="15" xfId="2" applyFont="1" applyFill="1" applyBorder="1" applyAlignment="1">
      <alignment horizontal="center" vertical="center" wrapText="1"/>
    </xf>
    <xf numFmtId="0" fontId="12" fillId="5" borderId="16" xfId="2" applyFont="1" applyFill="1" applyBorder="1" applyAlignment="1">
      <alignment horizontal="center" vertical="center" wrapText="1"/>
    </xf>
    <xf numFmtId="170" fontId="13" fillId="0" borderId="21" xfId="5" applyNumberFormat="1" applyFont="1" applyBorder="1" applyAlignment="1">
      <alignment vertical="center"/>
    </xf>
    <xf numFmtId="170" fontId="13" fillId="0" borderId="22" xfId="5" applyNumberFormat="1" applyFont="1" applyBorder="1" applyAlignment="1">
      <alignment vertical="center"/>
    </xf>
    <xf numFmtId="0" fontId="12" fillId="5" borderId="33" xfId="2" applyFont="1" applyFill="1" applyBorder="1" applyAlignment="1">
      <alignment vertical="center" wrapText="1"/>
    </xf>
    <xf numFmtId="170" fontId="13" fillId="0" borderId="34" xfId="5" applyNumberFormat="1" applyFont="1" applyBorder="1" applyAlignment="1">
      <alignment vertical="center"/>
    </xf>
    <xf numFmtId="170" fontId="13" fillId="0" borderId="36" xfId="5" applyNumberFormat="1" applyFont="1" applyBorder="1" applyAlignment="1">
      <alignment vertical="center"/>
    </xf>
    <xf numFmtId="0" fontId="12" fillId="5" borderId="24" xfId="2" applyFont="1" applyFill="1" applyBorder="1" applyAlignment="1">
      <alignment vertical="center" wrapText="1"/>
    </xf>
    <xf numFmtId="170" fontId="13" fillId="0" borderId="25" xfId="5" applyNumberFormat="1" applyFont="1" applyBorder="1" applyAlignment="1">
      <alignment vertical="center"/>
    </xf>
    <xf numFmtId="0" fontId="13" fillId="0" borderId="6" xfId="3" applyFont="1"/>
    <xf numFmtId="0" fontId="12" fillId="7" borderId="14" xfId="2" applyFont="1" applyFill="1" applyBorder="1" applyAlignment="1">
      <alignment vertical="center" wrapText="1"/>
    </xf>
    <xf numFmtId="170" fontId="13" fillId="0" borderId="26" xfId="5" applyNumberFormat="1" applyFont="1" applyBorder="1" applyAlignment="1">
      <alignment vertical="center"/>
    </xf>
    <xf numFmtId="0" fontId="6" fillId="0" borderId="6" xfId="3" applyFont="1" applyAlignment="1">
      <alignment vertical="center"/>
    </xf>
    <xf numFmtId="0" fontId="13" fillId="0" borderId="6" xfId="3" applyFont="1" applyAlignment="1">
      <alignment horizontal="center" vertical="center" wrapText="1"/>
    </xf>
    <xf numFmtId="0" fontId="21" fillId="0" borderId="6" xfId="3" applyFont="1" applyAlignment="1">
      <alignment vertical="center"/>
    </xf>
    <xf numFmtId="0" fontId="19" fillId="0" borderId="38" xfId="3" applyFont="1" applyBorder="1" applyAlignment="1">
      <alignment horizontal="center"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39" xfId="3" applyFont="1" applyBorder="1" applyAlignment="1">
      <alignment horizontal="center" vertical="center"/>
    </xf>
    <xf numFmtId="0" fontId="19" fillId="0" borderId="23" xfId="3" applyFont="1" applyBorder="1" applyAlignment="1">
      <alignment horizontal="center" vertical="center"/>
    </xf>
    <xf numFmtId="0" fontId="19" fillId="0" borderId="40" xfId="3" applyFont="1" applyBorder="1" applyAlignment="1">
      <alignment horizontal="center" vertical="center"/>
    </xf>
    <xf numFmtId="0" fontId="27" fillId="0" borderId="6" xfId="3" applyFont="1" applyAlignment="1">
      <alignment vertical="center"/>
    </xf>
    <xf numFmtId="0" fontId="29" fillId="5" borderId="34" xfId="2" applyFont="1" applyFill="1" applyBorder="1" applyAlignment="1">
      <alignment horizontal="center" vertical="center" wrapText="1"/>
    </xf>
    <xf numFmtId="0" fontId="28" fillId="0" borderId="34" xfId="3" applyFont="1" applyBorder="1" applyAlignment="1">
      <alignment horizontal="center" vertical="center"/>
    </xf>
    <xf numFmtId="0" fontId="32" fillId="5" borderId="40" xfId="3" applyFont="1" applyFill="1" applyBorder="1" applyAlignment="1">
      <alignment horizontal="center" vertical="center" wrapText="1"/>
    </xf>
    <xf numFmtId="0" fontId="32" fillId="5" borderId="23" xfId="3" applyFont="1" applyFill="1" applyBorder="1" applyAlignment="1">
      <alignment horizontal="center" vertical="center" wrapText="1"/>
    </xf>
    <xf numFmtId="0" fontId="32" fillId="5" borderId="38"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9" xfId="3" applyFont="1" applyFill="1" applyBorder="1" applyAlignment="1">
      <alignment horizontal="center" vertical="center" wrapText="1"/>
    </xf>
    <xf numFmtId="0" fontId="32" fillId="5" borderId="34" xfId="2" applyFont="1" applyFill="1" applyBorder="1" applyAlignment="1">
      <alignment horizontal="center" vertical="center" wrapText="1"/>
    </xf>
    <xf numFmtId="0" fontId="32" fillId="5" borderId="34" xfId="0" applyFont="1" applyFill="1" applyBorder="1" applyAlignment="1">
      <alignment horizontal="center" vertical="center"/>
    </xf>
    <xf numFmtId="10" fontId="32" fillId="5" borderId="34" xfId="3" applyNumberFormat="1" applyFont="1" applyFill="1" applyBorder="1" applyAlignment="1">
      <alignment horizontal="center" vertical="center"/>
    </xf>
    <xf numFmtId="9" fontId="32" fillId="5" borderId="34" xfId="3" applyNumberFormat="1" applyFont="1" applyFill="1" applyBorder="1" applyAlignment="1">
      <alignment horizontal="center" vertical="center"/>
    </xf>
    <xf numFmtId="9" fontId="32" fillId="9" borderId="34" xfId="0" applyNumberFormat="1" applyFont="1" applyFill="1" applyBorder="1" applyAlignment="1">
      <alignment horizontal="center" vertical="center"/>
    </xf>
    <xf numFmtId="9" fontId="32" fillId="5" borderId="34" xfId="0" applyNumberFormat="1" applyFont="1" applyFill="1" applyBorder="1" applyAlignment="1">
      <alignment horizontal="center"/>
    </xf>
    <xf numFmtId="9" fontId="20" fillId="4" borderId="34" xfId="0" applyNumberFormat="1" applyFont="1" applyFill="1" applyBorder="1" applyAlignment="1">
      <alignment horizontal="center"/>
    </xf>
    <xf numFmtId="0" fontId="34" fillId="0" borderId="38" xfId="3" applyFont="1" applyBorder="1" applyAlignment="1">
      <alignment horizontal="center" vertical="center"/>
    </xf>
    <xf numFmtId="0" fontId="34" fillId="0" borderId="31" xfId="3" applyFont="1" applyBorder="1" applyAlignment="1">
      <alignment horizontal="center" vertical="center" wrapText="1"/>
    </xf>
    <xf numFmtId="0" fontId="19" fillId="0" borderId="18" xfId="3" applyFont="1" applyBorder="1" applyAlignment="1">
      <alignment horizontal="center" vertical="center"/>
    </xf>
    <xf numFmtId="10" fontId="32" fillId="5" borderId="34" xfId="0" applyNumberFormat="1" applyFont="1" applyFill="1" applyBorder="1" applyAlignment="1">
      <alignment horizontal="center" vertical="center"/>
    </xf>
    <xf numFmtId="0" fontId="7" fillId="0" borderId="6" xfId="3" applyFont="1" applyAlignment="1">
      <alignment vertical="center"/>
    </xf>
    <xf numFmtId="9" fontId="13" fillId="0" borderId="36" xfId="1" applyFont="1" applyBorder="1" applyAlignment="1">
      <alignment vertical="center"/>
    </xf>
    <xf numFmtId="0" fontId="12" fillId="5" borderId="38" xfId="2" applyFont="1" applyFill="1" applyBorder="1" applyAlignment="1">
      <alignment vertical="center" wrapText="1"/>
    </xf>
    <xf numFmtId="0" fontId="12" fillId="0" borderId="38" xfId="2" applyFont="1" applyBorder="1" applyAlignment="1">
      <alignment vertical="center" wrapText="1"/>
    </xf>
    <xf numFmtId="0" fontId="13" fillId="0" borderId="0" xfId="0" applyFont="1"/>
    <xf numFmtId="0" fontId="12" fillId="5" borderId="24" xfId="2" applyFont="1" applyFill="1" applyBorder="1" applyAlignment="1">
      <alignment horizontal="center" vertical="center" wrapText="1"/>
    </xf>
    <xf numFmtId="0" fontId="12" fillId="5" borderId="25" xfId="2" applyFont="1" applyFill="1" applyBorder="1" applyAlignment="1">
      <alignment horizontal="center" vertical="center" wrapText="1"/>
    </xf>
    <xf numFmtId="15" fontId="13" fillId="0" borderId="52" xfId="0" applyNumberFormat="1" applyFont="1" applyBorder="1" applyAlignment="1">
      <alignment horizontal="center" vertical="center" wrapText="1"/>
    </xf>
    <xf numFmtId="0" fontId="13" fillId="0" borderId="35" xfId="0" applyFont="1" applyBorder="1" applyAlignment="1">
      <alignment horizontal="justify" vertical="center" wrapText="1"/>
    </xf>
    <xf numFmtId="15" fontId="13" fillId="0" borderId="33" xfId="0" applyNumberFormat="1" applyFont="1" applyBorder="1" applyAlignment="1">
      <alignment horizontal="center" vertical="center" wrapText="1"/>
    </xf>
    <xf numFmtId="0" fontId="13" fillId="0" borderId="34" xfId="0" applyFont="1" applyBorder="1" applyAlignment="1">
      <alignment horizontal="center" vertical="center" wrapText="1"/>
    </xf>
    <xf numFmtId="14" fontId="13" fillId="0" borderId="33" xfId="0" applyNumberFormat="1" applyFont="1" applyBorder="1" applyAlignment="1">
      <alignment horizontal="center" vertical="center" wrapText="1"/>
    </xf>
    <xf numFmtId="0" fontId="13"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21" xfId="0" applyFont="1" applyBorder="1" applyAlignment="1">
      <alignment vertical="center" wrapText="1"/>
    </xf>
    <xf numFmtId="0" fontId="13" fillId="0" borderId="34" xfId="0" applyFont="1" applyBorder="1" applyAlignment="1">
      <alignment vertical="center" wrapText="1"/>
    </xf>
    <xf numFmtId="0" fontId="13" fillId="0" borderId="34" xfId="0" applyFont="1" applyBorder="1" applyAlignment="1">
      <alignment vertical="top" wrapText="1"/>
    </xf>
    <xf numFmtId="0" fontId="13" fillId="0" borderId="34" xfId="0" applyFont="1" applyBorder="1" applyAlignment="1">
      <alignment vertical="center"/>
    </xf>
    <xf numFmtId="0" fontId="13" fillId="4" borderId="20" xfId="3" applyFont="1" applyFill="1" applyBorder="1" applyAlignment="1">
      <alignment vertical="center"/>
    </xf>
    <xf numFmtId="0" fontId="13" fillId="4" borderId="6" xfId="3" applyFont="1" applyFill="1" applyAlignment="1">
      <alignment vertical="center"/>
    </xf>
    <xf numFmtId="0" fontId="12" fillId="4" borderId="27" xfId="2" applyFont="1" applyFill="1" applyBorder="1" applyAlignment="1">
      <alignment horizontal="center" vertical="center" wrapText="1"/>
    </xf>
    <xf numFmtId="0" fontId="11" fillId="0" borderId="0" xfId="0" applyFont="1" applyAlignment="1">
      <alignment vertical="center"/>
    </xf>
    <xf numFmtId="0" fontId="11" fillId="0" borderId="20" xfId="2" applyFont="1" applyBorder="1" applyAlignment="1">
      <alignment horizontal="center" vertical="center" wrapText="1"/>
    </xf>
    <xf numFmtId="0" fontId="12" fillId="0" borderId="6" xfId="2" applyFont="1" applyAlignment="1">
      <alignment horizontal="center" vertical="center"/>
    </xf>
    <xf numFmtId="0" fontId="36" fillId="0" borderId="6" xfId="0" applyFont="1" applyBorder="1" applyAlignment="1">
      <alignment horizontal="left" vertical="center" wrapText="1"/>
    </xf>
    <xf numFmtId="0" fontId="12" fillId="0" borderId="38" xfId="0" applyFont="1" applyBorder="1" applyAlignment="1">
      <alignment horizontal="left" vertical="center" wrapText="1"/>
    </xf>
    <xf numFmtId="0" fontId="12" fillId="0" borderId="6" xfId="2" applyFont="1" applyAlignment="1">
      <alignment vertical="center"/>
    </xf>
    <xf numFmtId="0" fontId="36" fillId="0" borderId="38" xfId="0" applyFont="1" applyBorder="1" applyAlignment="1">
      <alignment horizontal="left" vertical="center" wrapText="1"/>
    </xf>
    <xf numFmtId="0" fontId="5" fillId="0" borderId="38" xfId="0" applyFont="1" applyBorder="1" applyAlignment="1">
      <alignment horizontal="left" vertical="center" wrapText="1"/>
    </xf>
    <xf numFmtId="0" fontId="20" fillId="0" borderId="38" xfId="3" applyFont="1" applyBorder="1" applyAlignment="1">
      <alignment horizontal="center" vertical="center"/>
    </xf>
    <xf numFmtId="9" fontId="20" fillId="0" borderId="38" xfId="3" applyNumberFormat="1" applyFont="1" applyBorder="1" applyAlignment="1">
      <alignment horizontal="center" vertical="center"/>
    </xf>
    <xf numFmtId="9" fontId="19" fillId="0" borderId="38" xfId="3" applyNumberFormat="1" applyFont="1" applyBorder="1" applyAlignment="1">
      <alignment horizontal="center" vertical="center"/>
    </xf>
    <xf numFmtId="0" fontId="12" fillId="0" borderId="38" xfId="2" applyFont="1" applyBorder="1" applyAlignment="1">
      <alignment horizontal="center" vertical="center" wrapText="1"/>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3" fillId="0" borderId="40" xfId="3" applyFont="1" applyBorder="1" applyAlignment="1">
      <alignment horizontal="center" vertical="center"/>
    </xf>
    <xf numFmtId="0" fontId="32" fillId="3" borderId="34" xfId="3" applyFont="1" applyFill="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3" fillId="10" borderId="6" xfId="3" applyFont="1" applyFill="1" applyAlignment="1">
      <alignment vertical="center"/>
    </xf>
    <xf numFmtId="0" fontId="12" fillId="10" borderId="6" xfId="2" applyFont="1" applyFill="1" applyAlignment="1">
      <alignment vertical="center" wrapText="1"/>
    </xf>
    <xf numFmtId="0" fontId="13" fillId="10" borderId="6" xfId="3" applyFont="1" applyFill="1"/>
    <xf numFmtId="0" fontId="11" fillId="10" borderId="0" xfId="0" applyFont="1" applyFill="1" applyAlignment="1">
      <alignment vertical="center"/>
    </xf>
    <xf numFmtId="0" fontId="12" fillId="10" borderId="6" xfId="0" applyFont="1" applyFill="1" applyBorder="1" applyAlignment="1">
      <alignment horizontal="left" vertical="center" wrapText="1"/>
    </xf>
    <xf numFmtId="0" fontId="12" fillId="10" borderId="6" xfId="0" applyFont="1" applyFill="1" applyBorder="1" applyAlignment="1">
      <alignment horizontal="center" vertical="center" wrapText="1"/>
    </xf>
    <xf numFmtId="0" fontId="12" fillId="10" borderId="6" xfId="2" applyFont="1" applyFill="1" applyAlignment="1">
      <alignment horizontal="center" vertical="center"/>
    </xf>
    <xf numFmtId="0" fontId="2" fillId="0" borderId="6" xfId="19"/>
    <xf numFmtId="0" fontId="2" fillId="0" borderId="6" xfId="19" applyAlignment="1">
      <alignment horizontal="center"/>
    </xf>
    <xf numFmtId="0" fontId="22" fillId="0" borderId="34" xfId="12" quotePrefix="1" applyNumberFormat="1" applyBorder="1" applyAlignment="1">
      <alignment horizontal="center" vertical="center" wrapText="1"/>
    </xf>
    <xf numFmtId="0" fontId="22" fillId="0" borderId="34" xfId="12" quotePrefix="1" applyNumberFormat="1" applyBorder="1" applyAlignment="1">
      <alignment horizontal="left" vertical="center" wrapText="1"/>
    </xf>
    <xf numFmtId="37" fontId="22" fillId="0" borderId="34" xfId="11" applyNumberFormat="1" applyBorder="1" applyAlignment="1">
      <alignment horizontal="center" vertical="center"/>
    </xf>
    <xf numFmtId="0" fontId="22" fillId="0" borderId="33" xfId="12" quotePrefix="1" applyNumberFormat="1" applyBorder="1" applyAlignment="1">
      <alignment horizontal="center" vertical="center" wrapText="1"/>
    </xf>
    <xf numFmtId="37" fontId="22" fillId="0" borderId="54" xfId="19" applyNumberFormat="1" applyFont="1" applyBorder="1" applyAlignment="1">
      <alignment horizontal="center" vertical="center"/>
    </xf>
    <xf numFmtId="37" fontId="22" fillId="0" borderId="53" xfId="19" applyNumberFormat="1" applyFont="1" applyBorder="1" applyAlignment="1">
      <alignment horizontal="center" vertical="center"/>
    </xf>
    <xf numFmtId="0" fontId="22" fillId="0" borderId="24" xfId="12" quotePrefix="1" applyNumberFormat="1" applyBorder="1" applyAlignment="1">
      <alignment horizontal="center" vertical="center" wrapText="1"/>
    </xf>
    <xf numFmtId="0" fontId="22" fillId="0" borderId="25" xfId="12" quotePrefix="1" applyNumberFormat="1" applyBorder="1" applyAlignment="1">
      <alignment horizontal="left" vertical="center" wrapText="1"/>
    </xf>
    <xf numFmtId="0" fontId="22" fillId="0" borderId="25" xfId="12" quotePrefix="1" applyNumberFormat="1" applyBorder="1" applyAlignment="1">
      <alignment horizontal="center" vertical="center" wrapText="1"/>
    </xf>
    <xf numFmtId="0" fontId="22" fillId="0" borderId="52" xfId="12" quotePrefix="1" applyNumberFormat="1" applyBorder="1" applyAlignment="1">
      <alignment horizontal="center" vertical="center" wrapText="1"/>
    </xf>
    <xf numFmtId="0" fontId="22" fillId="0" borderId="57" xfId="12" quotePrefix="1" applyNumberFormat="1" applyBorder="1" applyAlignment="1">
      <alignment horizontal="left" vertical="center" wrapText="1"/>
    </xf>
    <xf numFmtId="0" fontId="22" fillId="0" borderId="57" xfId="12" quotePrefix="1" applyNumberFormat="1" applyBorder="1" applyAlignment="1">
      <alignment horizontal="center" vertical="center" wrapText="1"/>
    </xf>
    <xf numFmtId="37" fontId="22" fillId="0" borderId="62" xfId="11" applyNumberFormat="1" applyBorder="1" applyAlignment="1">
      <alignment horizontal="right" vertical="center"/>
    </xf>
    <xf numFmtId="0" fontId="2" fillId="0" borderId="36" xfId="19" applyBorder="1" applyAlignment="1">
      <alignment horizontal="right" wrapText="1"/>
    </xf>
    <xf numFmtId="0" fontId="2" fillId="0" borderId="36" xfId="19" applyBorder="1" applyAlignment="1">
      <alignment horizontal="right"/>
    </xf>
    <xf numFmtId="37" fontId="22" fillId="0" borderId="69" xfId="11" applyNumberFormat="1" applyBorder="1" applyAlignment="1">
      <alignment horizontal="right" vertical="center"/>
    </xf>
    <xf numFmtId="0" fontId="2" fillId="0" borderId="26" xfId="19" applyBorder="1" applyAlignment="1">
      <alignment horizontal="right"/>
    </xf>
    <xf numFmtId="0" fontId="2" fillId="10" borderId="6" xfId="19" applyFill="1"/>
    <xf numFmtId="0" fontId="11" fillId="10" borderId="20" xfId="2" applyFont="1" applyFill="1" applyBorder="1" applyAlignment="1">
      <alignment horizontal="center" vertical="center" wrapText="1"/>
    </xf>
    <xf numFmtId="0" fontId="36" fillId="10" borderId="6" xfId="0" applyFont="1" applyFill="1" applyBorder="1" applyAlignment="1">
      <alignment horizontal="left" vertical="center" wrapText="1"/>
    </xf>
    <xf numFmtId="0" fontId="13" fillId="0" borderId="57" xfId="3" applyFont="1" applyBorder="1" applyAlignment="1">
      <alignment vertical="center" wrapText="1"/>
    </xf>
    <xf numFmtId="170" fontId="13" fillId="0" borderId="57" xfId="5" applyNumberFormat="1" applyFont="1" applyBorder="1" applyAlignment="1">
      <alignment vertical="center"/>
    </xf>
    <xf numFmtId="170" fontId="13" fillId="0" borderId="58" xfId="5" applyNumberFormat="1" applyFont="1" applyBorder="1" applyAlignment="1">
      <alignment vertical="center"/>
    </xf>
    <xf numFmtId="43" fontId="42" fillId="5" borderId="68" xfId="18" applyFont="1" applyFill="1" applyBorder="1" applyAlignment="1">
      <alignment horizontal="center" vertical="center" wrapText="1"/>
    </xf>
    <xf numFmtId="43" fontId="42" fillId="5" borderId="71" xfId="18" applyFont="1" applyFill="1" applyBorder="1" applyAlignment="1">
      <alignment horizontal="center" vertical="center" wrapText="1"/>
    </xf>
    <xf numFmtId="43" fontId="42" fillId="5" borderId="72" xfId="18" applyFont="1" applyFill="1" applyBorder="1" applyAlignment="1">
      <alignment horizontal="center" vertical="center" wrapText="1"/>
    </xf>
    <xf numFmtId="170" fontId="13" fillId="0" borderId="52" xfId="5" applyNumberFormat="1" applyFont="1" applyBorder="1" applyAlignment="1">
      <alignment vertical="center"/>
    </xf>
    <xf numFmtId="170" fontId="13" fillId="0" borderId="33" xfId="5" applyNumberFormat="1" applyFont="1" applyBorder="1" applyAlignment="1">
      <alignment vertical="center"/>
    </xf>
    <xf numFmtId="170" fontId="13" fillId="0" borderId="24" xfId="5" applyNumberFormat="1" applyFont="1" applyBorder="1" applyAlignment="1">
      <alignment vertical="center"/>
    </xf>
    <xf numFmtId="0" fontId="13" fillId="4" borderId="6" xfId="3" applyFont="1" applyFill="1"/>
    <xf numFmtId="0" fontId="11" fillId="4" borderId="0" xfId="0" applyFont="1" applyFill="1" applyAlignment="1">
      <alignment vertical="center"/>
    </xf>
    <xf numFmtId="0" fontId="12" fillId="5" borderId="17"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2" fillId="5" borderId="23" xfId="3" applyFont="1" applyFill="1" applyBorder="1" applyAlignment="1">
      <alignment horizontal="center" vertical="center" wrapText="1"/>
    </xf>
    <xf numFmtId="0" fontId="12" fillId="5" borderId="38" xfId="3" applyFont="1" applyFill="1" applyBorder="1" applyAlignment="1">
      <alignment horizontal="center" vertical="center" wrapText="1"/>
    </xf>
    <xf numFmtId="0" fontId="40" fillId="0" borderId="6" xfId="2" applyFont="1" applyAlignment="1">
      <alignment vertical="center" wrapText="1"/>
    </xf>
    <xf numFmtId="0" fontId="40" fillId="0" borderId="38" xfId="0" applyFont="1" applyBorder="1" applyAlignment="1">
      <alignment horizontal="center" vertical="center"/>
    </xf>
    <xf numFmtId="0" fontId="40" fillId="0" borderId="38" xfId="0" applyFont="1" applyBorder="1" applyAlignment="1">
      <alignment vertical="center"/>
    </xf>
    <xf numFmtId="0" fontId="40" fillId="0" borderId="38" xfId="2" applyFont="1" applyBorder="1" applyAlignment="1">
      <alignment horizontal="center" wrapText="1"/>
    </xf>
    <xf numFmtId="0" fontId="40" fillId="0" borderId="38" xfId="2" applyFont="1" applyBorder="1" applyAlignment="1">
      <alignment horizontal="center" vertical="center" wrapText="1"/>
    </xf>
    <xf numFmtId="0" fontId="40" fillId="0" borderId="38" xfId="2" applyFont="1" applyBorder="1" applyAlignment="1">
      <alignment vertical="center" wrapText="1"/>
    </xf>
    <xf numFmtId="0" fontId="12" fillId="0" borderId="38" xfId="0" applyFont="1" applyBorder="1" applyAlignment="1">
      <alignment vertical="center" wrapText="1"/>
    </xf>
    <xf numFmtId="0" fontId="11" fillId="10" borderId="6" xfId="0" applyFont="1" applyFill="1" applyBorder="1" applyAlignment="1">
      <alignment vertical="center"/>
    </xf>
    <xf numFmtId="0" fontId="11" fillId="0" borderId="38" xfId="0" applyFont="1" applyBorder="1" applyAlignment="1">
      <alignment vertical="center"/>
    </xf>
    <xf numFmtId="0" fontId="43" fillId="5" borderId="25" xfId="19" applyFont="1" applyFill="1" applyBorder="1" applyAlignment="1">
      <alignment horizontal="center" vertical="center" wrapText="1"/>
    </xf>
    <xf numFmtId="0" fontId="2" fillId="0" borderId="65" xfId="19" applyBorder="1" applyAlignment="1">
      <alignment vertical="center"/>
    </xf>
    <xf numFmtId="0" fontId="0" fillId="0" borderId="57" xfId="0" applyBorder="1" applyAlignment="1">
      <alignment vertical="center"/>
    </xf>
    <xf numFmtId="0" fontId="2" fillId="0" borderId="57" xfId="19" applyBorder="1" applyAlignment="1">
      <alignment vertical="center"/>
    </xf>
    <xf numFmtId="0" fontId="2" fillId="0" borderId="57" xfId="19" applyBorder="1" applyAlignment="1">
      <alignment horizontal="right" vertical="center"/>
    </xf>
    <xf numFmtId="0" fontId="2" fillId="0" borderId="37" xfId="19" applyBorder="1" applyAlignment="1">
      <alignment vertical="center"/>
    </xf>
    <xf numFmtId="0" fontId="0" fillId="0" borderId="34" xfId="0" applyBorder="1" applyAlignment="1">
      <alignment vertical="center"/>
    </xf>
    <xf numFmtId="0" fontId="2" fillId="0" borderId="34" xfId="19" applyBorder="1" applyAlignment="1">
      <alignment vertical="center"/>
    </xf>
    <xf numFmtId="0" fontId="2" fillId="0" borderId="66" xfId="19" applyBorder="1" applyAlignment="1">
      <alignment vertical="center"/>
    </xf>
    <xf numFmtId="0" fontId="0" fillId="0" borderId="25" xfId="0" applyBorder="1" applyAlignment="1">
      <alignment vertical="center"/>
    </xf>
    <xf numFmtId="0" fontId="2" fillId="0" borderId="25" xfId="19" applyBorder="1" applyAlignment="1">
      <alignment vertical="center"/>
    </xf>
    <xf numFmtId="0" fontId="2" fillId="0" borderId="68" xfId="19" applyBorder="1" applyAlignment="1">
      <alignment horizontal="right" vertical="center"/>
    </xf>
    <xf numFmtId="0" fontId="11" fillId="5" borderId="38" xfId="2" applyFont="1" applyFill="1" applyBorder="1" applyAlignment="1">
      <alignment vertical="center" wrapText="1"/>
    </xf>
    <xf numFmtId="0" fontId="11" fillId="0" borderId="38" xfId="2" applyFont="1" applyBorder="1" applyAlignment="1">
      <alignment horizontal="center" wrapText="1"/>
    </xf>
    <xf numFmtId="0" fontId="11" fillId="5" borderId="38" xfId="0" applyFont="1" applyFill="1" applyBorder="1" applyAlignment="1">
      <alignment vertical="center"/>
    </xf>
    <xf numFmtId="0" fontId="11" fillId="0" borderId="38" xfId="2" applyFont="1" applyBorder="1" applyAlignment="1">
      <alignment vertical="center" wrapText="1"/>
    </xf>
    <xf numFmtId="0" fontId="11" fillId="0" borderId="28" xfId="0" applyFont="1" applyBorder="1" applyAlignment="1">
      <alignment vertical="center"/>
    </xf>
    <xf numFmtId="0" fontId="43" fillId="3" borderId="24" xfId="19" applyFont="1" applyFill="1" applyBorder="1" applyAlignment="1">
      <alignment horizontal="center" vertical="center" wrapText="1"/>
    </xf>
    <xf numFmtId="0" fontId="12" fillId="5" borderId="40" xfId="3" applyFont="1" applyFill="1" applyBorder="1" applyAlignment="1">
      <alignment horizontal="center" vertical="center" wrapText="1"/>
    </xf>
    <xf numFmtId="0" fontId="6" fillId="5" borderId="40" xfId="3" applyFont="1" applyFill="1" applyBorder="1" applyAlignment="1">
      <alignment vertical="center" wrapText="1"/>
    </xf>
    <xf numFmtId="0" fontId="13" fillId="0" borderId="19" xfId="3" applyFont="1" applyBorder="1" applyAlignment="1">
      <alignment vertical="center" wrapText="1"/>
    </xf>
    <xf numFmtId="0" fontId="6" fillId="0" borderId="46" xfId="3" applyFont="1" applyBorder="1" applyAlignment="1">
      <alignment horizontal="center" vertical="center" wrapText="1"/>
    </xf>
    <xf numFmtId="0" fontId="6" fillId="0" borderId="47" xfId="3" applyFont="1" applyBorder="1" applyAlignment="1">
      <alignment horizontal="center" vertical="center" wrapText="1"/>
    </xf>
    <xf numFmtId="0" fontId="6" fillId="0" borderId="48" xfId="3" applyFont="1" applyBorder="1" applyAlignment="1">
      <alignment horizontal="center" vertical="center" wrapText="1"/>
    </xf>
    <xf numFmtId="0" fontId="6" fillId="5" borderId="40" xfId="3" applyFont="1" applyFill="1" applyBorder="1" applyAlignment="1">
      <alignment horizontal="center" vertical="center" wrapText="1"/>
    </xf>
    <xf numFmtId="9" fontId="13" fillId="0" borderId="60" xfId="3" applyNumberFormat="1" applyFont="1" applyBorder="1" applyAlignment="1">
      <alignment horizontal="center" vertical="center" wrapText="1"/>
    </xf>
    <xf numFmtId="9" fontId="13" fillId="0" borderId="59" xfId="3" applyNumberFormat="1" applyFont="1" applyBorder="1" applyAlignment="1">
      <alignment horizontal="center" vertical="center" wrapText="1"/>
    </xf>
    <xf numFmtId="9" fontId="6" fillId="0" borderId="61" xfId="3" applyNumberFormat="1" applyFont="1" applyBorder="1" applyAlignment="1">
      <alignment horizontal="center" vertical="center" wrapText="1"/>
    </xf>
    <xf numFmtId="0" fontId="13" fillId="0" borderId="41" xfId="3" applyFont="1" applyBorder="1" applyAlignment="1">
      <alignment horizontal="center" vertical="center" wrapText="1"/>
    </xf>
    <xf numFmtId="0" fontId="13" fillId="0" borderId="20" xfId="3" applyFont="1" applyBorder="1" applyAlignment="1">
      <alignment horizontal="center" vertical="center"/>
    </xf>
    <xf numFmtId="0" fontId="44" fillId="0" borderId="38" xfId="3" applyFont="1" applyBorder="1" applyAlignment="1">
      <alignment horizontal="center" vertical="center"/>
    </xf>
    <xf numFmtId="0" fontId="44" fillId="0" borderId="31" xfId="3" applyFont="1" applyBorder="1" applyAlignment="1">
      <alignment horizontal="center" vertical="center" wrapText="1"/>
    </xf>
    <xf numFmtId="0" fontId="13" fillId="0" borderId="19" xfId="3" applyFont="1" applyBorder="1" applyAlignment="1">
      <alignment horizontal="center" vertical="center"/>
    </xf>
    <xf numFmtId="0" fontId="13" fillId="0" borderId="23" xfId="3" applyFont="1" applyBorder="1" applyAlignment="1">
      <alignment horizontal="center" vertical="center"/>
    </xf>
    <xf numFmtId="0" fontId="13" fillId="0" borderId="18" xfId="3" applyFont="1" applyBorder="1" applyAlignment="1">
      <alignment horizontal="center" vertical="center"/>
    </xf>
    <xf numFmtId="0" fontId="11" fillId="0" borderId="38" xfId="0" applyFont="1" applyBorder="1" applyAlignment="1">
      <alignment horizontal="left" vertical="center" wrapText="1"/>
    </xf>
    <xf numFmtId="0" fontId="41" fillId="5" borderId="38" xfId="2" applyFont="1" applyFill="1" applyBorder="1" applyAlignment="1">
      <alignment vertical="center" wrapText="1"/>
    </xf>
    <xf numFmtId="0" fontId="41" fillId="5" borderId="38" xfId="0" applyFont="1" applyFill="1" applyBorder="1" applyAlignment="1">
      <alignment vertical="center"/>
    </xf>
    <xf numFmtId="0" fontId="12" fillId="0" borderId="38" xfId="0" applyFont="1" applyBorder="1" applyAlignment="1">
      <alignment horizontal="center" vertical="center"/>
    </xf>
    <xf numFmtId="0" fontId="12" fillId="0" borderId="38" xfId="0" applyFont="1" applyBorder="1" applyAlignment="1">
      <alignment vertical="center"/>
    </xf>
    <xf numFmtId="0" fontId="12" fillId="0" borderId="38" xfId="2" applyFont="1" applyBorder="1" applyAlignment="1">
      <alignment horizontal="center" wrapText="1"/>
    </xf>
    <xf numFmtId="0" fontId="6" fillId="0" borderId="38" xfId="3" applyFont="1" applyBorder="1" applyAlignment="1">
      <alignment vertical="center"/>
    </xf>
    <xf numFmtId="0" fontId="13" fillId="0" borderId="38" xfId="3" applyFont="1" applyBorder="1" applyAlignment="1">
      <alignment vertical="center"/>
    </xf>
    <xf numFmtId="0" fontId="11" fillId="5" borderId="38" xfId="2" applyFont="1" applyFill="1" applyBorder="1" applyAlignment="1">
      <alignment horizontal="center" vertical="center" wrapText="1"/>
    </xf>
    <xf numFmtId="0" fontId="11" fillId="0" borderId="20" xfId="0" applyFont="1" applyBorder="1" applyAlignment="1">
      <alignment horizontal="center" vertical="center"/>
    </xf>
    <xf numFmtId="0" fontId="11" fillId="0" borderId="6" xfId="0" applyFont="1" applyBorder="1" applyAlignment="1">
      <alignment horizontal="center" vertical="center"/>
    </xf>
    <xf numFmtId="0" fontId="11" fillId="10" borderId="0" xfId="0" applyFont="1" applyFill="1" applyAlignment="1">
      <alignment horizontal="center" vertical="center"/>
    </xf>
    <xf numFmtId="37" fontId="22" fillId="0" borderId="57" xfId="11" applyNumberFormat="1" applyBorder="1" applyAlignment="1">
      <alignment horizontal="center" vertical="center"/>
    </xf>
    <xf numFmtId="37" fontId="22" fillId="0" borderId="58" xfId="11" applyNumberFormat="1" applyBorder="1" applyAlignment="1">
      <alignment horizontal="center" vertical="center"/>
    </xf>
    <xf numFmtId="0" fontId="0" fillId="0" borderId="52" xfId="0" applyBorder="1" applyAlignment="1">
      <alignment horizontal="center" vertical="center"/>
    </xf>
    <xf numFmtId="37" fontId="22" fillId="0" borderId="36" xfId="11" applyNumberFormat="1" applyBorder="1" applyAlignment="1">
      <alignment horizontal="center" vertical="center"/>
    </xf>
    <xf numFmtId="0" fontId="0" fillId="0" borderId="33" xfId="0" applyBorder="1" applyAlignment="1">
      <alignment horizontal="center" vertical="center"/>
    </xf>
    <xf numFmtId="37" fontId="22" fillId="0" borderId="25" xfId="11" applyNumberFormat="1" applyBorder="1" applyAlignment="1">
      <alignment horizontal="center" vertical="center"/>
    </xf>
    <xf numFmtId="37" fontId="22" fillId="0" borderId="26" xfId="11" applyNumberFormat="1" applyBorder="1" applyAlignment="1">
      <alignment horizontal="center" vertical="center"/>
    </xf>
    <xf numFmtId="0" fontId="0" fillId="0" borderId="24" xfId="0" applyBorder="1" applyAlignment="1">
      <alignment horizontal="center" vertical="center"/>
    </xf>
    <xf numFmtId="0" fontId="17" fillId="0" borderId="34" xfId="20" applyFont="1" applyBorder="1" applyAlignment="1">
      <alignment horizontal="left" vertical="center" wrapText="1"/>
    </xf>
    <xf numFmtId="0" fontId="45" fillId="0" borderId="6" xfId="20" applyFont="1" applyAlignment="1">
      <alignment horizontal="left" vertical="top"/>
    </xf>
    <xf numFmtId="1" fontId="45" fillId="0" borderId="1" xfId="20" applyNumberFormat="1" applyFont="1" applyBorder="1" applyAlignment="1">
      <alignment horizontal="center" vertical="center" shrinkToFit="1"/>
    </xf>
    <xf numFmtId="0" fontId="17" fillId="0" borderId="1" xfId="20" applyFont="1" applyBorder="1" applyAlignment="1">
      <alignment horizontal="center" vertical="center" wrapText="1"/>
    </xf>
    <xf numFmtId="0" fontId="45" fillId="12" borderId="6" xfId="20" applyFont="1" applyFill="1" applyAlignment="1">
      <alignment horizontal="left" vertical="top" wrapText="1"/>
    </xf>
    <xf numFmtId="0" fontId="45" fillId="12" borderId="6" xfId="20" applyFont="1" applyFill="1" applyAlignment="1">
      <alignment horizontal="left" vertical="top"/>
    </xf>
    <xf numFmtId="0" fontId="45" fillId="0" borderId="6" xfId="20" applyFont="1" applyAlignment="1">
      <alignment horizontal="left" vertical="top" wrapText="1"/>
    </xf>
    <xf numFmtId="0" fontId="46" fillId="3" borderId="1" xfId="20" applyFont="1" applyFill="1" applyBorder="1" applyAlignment="1">
      <alignment horizontal="center" vertical="center" wrapText="1"/>
    </xf>
    <xf numFmtId="0" fontId="12" fillId="0" borderId="6" xfId="0" applyFont="1" applyBorder="1" applyAlignment="1">
      <alignment vertical="center" wrapText="1"/>
    </xf>
    <xf numFmtId="43" fontId="32" fillId="5" borderId="34" xfId="18" applyFont="1" applyFill="1" applyBorder="1" applyAlignment="1">
      <alignment horizontal="center"/>
    </xf>
    <xf numFmtId="43" fontId="32" fillId="9" borderId="34" xfId="18" applyFont="1" applyFill="1" applyBorder="1" applyAlignment="1">
      <alignment horizontal="center" vertical="center"/>
    </xf>
    <xf numFmtId="0" fontId="17" fillId="0" borderId="34" xfId="20" applyFont="1" applyBorder="1" applyAlignment="1">
      <alignment vertical="center" wrapText="1"/>
    </xf>
    <xf numFmtId="0" fontId="17" fillId="0" borderId="7" xfId="20" applyFont="1" applyBorder="1" applyAlignment="1">
      <alignment vertical="center" wrapText="1"/>
    </xf>
    <xf numFmtId="0" fontId="12" fillId="0" borderId="38" xfId="0" applyFont="1" applyBorder="1" applyAlignment="1">
      <alignment horizontal="center" vertical="center" wrapText="1"/>
    </xf>
    <xf numFmtId="1" fontId="20" fillId="0" borderId="38" xfId="3" applyNumberFormat="1" applyFont="1" applyBorder="1" applyAlignment="1">
      <alignment horizontal="center" vertical="center"/>
    </xf>
    <xf numFmtId="174" fontId="32" fillId="5" borderId="34" xfId="18" applyNumberFormat="1" applyFont="1" applyFill="1" applyBorder="1" applyAlignment="1">
      <alignment horizontal="center"/>
    </xf>
    <xf numFmtId="9" fontId="19" fillId="0" borderId="20" xfId="1" applyFont="1" applyBorder="1" applyAlignment="1">
      <alignment horizontal="center" vertical="center"/>
    </xf>
    <xf numFmtId="9" fontId="19" fillId="0" borderId="23" xfId="1" applyFont="1" applyBorder="1" applyAlignment="1">
      <alignment horizontal="center" vertical="center"/>
    </xf>
    <xf numFmtId="10" fontId="32" fillId="5" borderId="34" xfId="1" applyNumberFormat="1" applyFont="1" applyFill="1" applyBorder="1" applyAlignment="1">
      <alignment horizontal="center"/>
    </xf>
    <xf numFmtId="1" fontId="19" fillId="0" borderId="20" xfId="1" applyNumberFormat="1" applyFont="1" applyBorder="1" applyAlignment="1">
      <alignment horizontal="center" vertical="center"/>
    </xf>
    <xf numFmtId="1" fontId="19" fillId="0" borderId="23" xfId="1" applyNumberFormat="1" applyFont="1" applyBorder="1" applyAlignment="1">
      <alignment horizontal="center" vertical="center"/>
    </xf>
    <xf numFmtId="10" fontId="32" fillId="14" borderId="34" xfId="0" applyNumberFormat="1" applyFont="1" applyFill="1" applyBorder="1" applyAlignment="1">
      <alignment horizontal="center" vertical="center"/>
    </xf>
    <xf numFmtId="0" fontId="27" fillId="0" borderId="6" xfId="3" applyFont="1" applyAlignment="1">
      <alignment vertical="center" wrapText="1"/>
    </xf>
    <xf numFmtId="0" fontId="48" fillId="0" borderId="0" xfId="0" applyFont="1" applyAlignment="1">
      <alignment wrapText="1"/>
    </xf>
    <xf numFmtId="0" fontId="45" fillId="0" borderId="0" xfId="20" applyFont="1" applyBorder="1" applyAlignment="1">
      <alignment horizontal="left" vertical="top"/>
    </xf>
    <xf numFmtId="0" fontId="22" fillId="0" borderId="57" xfId="12" applyNumberFormat="1" applyBorder="1" applyAlignment="1">
      <alignment horizontal="left" vertical="center" wrapText="1"/>
    </xf>
    <xf numFmtId="0" fontId="22" fillId="0" borderId="34" xfId="12" applyNumberFormat="1" applyBorder="1" applyAlignment="1">
      <alignment horizontal="left" vertical="center" wrapText="1"/>
    </xf>
    <xf numFmtId="0" fontId="6" fillId="0" borderId="6" xfId="3" applyFont="1" applyAlignment="1">
      <alignment horizontal="center" vertical="center" wrapText="1"/>
    </xf>
    <xf numFmtId="0" fontId="13" fillId="0" borderId="34" xfId="3" applyFont="1" applyBorder="1" applyAlignment="1">
      <alignment vertical="center" wrapText="1"/>
    </xf>
    <xf numFmtId="0" fontId="13" fillId="0" borderId="25" xfId="3" applyFont="1" applyBorder="1" applyAlignment="1">
      <alignment vertical="center" wrapText="1"/>
    </xf>
    <xf numFmtId="1" fontId="25" fillId="0" borderId="20" xfId="1" applyNumberFormat="1" applyFont="1" applyBorder="1" applyAlignment="1">
      <alignment horizontal="center" vertical="center"/>
    </xf>
    <xf numFmtId="1" fontId="25" fillId="0" borderId="23" xfId="1" applyNumberFormat="1" applyFont="1" applyBorder="1" applyAlignment="1">
      <alignment horizontal="center" vertical="center"/>
    </xf>
    <xf numFmtId="0" fontId="12" fillId="0" borderId="6" xfId="3" applyFont="1" applyAlignment="1">
      <alignment horizontal="center" vertical="center"/>
    </xf>
    <xf numFmtId="0" fontId="11" fillId="4" borderId="6" xfId="3" applyFont="1" applyFill="1" applyAlignment="1">
      <alignment vertical="center"/>
    </xf>
    <xf numFmtId="170" fontId="11" fillId="0" borderId="34" xfId="5" applyNumberFormat="1" applyFont="1" applyBorder="1" applyAlignment="1">
      <alignment vertical="center"/>
    </xf>
    <xf numFmtId="170" fontId="11" fillId="0" borderId="25" xfId="5" applyNumberFormat="1" applyFont="1" applyBorder="1" applyAlignment="1">
      <alignment vertical="center"/>
    </xf>
    <xf numFmtId="0" fontId="11" fillId="0" borderId="6" xfId="3" applyFont="1"/>
    <xf numFmtId="0" fontId="11" fillId="0" borderId="6" xfId="3" applyFont="1" applyAlignment="1">
      <alignment vertical="center"/>
    </xf>
    <xf numFmtId="0" fontId="32" fillId="0" borderId="38" xfId="3" applyFont="1" applyBorder="1" applyAlignment="1">
      <alignment horizontal="center" vertical="center"/>
    </xf>
    <xf numFmtId="9" fontId="32" fillId="4" borderId="34" xfId="0" applyNumberFormat="1" applyFont="1" applyFill="1" applyBorder="1" applyAlignment="1">
      <alignment horizontal="center"/>
    </xf>
    <xf numFmtId="1" fontId="17" fillId="0" borderId="1" xfId="20" applyNumberFormat="1" applyFont="1" applyBorder="1" applyAlignment="1">
      <alignment horizontal="center" vertical="center" shrinkToFit="1"/>
    </xf>
    <xf numFmtId="0" fontId="17" fillId="0" borderId="6" xfId="20" applyFont="1" applyAlignment="1">
      <alignment horizontal="left" vertical="top"/>
    </xf>
    <xf numFmtId="1" fontId="11" fillId="0" borderId="59" xfId="3" applyNumberFormat="1" applyFont="1" applyBorder="1" applyAlignment="1">
      <alignment horizontal="center" vertical="center" wrapText="1"/>
    </xf>
    <xf numFmtId="1" fontId="12" fillId="0" borderId="61" xfId="3" applyNumberFormat="1" applyFont="1" applyBorder="1" applyAlignment="1">
      <alignment horizontal="center" vertical="center" wrapText="1"/>
    </xf>
    <xf numFmtId="0" fontId="12" fillId="0" borderId="46" xfId="3" applyFont="1" applyBorder="1" applyAlignment="1">
      <alignment horizontal="center" vertical="center" wrapText="1"/>
    </xf>
    <xf numFmtId="1" fontId="11" fillId="0" borderId="60" xfId="3" applyNumberFormat="1" applyFont="1" applyBorder="1" applyAlignment="1">
      <alignment horizontal="center" vertical="center" wrapText="1"/>
    </xf>
    <xf numFmtId="1" fontId="11" fillId="0" borderId="20" xfId="3" applyNumberFormat="1" applyFont="1" applyBorder="1" applyAlignment="1">
      <alignment horizontal="center" vertical="center"/>
    </xf>
    <xf numFmtId="0" fontId="11" fillId="0" borderId="20" xfId="3" applyFont="1" applyBorder="1" applyAlignment="1">
      <alignment horizontal="center" vertical="center"/>
    </xf>
    <xf numFmtId="0" fontId="11" fillId="0" borderId="23" xfId="3" applyFont="1" applyBorder="1" applyAlignment="1">
      <alignment horizontal="center" vertical="center"/>
    </xf>
    <xf numFmtId="0" fontId="50" fillId="0" borderId="34" xfId="3" applyFont="1" applyBorder="1" applyAlignment="1">
      <alignment horizontal="center" vertical="center"/>
    </xf>
    <xf numFmtId="0" fontId="11" fillId="0" borderId="6" xfId="3" applyFont="1" applyAlignment="1">
      <alignment horizontal="center" vertical="center"/>
    </xf>
    <xf numFmtId="0" fontId="12" fillId="0" borderId="38" xfId="3" applyFont="1" applyBorder="1" applyAlignment="1">
      <alignment vertical="center"/>
    </xf>
    <xf numFmtId="0" fontId="13" fillId="0" borderId="38" xfId="3" applyFont="1" applyBorder="1" applyAlignment="1">
      <alignment vertical="center" wrapText="1"/>
    </xf>
    <xf numFmtId="1" fontId="19" fillId="4" borderId="38" xfId="3" applyNumberFormat="1" applyFont="1" applyFill="1" applyBorder="1" applyAlignment="1">
      <alignment horizontal="center" vertical="center"/>
    </xf>
    <xf numFmtId="1" fontId="20" fillId="4" borderId="38" xfId="3" applyNumberFormat="1" applyFont="1" applyFill="1" applyBorder="1" applyAlignment="1">
      <alignment horizontal="center" vertical="center"/>
    </xf>
    <xf numFmtId="1" fontId="25" fillId="4" borderId="38" xfId="3" applyNumberFormat="1" applyFont="1" applyFill="1" applyBorder="1" applyAlignment="1">
      <alignment horizontal="center" vertical="center"/>
    </xf>
    <xf numFmtId="0" fontId="25" fillId="0" borderId="35" xfId="3" applyFont="1" applyBorder="1" applyAlignment="1">
      <alignment horizontal="left" vertical="center" wrapText="1"/>
    </xf>
    <xf numFmtId="0" fontId="32" fillId="0" borderId="35" xfId="3" applyFont="1" applyBorder="1" applyAlignment="1">
      <alignment horizontal="center" vertical="center" wrapText="1"/>
    </xf>
    <xf numFmtId="0" fontId="12" fillId="13" borderId="59" xfId="3" applyFont="1" applyFill="1" applyBorder="1" applyAlignment="1">
      <alignment horizontal="center" vertical="center" wrapText="1"/>
    </xf>
    <xf numFmtId="0" fontId="25" fillId="0" borderId="34" xfId="0" applyFont="1" applyBorder="1" applyAlignment="1">
      <alignment horizontal="center" vertical="center" wrapText="1"/>
    </xf>
    <xf numFmtId="0" fontId="25" fillId="0" borderId="34" xfId="3" applyFont="1" applyBorder="1" applyAlignment="1">
      <alignment horizontal="center" vertical="center" wrapText="1"/>
    </xf>
    <xf numFmtId="0" fontId="6" fillId="0" borderId="34" xfId="3" applyFont="1" applyBorder="1" applyAlignment="1">
      <alignment horizontal="center" vertical="center"/>
    </xf>
    <xf numFmtId="0" fontId="11" fillId="4" borderId="23" xfId="3" applyFont="1" applyFill="1" applyBorder="1" applyAlignment="1">
      <alignment horizontal="center" vertical="center"/>
    </xf>
    <xf numFmtId="172" fontId="32" fillId="5" borderId="34" xfId="3" applyNumberFormat="1" applyFont="1" applyFill="1" applyBorder="1" applyAlignment="1">
      <alignment horizontal="center" vertical="center"/>
    </xf>
    <xf numFmtId="0" fontId="19" fillId="0" borderId="38" xfId="3" applyFont="1" applyBorder="1" applyAlignment="1">
      <alignment horizontal="left" vertical="center" wrapText="1"/>
    </xf>
    <xf numFmtId="0" fontId="19" fillId="0" borderId="31" xfId="3" applyFont="1" applyBorder="1" applyAlignment="1">
      <alignment horizontal="left" vertical="center" wrapText="1"/>
    </xf>
    <xf numFmtId="9" fontId="19" fillId="0" borderId="39" xfId="3" applyNumberFormat="1" applyFont="1" applyBorder="1" applyAlignment="1">
      <alignment horizontal="center" vertical="center"/>
    </xf>
    <xf numFmtId="0" fontId="51" fillId="0" borderId="20" xfId="3" applyFont="1" applyBorder="1" applyAlignment="1">
      <alignment horizontal="center" vertical="center"/>
    </xf>
    <xf numFmtId="0" fontId="51" fillId="0" borderId="39" xfId="3" applyFont="1" applyBorder="1" applyAlignment="1">
      <alignment horizontal="center" vertical="center"/>
    </xf>
    <xf numFmtId="0" fontId="51" fillId="0" borderId="38" xfId="3" applyFont="1" applyBorder="1" applyAlignment="1">
      <alignment horizontal="left" vertical="center" wrapText="1"/>
    </xf>
    <xf numFmtId="0" fontId="51" fillId="0" borderId="31" xfId="3" applyFont="1" applyBorder="1" applyAlignment="1">
      <alignment horizontal="left" vertical="center" wrapText="1"/>
    </xf>
    <xf numFmtId="0" fontId="51" fillId="0" borderId="6" xfId="3" applyFont="1" applyAlignment="1">
      <alignment vertical="center"/>
    </xf>
    <xf numFmtId="9" fontId="13" fillId="0" borderId="41" xfId="1" applyFont="1" applyBorder="1" applyAlignment="1">
      <alignment horizontal="center" vertical="center" wrapText="1"/>
    </xf>
    <xf numFmtId="10" fontId="32" fillId="9" borderId="34" xfId="0" applyNumberFormat="1" applyFont="1" applyFill="1" applyBorder="1" applyAlignment="1">
      <alignment horizontal="center" vertical="center"/>
    </xf>
    <xf numFmtId="0" fontId="19" fillId="0" borderId="19" xfId="3" applyFont="1" applyBorder="1" applyAlignment="1">
      <alignment vertical="center" wrapText="1"/>
    </xf>
    <xf numFmtId="0" fontId="19" fillId="0" borderId="38" xfId="3" applyFont="1" applyBorder="1" applyAlignment="1">
      <alignment vertical="center" wrapText="1"/>
    </xf>
    <xf numFmtId="1" fontId="28" fillId="0" borderId="20" xfId="1" applyNumberFormat="1" applyFont="1" applyBorder="1" applyAlignment="1">
      <alignment horizontal="center" vertical="center"/>
    </xf>
    <xf numFmtId="0" fontId="28" fillId="0" borderId="39" xfId="3" applyFont="1" applyBorder="1" applyAlignment="1">
      <alignment horizontal="center" vertical="center"/>
    </xf>
    <xf numFmtId="0" fontId="52" fillId="0" borderId="65" xfId="19" applyFont="1" applyBorder="1" applyAlignment="1">
      <alignment vertical="center" wrapText="1"/>
    </xf>
    <xf numFmtId="0" fontId="2" fillId="0" borderId="58" xfId="19" applyBorder="1" applyAlignment="1">
      <alignment horizontal="center" vertical="center" wrapText="1"/>
    </xf>
    <xf numFmtId="0" fontId="2" fillId="0" borderId="36" xfId="19" applyBorder="1" applyAlignment="1">
      <alignment horizontal="center" vertical="center" wrapText="1"/>
    </xf>
    <xf numFmtId="0" fontId="18" fillId="0" borderId="31" xfId="21" applyBorder="1" applyAlignment="1">
      <alignment horizontal="left" vertical="center" wrapText="1"/>
    </xf>
    <xf numFmtId="0" fontId="13" fillId="0" borderId="38" xfId="3" applyFont="1" applyBorder="1" applyAlignment="1">
      <alignment horizontal="center" vertical="center" wrapText="1"/>
    </xf>
    <xf numFmtId="0" fontId="13" fillId="0" borderId="31" xfId="3" applyFont="1" applyBorder="1" applyAlignment="1">
      <alignment horizontal="left" vertical="center" wrapText="1"/>
    </xf>
    <xf numFmtId="0" fontId="12" fillId="5" borderId="70" xfId="2" applyFont="1" applyFill="1" applyBorder="1" applyAlignment="1">
      <alignment horizontal="center" vertical="center" wrapText="1"/>
    </xf>
    <xf numFmtId="170" fontId="13" fillId="0" borderId="34" xfId="27" applyNumberFormat="1" applyFont="1" applyBorder="1" applyAlignment="1">
      <alignment vertical="center"/>
    </xf>
    <xf numFmtId="170" fontId="13" fillId="0" borderId="25" xfId="27" applyNumberFormat="1" applyFont="1" applyBorder="1" applyAlignment="1">
      <alignment vertical="center"/>
    </xf>
    <xf numFmtId="0" fontId="11" fillId="0" borderId="38" xfId="0" applyFont="1" applyBorder="1" applyAlignment="1">
      <alignment horizontal="center" vertical="center"/>
    </xf>
    <xf numFmtId="14" fontId="13" fillId="0" borderId="35" xfId="0" applyNumberFormat="1" applyFont="1" applyBorder="1" applyAlignment="1">
      <alignment horizontal="justify" vertical="center" wrapText="1"/>
    </xf>
    <xf numFmtId="9" fontId="1" fillId="10" borderId="6" xfId="1" applyFont="1" applyFill="1" applyBorder="1" applyAlignment="1">
      <alignment horizontal="center" vertical="center"/>
    </xf>
    <xf numFmtId="0" fontId="1" fillId="0" borderId="0" xfId="0" applyFont="1"/>
    <xf numFmtId="43" fontId="42" fillId="5" borderId="46" xfId="18" applyFont="1" applyFill="1" applyBorder="1" applyAlignment="1">
      <alignment horizontal="center" vertical="center" wrapText="1"/>
    </xf>
    <xf numFmtId="43" fontId="42" fillId="5" borderId="47" xfId="18" applyFont="1" applyFill="1" applyBorder="1" applyAlignment="1">
      <alignment horizontal="center" vertical="center" wrapText="1"/>
    </xf>
    <xf numFmtId="43" fontId="42" fillId="5" borderId="48" xfId="18" applyFont="1" applyFill="1" applyBorder="1" applyAlignment="1">
      <alignment horizontal="center" vertical="center" wrapText="1"/>
    </xf>
    <xf numFmtId="170" fontId="13" fillId="0" borderId="34" xfId="5" applyNumberFormat="1" applyFont="1" applyFill="1" applyBorder="1" applyAlignment="1">
      <alignment horizontal="center" vertical="center"/>
    </xf>
    <xf numFmtId="170" fontId="13" fillId="0" borderId="65" xfId="5" applyNumberFormat="1" applyFont="1" applyFill="1" applyBorder="1" applyAlignment="1">
      <alignment vertical="center"/>
    </xf>
    <xf numFmtId="170" fontId="13" fillId="0" borderId="57" xfId="5" applyNumberFormat="1" applyFont="1" applyFill="1" applyBorder="1" applyAlignment="1">
      <alignment vertical="center"/>
    </xf>
    <xf numFmtId="170" fontId="13" fillId="0" borderId="65" xfId="5" applyNumberFormat="1" applyFont="1" applyFill="1" applyBorder="1" applyAlignment="1">
      <alignment horizontal="center" vertical="center"/>
    </xf>
    <xf numFmtId="170" fontId="13" fillId="0" borderId="57" xfId="5" applyNumberFormat="1" applyFont="1" applyFill="1" applyBorder="1" applyAlignment="1">
      <alignment horizontal="center" vertical="center"/>
    </xf>
    <xf numFmtId="170" fontId="13" fillId="0" borderId="52" xfId="5" applyNumberFormat="1" applyFont="1" applyFill="1" applyBorder="1" applyAlignment="1">
      <alignment vertical="center"/>
    </xf>
    <xf numFmtId="0" fontId="18" fillId="0" borderId="31" xfId="21" applyBorder="1" applyAlignment="1">
      <alignment horizontal="center" vertical="center" wrapText="1"/>
    </xf>
    <xf numFmtId="0" fontId="12" fillId="5" borderId="38" xfId="2" applyFont="1" applyFill="1" applyBorder="1" applyAlignment="1">
      <alignment horizontal="center" vertical="center" wrapText="1"/>
    </xf>
    <xf numFmtId="0" fontId="12" fillId="5" borderId="38" xfId="2" applyFont="1" applyFill="1" applyBorder="1" applyAlignment="1">
      <alignment horizontal="left" vertical="center" wrapText="1"/>
    </xf>
    <xf numFmtId="170" fontId="13" fillId="0" borderId="45" xfId="5" applyNumberFormat="1" applyFont="1" applyFill="1" applyBorder="1" applyAlignment="1">
      <alignment vertical="center"/>
    </xf>
    <xf numFmtId="170" fontId="13" fillId="0" borderId="34" xfId="5" applyNumberFormat="1" applyFont="1" applyFill="1" applyBorder="1" applyAlignment="1">
      <alignment vertical="center"/>
    </xf>
    <xf numFmtId="170" fontId="13" fillId="0" borderId="25" xfId="5" applyNumberFormat="1" applyFont="1" applyFill="1" applyBorder="1" applyAlignment="1">
      <alignment vertical="center"/>
    </xf>
    <xf numFmtId="0" fontId="0" fillId="0" borderId="34" xfId="0" applyBorder="1"/>
    <xf numFmtId="170" fontId="13" fillId="0" borderId="21" xfId="5" applyNumberFormat="1" applyFont="1" applyFill="1" applyBorder="1" applyAlignment="1">
      <alignment vertical="center"/>
    </xf>
    <xf numFmtId="0" fontId="19" fillId="0" borderId="34" xfId="0" applyFont="1" applyBorder="1" applyAlignment="1">
      <alignment horizontal="center"/>
    </xf>
    <xf numFmtId="0" fontId="19" fillId="0" borderId="35" xfId="3" applyFont="1" applyBorder="1" applyAlignment="1">
      <alignment horizontal="center" vertical="center"/>
    </xf>
    <xf numFmtId="0" fontId="19" fillId="0" borderId="37" xfId="3" applyFont="1" applyBorder="1" applyAlignment="1">
      <alignment horizontal="center" vertical="center"/>
    </xf>
    <xf numFmtId="0" fontId="19" fillId="0" borderId="35" xfId="0" applyFont="1" applyBorder="1" applyAlignment="1">
      <alignment horizontal="center"/>
    </xf>
    <xf numFmtId="0" fontId="19" fillId="0" borderId="37" xfId="0" applyFont="1" applyBorder="1" applyAlignment="1">
      <alignment horizontal="center"/>
    </xf>
    <xf numFmtId="43" fontId="19" fillId="0" borderId="34" xfId="18" applyFont="1" applyBorder="1" applyAlignment="1">
      <alignment horizontal="center"/>
    </xf>
    <xf numFmtId="43" fontId="19" fillId="0" borderId="35" xfId="18" applyFont="1" applyBorder="1" applyAlignment="1">
      <alignment horizontal="center"/>
    </xf>
    <xf numFmtId="43" fontId="19" fillId="0" borderId="37" xfId="18" applyFont="1" applyBorder="1" applyAlignment="1">
      <alignment horizontal="center"/>
    </xf>
    <xf numFmtId="0" fontId="33" fillId="0" borderId="35" xfId="3" applyFont="1" applyBorder="1" applyAlignment="1">
      <alignment horizontal="center" vertical="center" wrapText="1"/>
    </xf>
    <xf numFmtId="0" fontId="33" fillId="0" borderId="37" xfId="3" applyFont="1" applyBorder="1" applyAlignment="1">
      <alignment horizontal="center" vertical="center" wrapText="1"/>
    </xf>
    <xf numFmtId="0" fontId="30" fillId="0" borderId="35" xfId="3" applyFont="1" applyBorder="1" applyAlignment="1">
      <alignment horizontal="left" vertical="center" wrapText="1"/>
    </xf>
    <xf numFmtId="0" fontId="30" fillId="0" borderId="37" xfId="3" applyFont="1" applyBorder="1" applyAlignment="1">
      <alignment horizontal="left" vertical="center" wrapText="1"/>
    </xf>
    <xf numFmtId="0" fontId="33" fillId="0" borderId="35" xfId="3" applyFont="1" applyBorder="1" applyAlignment="1">
      <alignment horizontal="left" vertical="center" wrapText="1"/>
    </xf>
    <xf numFmtId="0" fontId="31" fillId="0" borderId="37" xfId="3" applyFont="1" applyBorder="1" applyAlignment="1">
      <alignment horizontal="left" vertical="center" wrapText="1"/>
    </xf>
    <xf numFmtId="0" fontId="32" fillId="5" borderId="17" xfId="3" applyFont="1" applyFill="1" applyBorder="1" applyAlignment="1">
      <alignment horizontal="center" vertical="center" wrapText="1"/>
    </xf>
    <xf numFmtId="0" fontId="32" fillId="5" borderId="19" xfId="3" applyFont="1" applyFill="1" applyBorder="1" applyAlignment="1">
      <alignment horizontal="center" vertical="center" wrapText="1"/>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8" fillId="0" borderId="35" xfId="21" applyBorder="1" applyAlignment="1">
      <alignment horizontal="left" vertical="center" wrapText="1"/>
    </xf>
    <xf numFmtId="0" fontId="51" fillId="0" borderId="37" xfId="3" applyFont="1" applyBorder="1" applyAlignment="1">
      <alignment horizontal="left" vertical="center" wrapText="1"/>
    </xf>
    <xf numFmtId="0" fontId="19" fillId="0" borderId="37" xfId="3" applyFont="1" applyBorder="1" applyAlignment="1">
      <alignment horizontal="left" vertical="center" wrapText="1"/>
    </xf>
    <xf numFmtId="0" fontId="51" fillId="0" borderId="35" xfId="3" applyFont="1" applyBorder="1" applyAlignment="1">
      <alignment horizontal="left" vertical="center" wrapText="1"/>
    </xf>
    <xf numFmtId="0" fontId="32" fillId="5" borderId="35" xfId="3" applyFont="1" applyFill="1" applyBorder="1" applyAlignment="1">
      <alignment horizontal="center" vertical="center" wrapText="1"/>
    </xf>
    <xf numFmtId="0" fontId="32" fillId="5" borderId="37" xfId="3"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19" fillId="0" borderId="34" xfId="3" applyFont="1" applyBorder="1" applyAlignment="1">
      <alignment horizontal="center" vertical="center"/>
    </xf>
    <xf numFmtId="0" fontId="32" fillId="5" borderId="41" xfId="3" applyFont="1" applyFill="1" applyBorder="1" applyAlignment="1">
      <alignment horizontal="center" vertical="center" wrapText="1"/>
    </xf>
    <xf numFmtId="0" fontId="32" fillId="5" borderId="40" xfId="3" applyFont="1" applyFill="1" applyBorder="1" applyAlignment="1">
      <alignment horizontal="center" vertical="center" wrapText="1"/>
    </xf>
    <xf numFmtId="0" fontId="51" fillId="0" borderId="17" xfId="3" applyFont="1" applyBorder="1" applyAlignment="1">
      <alignment horizontal="left" vertical="center" wrapText="1"/>
    </xf>
    <xf numFmtId="0" fontId="51" fillId="0" borderId="19" xfId="3" applyFont="1" applyBorder="1" applyAlignment="1">
      <alignment horizontal="left" vertical="center" wrapText="1"/>
    </xf>
    <xf numFmtId="0" fontId="34" fillId="0" borderId="17" xfId="3" applyFont="1" applyBorder="1" applyAlignment="1">
      <alignment horizontal="center" vertical="center" wrapText="1"/>
    </xf>
    <xf numFmtId="0" fontId="34" fillId="0" borderId="19" xfId="3" applyFont="1" applyBorder="1" applyAlignment="1">
      <alignment horizontal="center" vertical="center" wrapText="1"/>
    </xf>
    <xf numFmtId="0" fontId="20" fillId="5" borderId="17" xfId="3" applyFont="1" applyFill="1" applyBorder="1" applyAlignment="1">
      <alignment horizontal="center" vertical="center"/>
    </xf>
    <xf numFmtId="0" fontId="20" fillId="5" borderId="18" xfId="3" applyFont="1" applyFill="1" applyBorder="1" applyAlignment="1">
      <alignment horizontal="center" vertical="center"/>
    </xf>
    <xf numFmtId="0" fontId="20" fillId="5" borderId="19" xfId="3" applyFont="1" applyFill="1" applyBorder="1" applyAlignment="1">
      <alignment horizontal="center" vertical="center"/>
    </xf>
    <xf numFmtId="0" fontId="20" fillId="0" borderId="17" xfId="3" applyFont="1" applyBorder="1" applyAlignment="1">
      <alignment horizontal="center" vertical="center" wrapText="1"/>
    </xf>
    <xf numFmtId="0" fontId="20" fillId="0" borderId="18" xfId="3" applyFont="1" applyBorder="1" applyAlignment="1">
      <alignment horizontal="center" vertical="center" wrapText="1"/>
    </xf>
    <xf numFmtId="0" fontId="20" fillId="0" borderId="19" xfId="3" applyFont="1" applyBorder="1" applyAlignment="1">
      <alignment horizontal="center" vertical="center" wrapText="1"/>
    </xf>
    <xf numFmtId="9" fontId="20" fillId="0" borderId="23" xfId="3" applyNumberFormat="1" applyFont="1" applyBorder="1" applyAlignment="1">
      <alignment horizontal="center" vertical="center"/>
    </xf>
    <xf numFmtId="9" fontId="20" fillId="0" borderId="31" xfId="3" applyNumberFormat="1" applyFont="1" applyBorder="1" applyAlignment="1">
      <alignment horizontal="center" vertical="center"/>
    </xf>
    <xf numFmtId="0" fontId="20" fillId="0" borderId="17" xfId="3" applyFont="1" applyBorder="1" applyAlignment="1">
      <alignment horizontal="left" vertical="center"/>
    </xf>
    <xf numFmtId="0" fontId="20" fillId="0" borderId="18" xfId="3" applyFont="1" applyBorder="1" applyAlignment="1">
      <alignment horizontal="left" vertical="center"/>
    </xf>
    <xf numFmtId="0" fontId="20" fillId="0" borderId="19" xfId="3" applyFont="1" applyBorder="1" applyAlignment="1">
      <alignment horizontal="left" vertical="center"/>
    </xf>
    <xf numFmtId="0" fontId="20" fillId="0" borderId="38" xfId="3" applyFont="1" applyBorder="1" applyAlignment="1">
      <alignment horizontal="center" vertical="center" wrapText="1"/>
    </xf>
    <xf numFmtId="0" fontId="20" fillId="0" borderId="38" xfId="3" applyFont="1" applyBorder="1" applyAlignment="1">
      <alignment horizontal="center" vertical="center"/>
    </xf>
    <xf numFmtId="0" fontId="18" fillId="0" borderId="35" xfId="21" applyBorder="1" applyAlignment="1">
      <alignment horizontal="center" vertical="center" wrapText="1"/>
    </xf>
    <xf numFmtId="0" fontId="19" fillId="0" borderId="37" xfId="3" applyFont="1" applyBorder="1" applyAlignment="1">
      <alignment horizontal="center" vertical="center"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36" fillId="0" borderId="19" xfId="0" applyFont="1" applyBorder="1" applyAlignment="1">
      <alignment horizontal="left" vertical="center" wrapText="1"/>
    </xf>
    <xf numFmtId="0" fontId="12" fillId="0" borderId="14"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20" xfId="2" applyFont="1" applyBorder="1" applyAlignment="1">
      <alignment horizontal="center" vertical="center"/>
    </xf>
    <xf numFmtId="0" fontId="12" fillId="0" borderId="6" xfId="2" applyFont="1" applyAlignment="1">
      <alignment horizontal="center" vertical="center"/>
    </xf>
    <xf numFmtId="0" fontId="12" fillId="0" borderId="28" xfId="2" applyFont="1" applyBorder="1" applyAlignment="1">
      <alignment horizontal="center" vertical="center"/>
    </xf>
    <xf numFmtId="0" fontId="12" fillId="0" borderId="23" xfId="2" applyFont="1" applyBorder="1" applyAlignment="1">
      <alignment horizontal="center" vertical="center"/>
    </xf>
    <xf numFmtId="0" fontId="12" fillId="0" borderId="32" xfId="2" applyFont="1" applyBorder="1" applyAlignment="1">
      <alignment horizontal="center" vertical="center"/>
    </xf>
    <xf numFmtId="0" fontId="12" fillId="0" borderId="31" xfId="2" applyFont="1" applyBorder="1" applyAlignment="1">
      <alignment horizontal="center" vertical="center"/>
    </xf>
    <xf numFmtId="0" fontId="12" fillId="5" borderId="17"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19" xfId="2" applyFont="1" applyFill="1" applyBorder="1" applyAlignment="1">
      <alignment horizontal="center" vertical="center" wrapText="1"/>
    </xf>
    <xf numFmtId="0" fontId="12" fillId="0" borderId="14" xfId="2" applyFont="1" applyBorder="1" applyAlignment="1">
      <alignment horizontal="left" vertical="center" wrapText="1"/>
    </xf>
    <xf numFmtId="0" fontId="12" fillId="0" borderId="30" xfId="2" applyFont="1" applyBorder="1" applyAlignment="1">
      <alignment horizontal="left" vertical="center" wrapText="1"/>
    </xf>
    <xf numFmtId="0" fontId="12" fillId="0" borderId="29" xfId="2" applyFont="1" applyBorder="1" applyAlignment="1">
      <alignment horizontal="left" vertical="center" wrapText="1"/>
    </xf>
    <xf numFmtId="0" fontId="12" fillId="0" borderId="20" xfId="2" applyFont="1" applyBorder="1" applyAlignment="1">
      <alignment horizontal="left" vertical="center" wrapText="1"/>
    </xf>
    <xf numFmtId="0" fontId="12" fillId="0" borderId="6" xfId="2" applyFont="1" applyAlignment="1">
      <alignment horizontal="left" vertical="center" wrapText="1"/>
    </xf>
    <xf numFmtId="0" fontId="12" fillId="0" borderId="28" xfId="2" applyFont="1" applyBorder="1" applyAlignment="1">
      <alignment horizontal="left" vertical="center" wrapText="1"/>
    </xf>
    <xf numFmtId="0" fontId="12" fillId="0" borderId="23" xfId="2" applyFont="1" applyBorder="1" applyAlignment="1">
      <alignment horizontal="left" vertical="center" wrapText="1"/>
    </xf>
    <xf numFmtId="0" fontId="12" fillId="0" borderId="32" xfId="2" applyFont="1" applyBorder="1" applyAlignment="1">
      <alignment horizontal="left" vertical="center" wrapText="1"/>
    </xf>
    <xf numFmtId="0" fontId="12" fillId="0" borderId="31" xfId="2" applyFont="1" applyBorder="1" applyAlignment="1">
      <alignment horizontal="left" vertical="center" wrapText="1"/>
    </xf>
    <xf numFmtId="0" fontId="12" fillId="0" borderId="38" xfId="2" applyFont="1" applyBorder="1" applyAlignment="1">
      <alignment horizontal="center" vertical="center" wrapText="1"/>
    </xf>
    <xf numFmtId="0" fontId="12" fillId="0" borderId="38" xfId="2" applyFont="1" applyBorder="1" applyAlignment="1">
      <alignment horizontal="left" vertical="center" wrapText="1"/>
    </xf>
    <xf numFmtId="0" fontId="11" fillId="0" borderId="14"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3" xfId="2" applyFont="1" applyBorder="1" applyAlignment="1">
      <alignment horizontal="center" vertical="center" wrapText="1"/>
    </xf>
    <xf numFmtId="0" fontId="12" fillId="5" borderId="38" xfId="2" applyFont="1" applyFill="1" applyBorder="1" applyAlignment="1">
      <alignment horizontal="center" vertical="center" wrapText="1"/>
    </xf>
    <xf numFmtId="0" fontId="12" fillId="5" borderId="38" xfId="2" applyFont="1" applyFill="1" applyBorder="1" applyAlignment="1">
      <alignment horizontal="left" vertical="center" wrapText="1"/>
    </xf>
    <xf numFmtId="0" fontId="13" fillId="0" borderId="38" xfId="3" applyFont="1" applyBorder="1" applyAlignment="1">
      <alignment horizontal="center" vertical="center"/>
    </xf>
    <xf numFmtId="0" fontId="12" fillId="4" borderId="6" xfId="2" applyFont="1" applyFill="1" applyAlignment="1">
      <alignment horizontal="left" vertical="center" wrapText="1"/>
    </xf>
    <xf numFmtId="0" fontId="12" fillId="5" borderId="14" xfId="2" applyFont="1" applyFill="1" applyBorder="1" applyAlignment="1">
      <alignment horizontal="left" vertical="center" wrapText="1"/>
    </xf>
    <xf numFmtId="0" fontId="12" fillId="5" borderId="20" xfId="2" applyFont="1" applyFill="1" applyBorder="1" applyAlignment="1">
      <alignment horizontal="left" vertical="center" wrapText="1"/>
    </xf>
    <xf numFmtId="0" fontId="12" fillId="5" borderId="23" xfId="2" applyFont="1" applyFill="1" applyBorder="1" applyAlignment="1">
      <alignment horizontal="left" vertical="center" wrapText="1"/>
    </xf>
    <xf numFmtId="0" fontId="29" fillId="3" borderId="59" xfId="2" applyFont="1" applyFill="1" applyBorder="1" applyAlignment="1">
      <alignment horizontal="center" vertical="center" wrapText="1"/>
    </xf>
    <xf numFmtId="0" fontId="29" fillId="3" borderId="57" xfId="2" applyFont="1" applyFill="1" applyBorder="1" applyAlignment="1">
      <alignment horizontal="center" vertical="center" wrapText="1"/>
    </xf>
    <xf numFmtId="0" fontId="12" fillId="0" borderId="38" xfId="0" applyFont="1" applyBorder="1" applyAlignment="1">
      <alignment horizontal="center" vertical="center" wrapText="1"/>
    </xf>
    <xf numFmtId="0" fontId="32" fillId="5" borderId="34" xfId="2"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33" fillId="0" borderId="37" xfId="3" applyFont="1" applyBorder="1" applyAlignment="1">
      <alignment horizontal="left" vertical="center" wrapText="1"/>
    </xf>
    <xf numFmtId="172" fontId="32" fillId="5" borderId="35" xfId="3" applyNumberFormat="1" applyFont="1" applyFill="1" applyBorder="1" applyAlignment="1">
      <alignment horizontal="center" vertical="center"/>
    </xf>
    <xf numFmtId="172" fontId="32" fillId="5" borderId="37" xfId="3" applyNumberFormat="1" applyFont="1" applyFill="1" applyBorder="1" applyAlignment="1">
      <alignment horizontal="center" vertical="center"/>
    </xf>
    <xf numFmtId="172" fontId="32" fillId="5" borderId="35" xfId="0" applyNumberFormat="1" applyFont="1" applyFill="1" applyBorder="1" applyAlignment="1">
      <alignment horizontal="center" vertical="center"/>
    </xf>
    <xf numFmtId="172" fontId="32" fillId="5" borderId="37" xfId="0" applyNumberFormat="1" applyFont="1" applyFill="1" applyBorder="1" applyAlignment="1">
      <alignment horizontal="center" vertical="center"/>
    </xf>
    <xf numFmtId="0" fontId="30" fillId="0" borderId="35" xfId="3" applyFont="1" applyBorder="1" applyAlignment="1">
      <alignment horizontal="center" vertical="center" wrapText="1"/>
    </xf>
    <xf numFmtId="0" fontId="30" fillId="0" borderId="37" xfId="3" applyFont="1" applyBorder="1" applyAlignment="1">
      <alignment horizontal="center" vertical="center" wrapText="1"/>
    </xf>
    <xf numFmtId="0" fontId="19" fillId="0" borderId="35" xfId="3" applyFont="1" applyBorder="1" applyAlignment="1">
      <alignment horizontal="center" vertical="center" wrapText="1"/>
    </xf>
    <xf numFmtId="0" fontId="19" fillId="0" borderId="17" xfId="3" applyFont="1" applyBorder="1" applyAlignment="1">
      <alignment horizontal="left" vertical="center" wrapText="1"/>
    </xf>
    <xf numFmtId="0" fontId="19" fillId="0" borderId="19" xfId="3" applyFont="1" applyBorder="1" applyAlignment="1">
      <alignment horizontal="left" vertical="center" wrapText="1"/>
    </xf>
    <xf numFmtId="172" fontId="32" fillId="5" borderId="35" xfId="3" applyNumberFormat="1" applyFont="1" applyFill="1" applyBorder="1" applyAlignment="1">
      <alignment horizontal="center" vertical="center" wrapText="1"/>
    </xf>
    <xf numFmtId="172" fontId="32" fillId="5" borderId="37" xfId="3" applyNumberFormat="1" applyFont="1" applyFill="1" applyBorder="1" applyAlignment="1">
      <alignment horizontal="center" vertical="center" wrapText="1"/>
    </xf>
    <xf numFmtId="9" fontId="13" fillId="0" borderId="35" xfId="1" applyFont="1" applyBorder="1" applyAlignment="1">
      <alignment horizontal="center" vertical="center"/>
    </xf>
    <xf numFmtId="9" fontId="13" fillId="0" borderId="37" xfId="1" applyFont="1" applyBorder="1" applyAlignment="1">
      <alignment horizontal="center" vertical="center"/>
    </xf>
    <xf numFmtId="0" fontId="13" fillId="0" borderId="35" xfId="3" applyFont="1" applyBorder="1" applyAlignment="1">
      <alignment horizontal="center" vertical="center"/>
    </xf>
    <xf numFmtId="0" fontId="13" fillId="0" borderId="37" xfId="3" applyFont="1" applyBorder="1" applyAlignment="1">
      <alignment horizontal="center" vertical="center"/>
    </xf>
    <xf numFmtId="0" fontId="19" fillId="0" borderId="35" xfId="3" applyFont="1" applyBorder="1" applyAlignment="1">
      <alignment horizontal="left" vertical="center" wrapText="1"/>
    </xf>
    <xf numFmtId="0" fontId="25" fillId="0" borderId="35" xfId="3" applyFont="1" applyBorder="1" applyAlignment="1">
      <alignment horizontal="left" vertical="center" wrapText="1"/>
    </xf>
    <xf numFmtId="0" fontId="25" fillId="0" borderId="37" xfId="3" applyFont="1" applyBorder="1" applyAlignment="1">
      <alignment horizontal="left" vertical="center" wrapText="1"/>
    </xf>
    <xf numFmtId="0" fontId="25" fillId="0" borderId="37" xfId="3" applyFont="1" applyBorder="1" applyAlignment="1">
      <alignment horizontal="center" vertical="center" wrapText="1"/>
    </xf>
    <xf numFmtId="0" fontId="25" fillId="0" borderId="35" xfId="3" applyFont="1" applyBorder="1" applyAlignment="1">
      <alignment horizontal="center" vertical="center" wrapText="1"/>
    </xf>
    <xf numFmtId="0" fontId="25" fillId="0" borderId="34" xfId="3" applyFont="1" applyBorder="1" applyAlignment="1">
      <alignment horizontal="center" vertical="center"/>
    </xf>
    <xf numFmtId="0" fontId="25" fillId="0" borderId="35" xfId="3" applyFont="1" applyBorder="1" applyAlignment="1">
      <alignment horizontal="center" vertical="center"/>
    </xf>
    <xf numFmtId="0" fontId="25" fillId="0" borderId="37" xfId="3" applyFont="1" applyBorder="1" applyAlignment="1">
      <alignment horizontal="center" vertical="center"/>
    </xf>
    <xf numFmtId="0" fontId="25" fillId="0" borderId="34" xfId="0" applyFont="1" applyBorder="1" applyAlignment="1">
      <alignment horizontal="center"/>
    </xf>
    <xf numFmtId="43" fontId="25" fillId="0" borderId="34" xfId="18" applyFont="1" applyBorder="1" applyAlignment="1">
      <alignment horizontal="center"/>
    </xf>
    <xf numFmtId="9" fontId="11" fillId="0" borderId="35" xfId="1" applyFont="1" applyBorder="1" applyAlignment="1">
      <alignment horizontal="center" vertical="center"/>
    </xf>
    <xf numFmtId="9" fontId="11" fillId="0" borderId="37" xfId="1" applyFont="1" applyBorder="1" applyAlignment="1">
      <alignment horizontal="center" vertical="center"/>
    </xf>
    <xf numFmtId="0" fontId="28" fillId="0" borderId="44" xfId="3" applyFont="1" applyBorder="1" applyAlignment="1">
      <alignment horizontal="center" vertical="center"/>
    </xf>
    <xf numFmtId="0" fontId="12" fillId="5" borderId="41" xfId="3" applyFont="1" applyFill="1" applyBorder="1" applyAlignment="1">
      <alignment horizontal="center" vertical="center" wrapText="1"/>
    </xf>
    <xf numFmtId="0" fontId="12" fillId="5" borderId="40"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3" fillId="0" borderId="17" xfId="3" applyFont="1" applyBorder="1" applyAlignment="1">
      <alignment horizontal="center" vertical="center"/>
    </xf>
    <xf numFmtId="0" fontId="13" fillId="0" borderId="19" xfId="3" applyFont="1" applyBorder="1" applyAlignment="1">
      <alignment horizontal="center" vertical="center"/>
    </xf>
    <xf numFmtId="0" fontId="13" fillId="0" borderId="18" xfId="3" applyFont="1" applyBorder="1" applyAlignment="1">
      <alignment horizontal="center" vertical="center"/>
    </xf>
    <xf numFmtId="0" fontId="44" fillId="0" borderId="17" xfId="3" applyFont="1" applyBorder="1" applyAlignment="1">
      <alignment horizontal="center" vertical="center" wrapText="1"/>
    </xf>
    <xf numFmtId="0" fontId="44" fillId="0" borderId="19" xfId="3" applyFont="1" applyBorder="1" applyAlignment="1">
      <alignment horizontal="center" vertical="center" wrapText="1"/>
    </xf>
    <xf numFmtId="0" fontId="13" fillId="0" borderId="41" xfId="3" applyFont="1" applyBorder="1" applyAlignment="1">
      <alignment horizontal="center" vertical="center"/>
    </xf>
    <xf numFmtId="0" fontId="13" fillId="0" borderId="39" xfId="3" applyFont="1" applyBorder="1" applyAlignment="1">
      <alignment horizontal="center" vertical="center"/>
    </xf>
    <xf numFmtId="0" fontId="13" fillId="0" borderId="40" xfId="3" applyFont="1" applyBorder="1" applyAlignment="1">
      <alignment horizontal="center" vertical="center"/>
    </xf>
    <xf numFmtId="0" fontId="13" fillId="0" borderId="17"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19" xfId="3" applyFont="1" applyBorder="1" applyAlignment="1">
      <alignment horizontal="center" vertical="center" wrapText="1"/>
    </xf>
    <xf numFmtId="0" fontId="12" fillId="5" borderId="14" xfId="2" applyFont="1" applyFill="1" applyBorder="1" applyAlignment="1">
      <alignment horizontal="center" vertical="center" wrapText="1"/>
    </xf>
    <xf numFmtId="0" fontId="12" fillId="5" borderId="20" xfId="2" applyFont="1" applyFill="1" applyBorder="1" applyAlignment="1">
      <alignment horizontal="center" vertical="center" wrapText="1"/>
    </xf>
    <xf numFmtId="0" fontId="12" fillId="5" borderId="23" xfId="2" applyFont="1" applyFill="1" applyBorder="1" applyAlignment="1">
      <alignment horizontal="center" vertical="center" wrapText="1"/>
    </xf>
    <xf numFmtId="0" fontId="6" fillId="5" borderId="38" xfId="3" applyFont="1" applyFill="1" applyBorder="1" applyAlignment="1">
      <alignment horizontal="center" vertical="center"/>
    </xf>
    <xf numFmtId="0" fontId="12" fillId="0" borderId="20" xfId="2" applyFont="1" applyBorder="1" applyAlignment="1">
      <alignment horizontal="center" vertical="center" wrapText="1"/>
    </xf>
    <xf numFmtId="0" fontId="12" fillId="0" borderId="6" xfId="2" applyFont="1" applyAlignment="1">
      <alignment horizontal="center" vertical="center" wrapText="1"/>
    </xf>
    <xf numFmtId="0" fontId="6" fillId="5" borderId="17" xfId="3" applyFont="1" applyFill="1" applyBorder="1" applyAlignment="1">
      <alignment horizontal="center" vertical="center" wrapText="1"/>
    </xf>
    <xf numFmtId="0" fontId="6" fillId="5" borderId="18" xfId="3" applyFont="1" applyFill="1" applyBorder="1" applyAlignment="1">
      <alignment horizontal="center" vertical="center" wrapText="1"/>
    </xf>
    <xf numFmtId="0" fontId="6" fillId="5" borderId="19" xfId="3" applyFont="1" applyFill="1" applyBorder="1" applyAlignment="1">
      <alignment horizontal="center" vertical="center" wrapText="1"/>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38" xfId="3" applyFont="1" applyBorder="1" applyAlignment="1">
      <alignment horizontal="left" vertical="center" wrapText="1"/>
    </xf>
    <xf numFmtId="0" fontId="6" fillId="0" borderId="38" xfId="3" applyFont="1" applyBorder="1" applyAlignment="1">
      <alignment horizontal="left" vertical="center"/>
    </xf>
    <xf numFmtId="0" fontId="13" fillId="0" borderId="17" xfId="3" applyFont="1" applyBorder="1" applyAlignment="1">
      <alignment horizontal="left" vertical="center" wrapText="1"/>
    </xf>
    <xf numFmtId="0" fontId="13" fillId="0" borderId="19" xfId="3" applyFont="1" applyBorder="1" applyAlignment="1">
      <alignment horizontal="left" vertical="center" wrapText="1"/>
    </xf>
    <xf numFmtId="0" fontId="12" fillId="0" borderId="74" xfId="2" applyFont="1" applyBorder="1" applyAlignment="1">
      <alignment horizontal="center" vertical="center" wrapText="1"/>
    </xf>
    <xf numFmtId="0" fontId="12" fillId="0" borderId="52" xfId="2" applyFont="1" applyBorder="1" applyAlignment="1">
      <alignment horizontal="center" vertical="center" wrapText="1"/>
    </xf>
    <xf numFmtId="0" fontId="12" fillId="0" borderId="70" xfId="2" applyFont="1" applyBorder="1" applyAlignment="1">
      <alignment horizontal="center" vertical="center" wrapText="1"/>
    </xf>
    <xf numFmtId="0" fontId="12" fillId="0" borderId="58" xfId="2" applyFont="1" applyBorder="1" applyAlignment="1">
      <alignment horizontal="center" vertical="center" wrapText="1"/>
    </xf>
    <xf numFmtId="0" fontId="6" fillId="0" borderId="60" xfId="3" applyFont="1" applyBorder="1" applyAlignment="1">
      <alignment horizontal="center" vertical="center" wrapText="1"/>
    </xf>
    <xf numFmtId="0" fontId="6" fillId="0" borderId="46" xfId="3" applyFont="1" applyBorder="1" applyAlignment="1">
      <alignment horizontal="center" vertical="center" wrapText="1"/>
    </xf>
    <xf numFmtId="0" fontId="6" fillId="0" borderId="72" xfId="3" applyFont="1" applyBorder="1" applyAlignment="1">
      <alignment horizontal="center" vertical="center" wrapText="1"/>
    </xf>
    <xf numFmtId="0" fontId="12" fillId="0" borderId="61" xfId="2" applyFont="1" applyBorder="1" applyAlignment="1">
      <alignment horizontal="center" vertical="center" wrapText="1"/>
    </xf>
    <xf numFmtId="0" fontId="12" fillId="0" borderId="48" xfId="2" applyFont="1" applyBorder="1" applyAlignment="1">
      <alignment horizontal="center" vertical="center" wrapText="1"/>
    </xf>
    <xf numFmtId="0" fontId="12" fillId="0" borderId="71" xfId="2" applyFont="1" applyBorder="1" applyAlignment="1">
      <alignment horizontal="center" vertical="center" wrapText="1"/>
    </xf>
    <xf numFmtId="0" fontId="12" fillId="5" borderId="49" xfId="2" applyFont="1" applyFill="1" applyBorder="1" applyAlignment="1">
      <alignment horizontal="center" vertical="center" wrapText="1"/>
    </xf>
    <xf numFmtId="0" fontId="12" fillId="5" borderId="50" xfId="2" applyFont="1" applyFill="1" applyBorder="1" applyAlignment="1">
      <alignment horizontal="center" vertical="center" wrapText="1"/>
    </xf>
    <xf numFmtId="0" fontId="12" fillId="5" borderId="51"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25" xfId="2" applyFont="1" applyFill="1" applyBorder="1" applyAlignment="1">
      <alignment horizontal="center" vertical="center" wrapText="1"/>
    </xf>
    <xf numFmtId="0" fontId="12" fillId="3" borderId="17"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12" fillId="5" borderId="70" xfId="2" applyFont="1" applyFill="1" applyBorder="1" applyAlignment="1">
      <alignment horizontal="center" vertical="center" wrapText="1"/>
    </xf>
    <xf numFmtId="0" fontId="12" fillId="5" borderId="71" xfId="2" applyFont="1" applyFill="1" applyBorder="1" applyAlignment="1">
      <alignment horizontal="center" vertical="center" wrapText="1"/>
    </xf>
    <xf numFmtId="0" fontId="12" fillId="5" borderId="63" xfId="2" applyFont="1" applyFill="1" applyBorder="1" applyAlignment="1">
      <alignment horizontal="center" vertical="center" wrapText="1"/>
    </xf>
    <xf numFmtId="0" fontId="12" fillId="5" borderId="60"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5" borderId="48" xfId="2" applyFont="1" applyFill="1" applyBorder="1" applyAlignment="1">
      <alignment horizontal="center" vertical="center" wrapText="1"/>
    </xf>
    <xf numFmtId="0" fontId="12" fillId="0" borderId="34" xfId="2" applyFont="1" applyBorder="1" applyAlignment="1">
      <alignment horizontal="center" vertical="center" wrapText="1"/>
    </xf>
    <xf numFmtId="9" fontId="13" fillId="0" borderId="61" xfId="1" applyFont="1" applyFill="1" applyBorder="1" applyAlignment="1">
      <alignment horizontal="center" vertical="center"/>
    </xf>
    <xf numFmtId="9" fontId="13" fillId="0" borderId="48" xfId="1" applyFont="1" applyFill="1" applyBorder="1" applyAlignment="1">
      <alignment horizontal="center" vertical="center"/>
    </xf>
    <xf numFmtId="9" fontId="13" fillId="0" borderId="58" xfId="1" applyFont="1" applyFill="1" applyBorder="1" applyAlignment="1">
      <alignment horizontal="center" vertical="center"/>
    </xf>
    <xf numFmtId="1" fontId="13" fillId="0" borderId="70" xfId="1" applyNumberFormat="1" applyFont="1" applyFill="1" applyBorder="1" applyAlignment="1">
      <alignment horizontal="center" vertical="center"/>
    </xf>
    <xf numFmtId="1" fontId="13" fillId="0" borderId="58" xfId="1" applyNumberFormat="1" applyFont="1" applyFill="1" applyBorder="1" applyAlignment="1">
      <alignment horizontal="center" vertical="center"/>
    </xf>
    <xf numFmtId="10" fontId="13" fillId="0" borderId="61" xfId="1" applyNumberFormat="1" applyFont="1" applyBorder="1" applyAlignment="1">
      <alignment vertical="center"/>
    </xf>
    <xf numFmtId="10" fontId="13" fillId="0" borderId="48" xfId="1" applyNumberFormat="1" applyFont="1" applyBorder="1" applyAlignment="1">
      <alignment vertical="center"/>
    </xf>
    <xf numFmtId="10" fontId="13" fillId="0" borderId="58" xfId="1" applyNumberFormat="1" applyFont="1" applyBorder="1" applyAlignment="1">
      <alignment vertical="center"/>
    </xf>
    <xf numFmtId="0" fontId="12" fillId="5" borderId="24" xfId="2" applyFont="1" applyFill="1" applyBorder="1" applyAlignment="1">
      <alignment horizontal="center" vertical="center" wrapText="1"/>
    </xf>
    <xf numFmtId="1" fontId="13" fillId="0" borderId="59" xfId="1" applyNumberFormat="1" applyFont="1" applyFill="1" applyBorder="1" applyAlignment="1">
      <alignment horizontal="center" vertical="center"/>
    </xf>
    <xf numFmtId="1" fontId="13" fillId="0" borderId="57" xfId="1" applyNumberFormat="1" applyFont="1" applyFill="1" applyBorder="1" applyAlignment="1">
      <alignment horizontal="center" vertical="center"/>
    </xf>
    <xf numFmtId="0" fontId="12" fillId="3" borderId="17"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12" fillId="0" borderId="6" xfId="0" applyFont="1" applyBorder="1" applyAlignment="1">
      <alignment horizontal="center" vertical="center" wrapText="1"/>
    </xf>
    <xf numFmtId="0" fontId="12" fillId="3" borderId="38" xfId="2" applyFont="1" applyFill="1" applyBorder="1" applyAlignment="1">
      <alignment horizontal="left" vertical="center" wrapText="1"/>
    </xf>
    <xf numFmtId="0" fontId="12" fillId="3" borderId="38" xfId="2" applyFont="1" applyFill="1" applyBorder="1" applyAlignment="1">
      <alignment horizontal="center" vertical="center" wrapText="1"/>
    </xf>
    <xf numFmtId="0" fontId="36" fillId="10" borderId="14" xfId="2" applyFont="1" applyFill="1" applyBorder="1" applyAlignment="1">
      <alignment horizontal="center" vertical="center" wrapText="1"/>
    </xf>
    <xf numFmtId="0" fontId="36" fillId="10" borderId="30" xfId="2" applyFont="1" applyFill="1" applyBorder="1" applyAlignment="1">
      <alignment horizontal="center" vertical="center" wrapText="1"/>
    </xf>
    <xf numFmtId="0" fontId="36" fillId="10" borderId="29"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6" xfId="2" applyFont="1" applyFill="1" applyAlignment="1">
      <alignment horizontal="center" vertical="center" wrapText="1"/>
    </xf>
    <xf numFmtId="0" fontId="36" fillId="10" borderId="28" xfId="2" applyFont="1" applyFill="1" applyBorder="1" applyAlignment="1">
      <alignment horizontal="center" vertical="center" wrapText="1"/>
    </xf>
    <xf numFmtId="0" fontId="36" fillId="10" borderId="23" xfId="2" applyFont="1" applyFill="1" applyBorder="1" applyAlignment="1">
      <alignment horizontal="center" vertical="center" wrapText="1"/>
    </xf>
    <xf numFmtId="0" fontId="36" fillId="10" borderId="32" xfId="2" applyFont="1" applyFill="1" applyBorder="1" applyAlignment="1">
      <alignment horizontal="center" vertical="center" wrapText="1"/>
    </xf>
    <xf numFmtId="0" fontId="36" fillId="10" borderId="31" xfId="2" applyFont="1" applyFill="1" applyBorder="1" applyAlignment="1">
      <alignment horizontal="center" vertical="center" wrapText="1"/>
    </xf>
    <xf numFmtId="0" fontId="11" fillId="0" borderId="38" xfId="0" applyFont="1" applyBorder="1" applyAlignment="1">
      <alignment horizontal="left" vertical="center" wrapText="1"/>
    </xf>
    <xf numFmtId="0" fontId="12" fillId="13" borderId="67" xfId="3" applyFont="1" applyFill="1" applyBorder="1" applyAlignment="1">
      <alignment horizontal="center" vertical="center" wrapText="1"/>
    </xf>
    <xf numFmtId="0" fontId="12" fillId="13" borderId="64" xfId="3" applyFont="1" applyFill="1" applyBorder="1" applyAlignment="1">
      <alignment horizontal="center" vertical="center" wrapText="1"/>
    </xf>
    <xf numFmtId="0" fontId="20" fillId="13" borderId="17" xfId="3" applyFont="1" applyFill="1" applyBorder="1" applyAlignment="1">
      <alignment horizontal="center" vertical="center" wrapText="1"/>
    </xf>
    <xf numFmtId="0" fontId="20" fillId="13" borderId="18" xfId="3" applyFont="1" applyFill="1" applyBorder="1" applyAlignment="1">
      <alignment horizontal="center" vertical="center" wrapText="1"/>
    </xf>
    <xf numFmtId="0" fontId="20" fillId="13" borderId="19" xfId="3" applyFont="1" applyFill="1" applyBorder="1" applyAlignment="1">
      <alignment horizontal="center" vertical="center" wrapText="1"/>
    </xf>
    <xf numFmtId="0" fontId="32" fillId="13" borderId="45" xfId="3" applyFont="1" applyFill="1" applyBorder="1" applyAlignment="1">
      <alignment horizontal="center" vertical="center" wrapText="1"/>
    </xf>
    <xf numFmtId="0" fontId="32" fillId="13" borderId="57" xfId="3" applyFont="1" applyFill="1" applyBorder="1" applyAlignment="1">
      <alignment horizontal="center" vertical="center" wrapText="1"/>
    </xf>
    <xf numFmtId="0" fontId="32" fillId="13" borderId="47" xfId="3" applyFont="1" applyFill="1" applyBorder="1" applyAlignment="1">
      <alignment horizontal="center" vertical="center" wrapText="1"/>
    </xf>
    <xf numFmtId="0" fontId="12" fillId="13" borderId="34" xfId="3" applyFont="1" applyFill="1" applyBorder="1" applyAlignment="1">
      <alignment horizontal="center" vertical="center" wrapText="1"/>
    </xf>
    <xf numFmtId="0" fontId="32" fillId="13" borderId="17" xfId="3" applyFont="1" applyFill="1" applyBorder="1" applyAlignment="1">
      <alignment horizontal="center" vertical="center" wrapText="1"/>
    </xf>
    <xf numFmtId="0" fontId="32" fillId="13" borderId="19" xfId="3" applyFont="1" applyFill="1" applyBorder="1" applyAlignment="1">
      <alignment horizontal="center" vertical="center" wrapText="1"/>
    </xf>
    <xf numFmtId="0" fontId="11" fillId="0" borderId="6" xfId="2" applyFont="1" applyAlignment="1">
      <alignment horizontal="center" vertical="center" wrapText="1"/>
    </xf>
    <xf numFmtId="0" fontId="11" fillId="0" borderId="32" xfId="2" applyFont="1" applyBorder="1" applyAlignment="1">
      <alignment horizontal="center" vertical="center" wrapText="1"/>
    </xf>
    <xf numFmtId="0" fontId="12" fillId="10" borderId="23" xfId="2" applyFont="1" applyFill="1" applyBorder="1" applyAlignment="1">
      <alignment horizontal="center" vertical="center"/>
    </xf>
    <xf numFmtId="0" fontId="12" fillId="10" borderId="32" xfId="2" applyFont="1" applyFill="1" applyBorder="1" applyAlignment="1">
      <alignment horizontal="center" vertical="center"/>
    </xf>
    <xf numFmtId="0" fontId="12" fillId="10" borderId="31" xfId="2" applyFont="1" applyFill="1" applyBorder="1" applyAlignment="1">
      <alignment horizontal="center" vertical="center"/>
    </xf>
    <xf numFmtId="0" fontId="36" fillId="0" borderId="38" xfId="0" applyFont="1" applyBorder="1" applyAlignment="1">
      <alignment horizontal="left" vertical="center" wrapText="1"/>
    </xf>
    <xf numFmtId="0" fontId="12" fillId="10" borderId="41" xfId="2" applyFont="1" applyFill="1" applyBorder="1" applyAlignment="1">
      <alignment horizontal="center" vertical="center"/>
    </xf>
    <xf numFmtId="0" fontId="12" fillId="10" borderId="39" xfId="2" applyFont="1" applyFill="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2" fillId="3" borderId="14"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center" vertical="center"/>
    </xf>
    <xf numFmtId="0" fontId="24" fillId="11" borderId="21" xfId="14" applyNumberFormat="1" applyFill="1" applyBorder="1" applyAlignment="1">
      <alignment horizontal="center" vertical="center" wrapText="1"/>
    </xf>
    <xf numFmtId="0" fontId="24" fillId="11" borderId="25" xfId="14" applyNumberFormat="1" applyFill="1" applyBorder="1" applyAlignment="1">
      <alignment horizontal="center" vertical="center" wrapText="1"/>
    </xf>
    <xf numFmtId="0" fontId="24" fillId="11" borderId="21" xfId="14" quotePrefix="1" applyNumberFormat="1" applyFill="1" applyBorder="1" applyAlignment="1">
      <alignment horizontal="center" vertical="center" wrapText="1"/>
    </xf>
    <xf numFmtId="0" fontId="24" fillId="11" borderId="25" xfId="14" quotePrefix="1" applyNumberFormat="1" applyFill="1" applyBorder="1" applyAlignment="1">
      <alignment horizontal="center" vertical="center" wrapText="1"/>
    </xf>
    <xf numFmtId="0" fontId="24" fillId="3" borderId="21" xfId="12" quotePrefix="1" applyNumberFormat="1" applyFont="1" applyFill="1" applyBorder="1" applyAlignment="1">
      <alignment horizontal="center" vertical="center" wrapText="1"/>
    </xf>
    <xf numFmtId="0" fontId="24" fillId="3" borderId="25" xfId="12" quotePrefix="1" applyNumberFormat="1" applyFont="1" applyFill="1" applyBorder="1" applyAlignment="1">
      <alignment horizontal="center" vertical="center" wrapText="1"/>
    </xf>
    <xf numFmtId="0" fontId="43" fillId="5" borderId="45" xfId="19" applyFont="1" applyFill="1" applyBorder="1" applyAlignment="1">
      <alignment horizontal="center" vertical="center" wrapText="1"/>
    </xf>
    <xf numFmtId="0" fontId="43" fillId="5" borderId="68" xfId="19" applyFont="1" applyFill="1" applyBorder="1" applyAlignment="1">
      <alignment horizontal="center" vertical="center" wrapText="1"/>
    </xf>
    <xf numFmtId="0" fontId="43" fillId="5" borderId="49" xfId="19" applyFont="1" applyFill="1" applyBorder="1" applyAlignment="1">
      <alignment horizontal="center" vertical="center"/>
    </xf>
    <xf numFmtId="0" fontId="43" fillId="5" borderId="50" xfId="19" applyFont="1" applyFill="1" applyBorder="1" applyAlignment="1">
      <alignment horizontal="center" vertical="center"/>
    </xf>
    <xf numFmtId="0" fontId="43" fillId="5" borderId="64" xfId="19" applyFont="1" applyFill="1" applyBorder="1" applyAlignment="1">
      <alignment horizontal="center" vertical="center"/>
    </xf>
    <xf numFmtId="0" fontId="43" fillId="5" borderId="67" xfId="19" applyFont="1" applyFill="1" applyBorder="1" applyAlignment="1">
      <alignment horizontal="center" vertical="center"/>
    </xf>
    <xf numFmtId="0" fontId="39" fillId="3" borderId="22" xfId="19" applyFont="1" applyFill="1" applyBorder="1" applyAlignment="1">
      <alignment horizontal="center" vertical="center" wrapText="1"/>
    </xf>
    <xf numFmtId="0" fontId="39" fillId="3" borderId="26" xfId="19" applyFont="1" applyFill="1" applyBorder="1" applyAlignment="1">
      <alignment horizontal="center" vertical="center" wrapText="1"/>
    </xf>
    <xf numFmtId="0" fontId="24" fillId="11" borderId="63" xfId="14" quotePrefix="1" applyNumberFormat="1" applyFill="1" applyBorder="1" applyAlignment="1">
      <alignment horizontal="center" vertical="center" wrapText="1"/>
    </xf>
    <xf numFmtId="0" fontId="24" fillId="11" borderId="24" xfId="14" quotePrefix="1" applyNumberFormat="1" applyFill="1" applyBorder="1" applyAlignment="1">
      <alignment horizontal="center" vertical="center" wrapText="1"/>
    </xf>
    <xf numFmtId="0" fontId="2" fillId="10" borderId="6" xfId="19" applyFill="1" applyAlignment="1">
      <alignment horizontal="center"/>
    </xf>
    <xf numFmtId="0" fontId="43" fillId="5" borderId="21" xfId="19" applyFont="1" applyFill="1" applyBorder="1" applyAlignment="1">
      <alignment horizontal="center" vertical="center" wrapText="1"/>
    </xf>
    <xf numFmtId="0" fontId="43" fillId="5" borderId="25" xfId="19" applyFont="1" applyFill="1" applyBorder="1" applyAlignment="1">
      <alignment horizontal="center" vertical="center" wrapText="1"/>
    </xf>
    <xf numFmtId="0" fontId="43" fillId="5" borderId="22" xfId="19" applyFont="1" applyFill="1" applyBorder="1" applyAlignment="1">
      <alignment horizontal="center" vertical="center" wrapText="1"/>
    </xf>
    <xf numFmtId="0" fontId="43" fillId="5" borderId="26" xfId="19" applyFont="1" applyFill="1" applyBorder="1" applyAlignment="1">
      <alignment horizontal="center" vertical="center" wrapText="1"/>
    </xf>
    <xf numFmtId="0" fontId="45" fillId="0" borderId="2" xfId="20" applyFont="1" applyBorder="1" applyAlignment="1">
      <alignment horizontal="center" vertical="center" wrapText="1"/>
    </xf>
    <xf numFmtId="0" fontId="45" fillId="0" borderId="4" xfId="20" applyFont="1" applyBorder="1" applyAlignment="1">
      <alignment horizontal="center" vertical="center" wrapText="1"/>
    </xf>
    <xf numFmtId="0" fontId="45" fillId="0" borderId="5" xfId="20" applyFont="1" applyBorder="1" applyAlignment="1">
      <alignment horizontal="center" vertical="center" wrapText="1"/>
    </xf>
    <xf numFmtId="0" fontId="45" fillId="0" borderId="3" xfId="20" applyFont="1" applyBorder="1" applyAlignment="1">
      <alignment horizontal="center" vertical="center" wrapText="1"/>
    </xf>
    <xf numFmtId="0" fontId="45" fillId="0" borderId="6" xfId="20" applyFont="1" applyAlignment="1">
      <alignment horizontal="center" vertical="center" wrapText="1"/>
    </xf>
    <xf numFmtId="0" fontId="45" fillId="0" borderId="8" xfId="20" applyFont="1" applyBorder="1" applyAlignment="1">
      <alignment horizontal="center" vertical="center" wrapText="1"/>
    </xf>
    <xf numFmtId="0" fontId="45" fillId="0" borderId="13" xfId="20" applyFont="1" applyBorder="1" applyAlignment="1">
      <alignment horizontal="center" vertical="center" wrapText="1"/>
    </xf>
    <xf numFmtId="0" fontId="45" fillId="0" borderId="11" xfId="20" applyFont="1" applyBorder="1" applyAlignment="1">
      <alignment horizontal="center" vertical="center" wrapText="1"/>
    </xf>
    <xf numFmtId="0" fontId="45" fillId="0" borderId="12" xfId="20" applyFont="1" applyBorder="1" applyAlignment="1">
      <alignment horizontal="center" vertical="center" wrapText="1"/>
    </xf>
    <xf numFmtId="0" fontId="46" fillId="0" borderId="2" xfId="20" applyFont="1" applyBorder="1" applyAlignment="1">
      <alignment horizontal="center" vertical="center" wrapText="1"/>
    </xf>
    <xf numFmtId="0" fontId="46" fillId="0" borderId="4" xfId="20" applyFont="1" applyBorder="1" applyAlignment="1">
      <alignment horizontal="center" vertical="center" wrapText="1"/>
    </xf>
    <xf numFmtId="0" fontId="46" fillId="0" borderId="13" xfId="20" applyFont="1" applyBorder="1" applyAlignment="1">
      <alignment horizontal="center" vertical="center" wrapText="1"/>
    </xf>
    <xf numFmtId="0" fontId="46" fillId="0" borderId="11" xfId="20" applyFont="1" applyBorder="1" applyAlignment="1">
      <alignment horizontal="center" vertical="center" wrapText="1"/>
    </xf>
    <xf numFmtId="0" fontId="46" fillId="3" borderId="9" xfId="20" applyFont="1" applyFill="1" applyBorder="1" applyAlignment="1">
      <alignment horizontal="center" vertical="center" wrapText="1"/>
    </xf>
    <xf numFmtId="0" fontId="46" fillId="3" borderId="7" xfId="20" applyFont="1" applyFill="1" applyBorder="1" applyAlignment="1">
      <alignment horizontal="center" vertical="center" wrapText="1"/>
    </xf>
    <xf numFmtId="0" fontId="46" fillId="3" borderId="12" xfId="20" applyFont="1" applyFill="1" applyBorder="1" applyAlignment="1">
      <alignment horizontal="center" vertical="center" wrapText="1"/>
    </xf>
    <xf numFmtId="0" fontId="46" fillId="3" borderId="10" xfId="20" applyFont="1" applyFill="1" applyBorder="1" applyAlignment="1">
      <alignment horizontal="center" vertical="center" wrapText="1"/>
    </xf>
    <xf numFmtId="0" fontId="17" fillId="0" borderId="9" xfId="20" applyFont="1" applyBorder="1" applyAlignment="1">
      <alignment horizontal="center" vertical="center" wrapText="1"/>
    </xf>
    <xf numFmtId="0" fontId="17" fillId="0" borderId="7" xfId="20" applyFont="1" applyBorder="1" applyAlignment="1">
      <alignment horizontal="center" vertical="center" wrapText="1"/>
    </xf>
    <xf numFmtId="0" fontId="17" fillId="0" borderId="10" xfId="20" applyFont="1" applyBorder="1" applyAlignment="1">
      <alignment horizontal="center" vertical="center" wrapText="1"/>
    </xf>
    <xf numFmtId="0" fontId="46" fillId="3" borderId="2" xfId="20" applyFont="1" applyFill="1" applyBorder="1" applyAlignment="1">
      <alignment horizontal="center" vertical="center" wrapText="1"/>
    </xf>
    <xf numFmtId="0" fontId="46" fillId="3" borderId="4" xfId="20" applyFont="1" applyFill="1" applyBorder="1" applyAlignment="1">
      <alignment horizontal="center" vertical="center" wrapText="1"/>
    </xf>
    <xf numFmtId="0" fontId="46" fillId="3" borderId="13" xfId="20" applyFont="1" applyFill="1" applyBorder="1" applyAlignment="1">
      <alignment horizontal="center" vertical="center" wrapText="1"/>
    </xf>
    <xf numFmtId="0" fontId="46" fillId="3" borderId="11" xfId="20" applyFont="1" applyFill="1" applyBorder="1" applyAlignment="1">
      <alignment horizontal="center" vertical="center" wrapText="1"/>
    </xf>
    <xf numFmtId="0" fontId="17" fillId="0" borderId="9" xfId="20" applyFont="1" applyBorder="1" applyAlignment="1">
      <alignment horizontal="left" vertical="center" wrapText="1"/>
    </xf>
    <xf numFmtId="0" fontId="17" fillId="0" borderId="7" xfId="20" applyFont="1" applyBorder="1" applyAlignment="1">
      <alignment horizontal="left" vertical="center" wrapText="1"/>
    </xf>
    <xf numFmtId="0" fontId="17" fillId="0" borderId="10" xfId="20" applyFont="1" applyBorder="1" applyAlignment="1">
      <alignment horizontal="left" vertical="center" wrapText="1"/>
    </xf>
    <xf numFmtId="0" fontId="45" fillId="0" borderId="9" xfId="20" applyFont="1" applyBorder="1" applyAlignment="1">
      <alignment horizontal="center" vertical="center" wrapText="1"/>
    </xf>
    <xf numFmtId="0" fontId="45" fillId="0" borderId="10" xfId="20" applyFont="1" applyBorder="1" applyAlignment="1">
      <alignment horizontal="center" vertical="center" wrapText="1"/>
    </xf>
    <xf numFmtId="0" fontId="45" fillId="0" borderId="7" xfId="20" applyFont="1" applyBorder="1" applyAlignment="1">
      <alignment horizontal="center" vertical="center" wrapText="1"/>
    </xf>
    <xf numFmtId="1" fontId="45" fillId="0" borderId="9" xfId="1" applyNumberFormat="1" applyFont="1" applyBorder="1" applyAlignment="1">
      <alignment horizontal="center" vertical="center" shrinkToFit="1"/>
    </xf>
    <xf numFmtId="1" fontId="45" fillId="0" borderId="7" xfId="1" applyNumberFormat="1" applyFont="1" applyBorder="1" applyAlignment="1">
      <alignment horizontal="center" vertical="center" shrinkToFit="1"/>
    </xf>
    <xf numFmtId="1" fontId="45" fillId="0" borderId="10" xfId="1" applyNumberFormat="1" applyFont="1" applyBorder="1" applyAlignment="1">
      <alignment horizontal="center" vertical="center" shrinkToFit="1"/>
    </xf>
    <xf numFmtId="0" fontId="46" fillId="3" borderId="5" xfId="20" applyFont="1" applyFill="1" applyBorder="1" applyAlignment="1">
      <alignment horizontal="center" vertical="center" wrapText="1"/>
    </xf>
    <xf numFmtId="0" fontId="46" fillId="3" borderId="34" xfId="20" applyFont="1" applyFill="1" applyBorder="1" applyAlignment="1">
      <alignment horizontal="center" vertical="center" wrapText="1"/>
    </xf>
    <xf numFmtId="0" fontId="17" fillId="0" borderId="11" xfId="20" applyFont="1" applyBorder="1" applyAlignment="1">
      <alignment horizontal="center" vertical="center" wrapText="1"/>
    </xf>
    <xf numFmtId="0" fontId="17" fillId="0" borderId="12" xfId="20" applyFont="1" applyBorder="1" applyAlignment="1">
      <alignment horizontal="center" vertical="center" wrapText="1"/>
    </xf>
    <xf numFmtId="9" fontId="17" fillId="0" borderId="9" xfId="20" applyNumberFormat="1" applyFont="1" applyBorder="1" applyAlignment="1">
      <alignment horizontal="center" vertical="center" wrapText="1"/>
    </xf>
    <xf numFmtId="9" fontId="45" fillId="0" borderId="9" xfId="1" applyFont="1" applyBorder="1" applyAlignment="1">
      <alignment horizontal="center" vertical="center" shrinkToFit="1"/>
    </xf>
    <xf numFmtId="9" fontId="45" fillId="0" borderId="7" xfId="1" applyFont="1" applyBorder="1" applyAlignment="1">
      <alignment horizontal="center" vertical="center" shrinkToFit="1"/>
    </xf>
    <xf numFmtId="9" fontId="45" fillId="0" borderId="10" xfId="1" applyFont="1" applyBorder="1" applyAlignment="1">
      <alignment horizontal="center" vertical="center" shrinkToFit="1"/>
    </xf>
    <xf numFmtId="0" fontId="49" fillId="0" borderId="9" xfId="20" applyFont="1" applyBorder="1" applyAlignment="1">
      <alignment horizontal="center" vertical="center" wrapText="1"/>
    </xf>
    <xf numFmtId="0" fontId="49" fillId="0" borderId="10" xfId="20" applyFont="1" applyBorder="1" applyAlignment="1">
      <alignment horizontal="center" vertical="center" wrapText="1"/>
    </xf>
    <xf numFmtId="1" fontId="17" fillId="4" borderId="9" xfId="1" applyNumberFormat="1" applyFont="1" applyFill="1" applyBorder="1" applyAlignment="1">
      <alignment horizontal="center" vertical="center" shrinkToFit="1"/>
    </xf>
    <xf numFmtId="1" fontId="17" fillId="4" borderId="7" xfId="1" applyNumberFormat="1" applyFont="1" applyFill="1" applyBorder="1" applyAlignment="1">
      <alignment horizontal="center" vertical="center" shrinkToFit="1"/>
    </xf>
    <xf numFmtId="1" fontId="17" fillId="4" borderId="10" xfId="1" applyNumberFormat="1" applyFont="1" applyFill="1" applyBorder="1" applyAlignment="1">
      <alignment horizontal="center" vertical="center" shrinkToFit="1"/>
    </xf>
    <xf numFmtId="1" fontId="45" fillId="4" borderId="9" xfId="1" applyNumberFormat="1" applyFont="1" applyFill="1" applyBorder="1" applyAlignment="1">
      <alignment horizontal="center" vertical="center" shrinkToFit="1"/>
    </xf>
    <xf numFmtId="1" fontId="45" fillId="4" borderId="7" xfId="1" applyNumberFormat="1" applyFont="1" applyFill="1" applyBorder="1" applyAlignment="1">
      <alignment horizontal="center" vertical="center" shrinkToFit="1"/>
    </xf>
    <xf numFmtId="1" fontId="45" fillId="4" borderId="10" xfId="1" applyNumberFormat="1" applyFont="1" applyFill="1" applyBorder="1" applyAlignment="1">
      <alignment horizontal="center" vertical="center" shrinkToFit="1"/>
    </xf>
    <xf numFmtId="0" fontId="17" fillId="4" borderId="9" xfId="20" applyFont="1" applyFill="1" applyBorder="1" applyAlignment="1">
      <alignment horizontal="center" vertical="center" wrapText="1"/>
    </xf>
    <xf numFmtId="0" fontId="17" fillId="4" borderId="10" xfId="20" applyFont="1" applyFill="1" applyBorder="1" applyAlignment="1">
      <alignment horizontal="center" vertical="center" wrapText="1"/>
    </xf>
    <xf numFmtId="0" fontId="46" fillId="3" borderId="8" xfId="20" applyFont="1" applyFill="1" applyBorder="1" applyAlignment="1">
      <alignment horizontal="center" vertical="center" wrapText="1"/>
    </xf>
    <xf numFmtId="0" fontId="17" fillId="0" borderId="34" xfId="20" applyFont="1" applyBorder="1" applyAlignment="1">
      <alignment horizontal="left" vertical="center" wrapText="1"/>
    </xf>
    <xf numFmtId="0" fontId="17" fillId="0" borderId="13" xfId="20" applyFont="1" applyBorder="1" applyAlignment="1">
      <alignment horizontal="left" vertical="center" wrapText="1"/>
    </xf>
    <xf numFmtId="0" fontId="17" fillId="0" borderId="11" xfId="20" applyFont="1" applyBorder="1" applyAlignment="1">
      <alignment horizontal="left" vertical="center" wrapText="1"/>
    </xf>
    <xf numFmtId="0" fontId="17" fillId="0" borderId="12" xfId="20" applyFont="1" applyBorder="1" applyAlignment="1">
      <alignment horizontal="left" vertical="center" wrapText="1"/>
    </xf>
    <xf numFmtId="9" fontId="45" fillId="4" borderId="9" xfId="1" applyFont="1" applyFill="1" applyBorder="1" applyAlignment="1">
      <alignment horizontal="center" vertical="center" shrinkToFit="1"/>
    </xf>
    <xf numFmtId="9" fontId="45" fillId="4" borderId="7" xfId="1" applyFont="1" applyFill="1" applyBorder="1" applyAlignment="1">
      <alignment horizontal="center" vertical="center" shrinkToFit="1"/>
    </xf>
    <xf numFmtId="9" fontId="45" fillId="4" borderId="10" xfId="1" applyFont="1" applyFill="1" applyBorder="1" applyAlignment="1">
      <alignment horizontal="center" vertical="center" shrinkToFit="1"/>
    </xf>
    <xf numFmtId="2" fontId="17" fillId="0" borderId="9" xfId="20" applyNumberFormat="1" applyFont="1" applyBorder="1" applyAlignment="1">
      <alignment horizontal="center" vertical="center" wrapText="1"/>
    </xf>
    <xf numFmtId="2" fontId="17" fillId="0" borderId="7" xfId="20" applyNumberFormat="1" applyFont="1" applyBorder="1" applyAlignment="1">
      <alignment horizontal="center" vertical="center" wrapText="1"/>
    </xf>
    <xf numFmtId="0" fontId="12" fillId="5" borderId="55" xfId="2" applyFont="1" applyFill="1" applyBorder="1" applyAlignment="1">
      <alignment horizontal="center" vertical="center" wrapText="1"/>
    </xf>
    <xf numFmtId="0" fontId="12" fillId="5" borderId="56" xfId="2" applyFont="1" applyFill="1" applyBorder="1" applyAlignment="1">
      <alignment horizontal="center" vertical="center" wrapText="1"/>
    </xf>
    <xf numFmtId="0" fontId="11" fillId="0" borderId="38" xfId="2" applyFont="1" applyBorder="1" applyAlignment="1">
      <alignment horizontal="center" vertical="center" wrapText="1"/>
    </xf>
    <xf numFmtId="0" fontId="12" fillId="0" borderId="41" xfId="2" applyFont="1" applyBorder="1" applyAlignment="1">
      <alignment horizontal="center" vertical="center"/>
    </xf>
    <xf numFmtId="0" fontId="12" fillId="0" borderId="39" xfId="2" applyFont="1" applyBorder="1" applyAlignment="1">
      <alignment horizontal="center" vertical="center"/>
    </xf>
    <xf numFmtId="0" fontId="12" fillId="0" borderId="28"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13" fillId="0" borderId="7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4" xfId="0" applyFont="1" applyBorder="1" applyAlignment="1">
      <alignment horizontal="left" vertical="center" wrapText="1"/>
    </xf>
    <xf numFmtId="0" fontId="13" fillId="0" borderId="36" xfId="0" applyFont="1" applyBorder="1" applyAlignment="1">
      <alignment horizontal="left"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2" fillId="0" borderId="6" xfId="2" applyFont="1" applyBorder="1" applyAlignment="1">
      <alignment horizontal="center" vertical="center"/>
    </xf>
    <xf numFmtId="0" fontId="12" fillId="0" borderId="38" xfId="2" applyFont="1" applyBorder="1" applyAlignment="1">
      <alignment horizontal="center" vertical="center"/>
    </xf>
    <xf numFmtId="1" fontId="36" fillId="0" borderId="38" xfId="18" applyNumberFormat="1" applyFont="1" applyBorder="1" applyAlignment="1">
      <alignment horizontal="center" vertical="center" wrapText="1"/>
    </xf>
    <xf numFmtId="0" fontId="12" fillId="5" borderId="38" xfId="2" applyFont="1" applyFill="1" applyBorder="1" applyAlignment="1">
      <alignment horizontal="left" vertical="center"/>
    </xf>
    <xf numFmtId="0" fontId="12" fillId="0" borderId="6" xfId="2" applyFont="1" applyBorder="1" applyAlignment="1">
      <alignment horizontal="center" vertical="center" wrapText="1"/>
    </xf>
    <xf numFmtId="0" fontId="12" fillId="5" borderId="41" xfId="2" applyFont="1" applyFill="1" applyBorder="1" applyAlignment="1">
      <alignment horizontal="center" vertical="center" wrapText="1"/>
    </xf>
    <xf numFmtId="0" fontId="12" fillId="0" borderId="41" xfId="2" applyFont="1" applyBorder="1" applyAlignment="1">
      <alignment horizontal="center" vertical="center" wrapText="1"/>
    </xf>
    <xf numFmtId="1" fontId="12" fillId="0" borderId="41" xfId="2" applyNumberFormat="1" applyFont="1" applyBorder="1" applyAlignment="1">
      <alignment horizontal="center" vertical="center" wrapText="1"/>
    </xf>
    <xf numFmtId="0" fontId="12" fillId="5" borderId="39" xfId="2" applyFont="1" applyFill="1" applyBorder="1" applyAlignment="1">
      <alignment horizontal="center" vertical="center" wrapText="1"/>
    </xf>
    <xf numFmtId="0" fontId="12" fillId="0" borderId="39" xfId="2" applyFont="1" applyBorder="1" applyAlignment="1">
      <alignment horizontal="center" vertical="center" wrapText="1"/>
    </xf>
    <xf numFmtId="1" fontId="12" fillId="0" borderId="39" xfId="2" applyNumberFormat="1" applyFont="1" applyBorder="1" applyAlignment="1">
      <alignment horizontal="center" vertical="center" wrapText="1"/>
    </xf>
    <xf numFmtId="0" fontId="12" fillId="5" borderId="40" xfId="2" applyFont="1" applyFill="1" applyBorder="1" applyAlignment="1">
      <alignment horizontal="center" vertical="center" wrapText="1"/>
    </xf>
    <xf numFmtId="0" fontId="12" fillId="0" borderId="40" xfId="2" applyFont="1" applyBorder="1" applyAlignment="1">
      <alignment horizontal="center" vertical="center" wrapText="1"/>
    </xf>
    <xf numFmtId="1" fontId="12" fillId="0" borderId="40" xfId="2" applyNumberFormat="1" applyFont="1" applyBorder="1" applyAlignment="1">
      <alignment horizontal="center" vertical="center" wrapText="1"/>
    </xf>
    <xf numFmtId="0" fontId="12" fillId="0" borderId="14"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29" xfId="2" applyFont="1" applyBorder="1" applyAlignment="1">
      <alignment horizontal="center" vertical="center" wrapText="1"/>
    </xf>
    <xf numFmtId="0" fontId="12" fillId="5" borderId="38" xfId="2" applyFont="1" applyFill="1" applyBorder="1" applyAlignment="1">
      <alignment horizontal="left"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9" xfId="2" applyFont="1" applyBorder="1" applyAlignment="1">
      <alignment horizontal="center" vertical="center"/>
    </xf>
    <xf numFmtId="0" fontId="12" fillId="5" borderId="38" xfId="2" applyFont="1" applyFill="1" applyBorder="1" applyAlignment="1">
      <alignment horizontal="center" vertical="center"/>
    </xf>
    <xf numFmtId="0" fontId="11" fillId="4" borderId="6" xfId="2" applyFont="1" applyFill="1" applyBorder="1" applyAlignment="1">
      <alignment vertical="center" wrapText="1"/>
    </xf>
    <xf numFmtId="0" fontId="40" fillId="0" borderId="38" xfId="2" applyFont="1" applyBorder="1" applyAlignment="1">
      <alignment horizontal="center" vertical="center" wrapText="1"/>
    </xf>
    <xf numFmtId="0" fontId="11" fillId="0" borderId="6" xfId="2" applyFont="1" applyBorder="1" applyAlignment="1">
      <alignment horizontal="center" vertical="center" wrapText="1"/>
    </xf>
    <xf numFmtId="0" fontId="12" fillId="10" borderId="6" xfId="2" applyFont="1" applyFill="1" applyBorder="1" applyAlignment="1">
      <alignment horizontal="center" vertical="center"/>
    </xf>
    <xf numFmtId="0" fontId="12" fillId="0" borderId="6" xfId="2" applyFont="1" applyBorder="1" applyAlignment="1">
      <alignment horizontal="center" vertical="center" wrapText="1"/>
    </xf>
    <xf numFmtId="0" fontId="5" fillId="0" borderId="6" xfId="0" applyFont="1" applyBorder="1" applyAlignment="1">
      <alignment horizontal="left" vertical="center" wrapText="1"/>
    </xf>
    <xf numFmtId="0" fontId="6" fillId="0" borderId="38" xfId="0" applyFont="1" applyBorder="1" applyAlignment="1">
      <alignment horizontal="center" vertical="center" wrapText="1"/>
    </xf>
  </cellXfs>
  <cellStyles count="53">
    <cellStyle name="Hipervínculo" xfId="21" builtinId="8"/>
    <cellStyle name="Hyperlink" xfId="16" xr:uid="{FF327CB4-B363-4859-B3D4-FEC05C720CF9}"/>
    <cellStyle name="Millares" xfId="18" builtinId="3"/>
    <cellStyle name="Millares [0] 2" xfId="7" xr:uid="{00000000-0005-0000-0000-000001000000}"/>
    <cellStyle name="Millares [0] 2 2" xfId="29" xr:uid="{BF3BD923-D9CA-4E58-830E-AB7FF13C8B00}"/>
    <cellStyle name="Millares 10" xfId="49" xr:uid="{1C109726-8985-4DDC-AF86-7C4FEDCD8CF1}"/>
    <cellStyle name="Millares 11" xfId="50" xr:uid="{8EF59F89-47EA-4EB4-8029-7B734E1D9882}"/>
    <cellStyle name="Millares 12" xfId="51" xr:uid="{B5740971-3CFE-4C45-BB43-7E10C1D885C7}"/>
    <cellStyle name="Millares 13" xfId="52" xr:uid="{A81C69AA-215F-4393-BBD9-2A8437A2BF22}"/>
    <cellStyle name="Millares 2" xfId="5" xr:uid="{00000000-0005-0000-0000-000002000000}"/>
    <cellStyle name="Millares 2 2" xfId="27" xr:uid="{8A677857-7E6C-4C4D-8900-D1D9B03940B3}"/>
    <cellStyle name="Millares 3" xfId="39" xr:uid="{5F242A53-9EAF-4512-84F6-0B55B345D6F7}"/>
    <cellStyle name="Millares 4" xfId="46" xr:uid="{30DB73DA-50D5-4646-BE7E-9480FA0C723E}"/>
    <cellStyle name="Millares 5" xfId="45" xr:uid="{457FEF5D-C685-4ACE-9B83-32A7A9D074CD}"/>
    <cellStyle name="Millares 6" xfId="31" xr:uid="{CB31E0C5-48DE-4E3B-A4E9-68B07D3FCEA3}"/>
    <cellStyle name="Millares 7" xfId="37" xr:uid="{89C50EA0-69D4-4795-94F3-85DECF15A766}"/>
    <cellStyle name="Millares 8" xfId="47" xr:uid="{FEF6E0EF-C316-4D54-AF3D-B8C33AC4BD4C}"/>
    <cellStyle name="Millares 9" xfId="48" xr:uid="{BF5DCE9A-900B-4466-8964-5737FCE25CD4}"/>
    <cellStyle name="Moneda [0] 2" xfId="8" xr:uid="{00000000-0005-0000-0000-000003000000}"/>
    <cellStyle name="Moneda [0] 2 2" xfId="30" xr:uid="{DD3C1164-A2B0-431C-8498-651333A2DDA1}"/>
    <cellStyle name="Moneda 2" xfId="4" xr:uid="{00000000-0005-0000-0000-000004000000}"/>
    <cellStyle name="Moneda 2 2" xfId="26" xr:uid="{9B04921A-E5A3-413B-A7C9-F17D3851F432}"/>
    <cellStyle name="Normal" xfId="0" builtinId="0"/>
    <cellStyle name="Normal 10" xfId="36" xr:uid="{3ACBDC2C-F003-4579-BF04-877708E4D2EE}"/>
    <cellStyle name="Normal 11" xfId="44" xr:uid="{10B88A63-7D7E-45F9-997C-7D0D7382FD83}"/>
    <cellStyle name="Normal 12" xfId="24" xr:uid="{4FB1FC2E-132B-4225-8779-34594D1116D9}"/>
    <cellStyle name="Normal 13" xfId="33" xr:uid="{2EAAA1B0-4116-4BC9-BAF0-977E2A47F9B8}"/>
    <cellStyle name="Normal 14" xfId="41" xr:uid="{113767D3-802C-498D-8D17-12A494610DF0}"/>
    <cellStyle name="Normal 15" xfId="35" xr:uid="{5BE9485C-8916-4A78-9109-20E09133CA99}"/>
    <cellStyle name="Normal 16" xfId="43" xr:uid="{8FF29C55-A0D6-4CAE-8FD5-F47AD03E95F9}"/>
    <cellStyle name="Normal 17" xfId="32" xr:uid="{B9EBA82C-8EC2-4E06-B146-ECE56F3E23A9}"/>
    <cellStyle name="Normal 2" xfId="2" xr:uid="{00000000-0005-0000-0000-000006000000}"/>
    <cellStyle name="Normal 3" xfId="3" xr:uid="{00000000-0005-0000-0000-000007000000}"/>
    <cellStyle name="Normal 3 2" xfId="25" xr:uid="{74D5E28F-C68F-46B9-A075-3471D657B739}"/>
    <cellStyle name="Normal 4" xfId="17" xr:uid="{49FC8E33-C0C3-4E0D-B8A8-D530E73D4CC5}"/>
    <cellStyle name="Normal 4 2" xfId="38" xr:uid="{3C1709F0-41D6-4E83-9F60-C81D1C9BF044}"/>
    <cellStyle name="Normal 5" xfId="19" xr:uid="{C52B7D4A-D246-4DB4-9679-A0B39302B7C5}"/>
    <cellStyle name="Normal 5 2" xfId="40" xr:uid="{80D77B70-773A-4B4B-96A5-D1CF8FF31EC6}"/>
    <cellStyle name="Normal 6" xfId="20" xr:uid="{11AB634A-331F-444F-86F9-70FBF7AA1F92}"/>
    <cellStyle name="Normal 7" xfId="22" xr:uid="{1BFAC5D7-BC4A-40DB-9403-A3064BF1688D}"/>
    <cellStyle name="Normal 8" xfId="34" xr:uid="{B54C193F-EE3B-4BC3-8F4E-63FC2B9D8138}"/>
    <cellStyle name="Normal 9" xfId="42" xr:uid="{D96080C5-3A72-4831-B46C-F9388C821075}"/>
    <cellStyle name="Porcentaje" xfId="1" builtinId="5"/>
    <cellStyle name="Porcentaje 2" xfId="6" xr:uid="{00000000-0005-0000-0000-000009000000}"/>
    <cellStyle name="Porcentaje 2 2" xfId="10" xr:uid="{00000000-0005-0000-0000-00000A000000}"/>
    <cellStyle name="Porcentaje 2 3" xfId="28" xr:uid="{DBAEB3C5-4F3C-40D7-B28A-690B5F381B67}"/>
    <cellStyle name="Porcentaje 3" xfId="23" xr:uid="{7D3EE00E-046A-4DC8-9240-018357C59FD8}"/>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58D1F2-E0E8-4990-A587-7C6298FBF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69AB48D-8684-4819-A980-0B0AFA2E3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07A0892-ADD7-4BA0-AE50-0E0B35946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1CF3F09-1C49-4247-8427-AE8A1DB08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C7379075-48CF-4D52-8739-EC66A1D67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838F1C7-5812-42D5-88E9-AA9FB7A5BC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77900" cy="8191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117475</xdr:colOff>
      <xdr:row>3</xdr:row>
      <xdr:rowOff>168276</xdr:rowOff>
    </xdr:to>
    <xdr:pic>
      <xdr:nvPicPr>
        <xdr:cNvPr id="2" name="Imagen 1">
          <a:extLst>
            <a:ext uri="{FF2B5EF4-FFF2-40B4-BE49-F238E27FC236}">
              <a16:creationId xmlns:a16="http://schemas.microsoft.com/office/drawing/2014/main" id="{A7FB024F-1A89-4338-B4DB-A3745142D2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117475</xdr:colOff>
      <xdr:row>3</xdr:row>
      <xdr:rowOff>168276</xdr:rowOff>
    </xdr:to>
    <xdr:pic>
      <xdr:nvPicPr>
        <xdr:cNvPr id="2" name="Imagen 1">
          <a:extLst>
            <a:ext uri="{FF2B5EF4-FFF2-40B4-BE49-F238E27FC236}">
              <a16:creationId xmlns:a16="http://schemas.microsoft.com/office/drawing/2014/main" id="{45252F62-3063-45B1-BC4E-5726A6C808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117475</xdr:colOff>
      <xdr:row>3</xdr:row>
      <xdr:rowOff>168276</xdr:rowOff>
    </xdr:to>
    <xdr:pic>
      <xdr:nvPicPr>
        <xdr:cNvPr id="2" name="Imagen 1">
          <a:extLst>
            <a:ext uri="{FF2B5EF4-FFF2-40B4-BE49-F238E27FC236}">
              <a16:creationId xmlns:a16="http://schemas.microsoft.com/office/drawing/2014/main" id="{B49E134E-913D-41D8-8745-DB8FCC2651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2C53E17C-DFD4-4FD5-99EF-B491F10802F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77900" cy="8191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uly Emperatriz Sanchez Cancelado" id="{8BEAB1FF-B6C5-4EF7-9C7C-BDFD4C498021}" userId="S::yesanchez@sdmujer.gov.co::1523c0ed-8dfa-4277-a4a7-c3af0a9fa9d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6" dT="2025-02-25T14:53:46.42" personId="{8BEAB1FF-B6C5-4EF7-9C7C-BDFD4C498021}" id="{7CCE52EC-6DD5-4592-B25C-575410ABD606}">
    <text xml:space="preserve">Ajusté la fórmula </text>
  </threadedComment>
</ThreadedComments>
</file>

<file path=xl/threadedComments/threadedComment2.xml><?xml version="1.0" encoding="utf-8"?>
<ThreadedComments xmlns="http://schemas.microsoft.com/office/spreadsheetml/2018/threadedcomments" xmlns:x="http://schemas.openxmlformats.org/spreadsheetml/2006/main">
  <threadedComment ref="D16" dT="2025-02-25T15:03:02.11" personId="{8BEAB1FF-B6C5-4EF7-9C7C-BDFD4C498021}" id="{170D0DB3-0B27-4462-A00E-E686A1A49430}">
    <text>Ajusté la fórmula</text>
  </threadedComment>
</ThreadedComments>
</file>

<file path=xl/threadedComments/threadedComment3.xml><?xml version="1.0" encoding="utf-8"?>
<ThreadedComments xmlns="http://schemas.microsoft.com/office/spreadsheetml/2018/threadedcomments" xmlns:x="http://schemas.openxmlformats.org/spreadsheetml/2006/main">
  <threadedComment ref="D16" dT="2025-02-25T15:03:15.07" personId="{8BEAB1FF-B6C5-4EF7-9C7C-BDFD4C498021}" id="{C2E71A67-C82E-4919-85BF-8C83DF5DFC5D}">
    <text>Ajusté la fórmula</text>
  </threadedComment>
  <threadedComment ref="H19" dT="2025-02-25T15:45:55.56" personId="{8BEAB1FF-B6C5-4EF7-9C7C-BDFD4C498021}" id="{5F6186B2-1108-4B91-B043-8F34A70887BC}">
    <text>Por fa revisa o si crees que vale la pena más claridad, perfecto!</text>
  </threadedComment>
</ThreadedComments>
</file>

<file path=xl/threadedComments/threadedComment4.xml><?xml version="1.0" encoding="utf-8"?>
<ThreadedComments xmlns="http://schemas.microsoft.com/office/spreadsheetml/2018/threadedcomments" xmlns:x="http://schemas.openxmlformats.org/spreadsheetml/2006/main">
  <threadedComment ref="D16" dT="2025-02-25T15:16:44.72" personId="{8BEAB1FF-B6C5-4EF7-9C7C-BDFD4C498021}" id="{1F9E4565-273A-4112-9CA9-C2A6D6471B34}">
    <text>Ajusté la fórmula</text>
  </threadedComment>
</ThreadedComment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sharepoint.com/:f:/s/InstrumentosdePlaneacin-SubsecretaraFCO/EoXd5ao8C6pKoKgxVTmf9XkBauMWWX4ESkxWl4sx06IF1g?e=7MVycS" TargetMode="External"/><Relationship Id="rId7" Type="http://schemas.openxmlformats.org/officeDocument/2006/relationships/printerSettings" Target="../printerSettings/printerSettings1.bin"/><Relationship Id="rId2" Type="http://schemas.openxmlformats.org/officeDocument/2006/relationships/hyperlink" Target="https://secretariadistritald.sharepoint.com/:f:/s/InstrumentosdePlaneacin-SubsecretaraFCO/Er-gtT6WSNtDjjfV6rTsMLEBvW4P2plJEdwxBazor4UUVQ?e=a9euKb" TargetMode="External"/><Relationship Id="rId1" Type="http://schemas.openxmlformats.org/officeDocument/2006/relationships/hyperlink" Target="https://secretariadistritald.sharepoint.com/:f:/s/InstrumentosdePlaneacin-SubsecretaraFCO/Er-gtT6WSNtDjjfV6rTsMLEBvW4P2plJEdwxBazor4UUVQ?e=a9euKb" TargetMode="External"/><Relationship Id="rId6" Type="http://schemas.openxmlformats.org/officeDocument/2006/relationships/hyperlink" Target="https://secretariadistritald.sharepoint.com/:f:/s/InstrumentosdePlaneacin-SubsecretaraFCO/ElJ5Bw3hDUdPizFt_ZvnQyMB0v4PIVNFjYmGP83EQxBOhg?e=U9KQ4c" TargetMode="External"/><Relationship Id="rId5" Type="http://schemas.openxmlformats.org/officeDocument/2006/relationships/hyperlink" Target="https://secretariadistritald.sharepoint.com/:f:/s/InstrumentosdePlaneacin-SubsecretaraFCO/EuQ42f1Uu3NBmlt0FF_vnwoBsJ9EvBgTqyT-z412YtQBLg?e=A5kCrN" TargetMode="External"/><Relationship Id="rId10" Type="http://schemas.openxmlformats.org/officeDocument/2006/relationships/comments" Target="../comments1.xml"/><Relationship Id="rId4" Type="http://schemas.openxmlformats.org/officeDocument/2006/relationships/hyperlink" Target="https://secretariadistritald.sharepoint.com/:f:/s/InstrumentosdePlaneacin-SubsecretaraFCO/EoXd5ao8C6pKoKgxVTmf9XkBauMWWX4ESkxWl4sx06IF1g?e=7MVycS"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secretariadistritald.sharepoint.com/:f:/s/InstrumentosdePlaneacin-SubsecretaraFCO/EnvWCxd_VP9KlAz6nn-fHfAB3zC1SiPXoLAMa6muTikOHg?e=SDi5Wl" TargetMode="External"/><Relationship Id="rId7" Type="http://schemas.openxmlformats.org/officeDocument/2006/relationships/vmlDrawing" Target="../drawings/vmlDrawing2.v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7hPEsy"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ecretariadistritald.sharepoint.com/:f:/s/InstrumentosdePlaneacin-SubsecretaraFCO/EgswUVBe9shEjd6U3cjFUxcBNC6EmZQ1f1sxese2Z20Tlg?e=BatRf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vT0uLUl9LpIpz3O0E9c4ysBvCfwPcbLPhinDRri6i4FnQ?e=l3x0k1" TargetMode="External"/><Relationship Id="rId13" Type="http://schemas.openxmlformats.org/officeDocument/2006/relationships/comments" Target="../comments3.xml"/><Relationship Id="rId3" Type="http://schemas.openxmlformats.org/officeDocument/2006/relationships/hyperlink" Target="https://secretariadistritald.sharepoint.com/:x:/s/InstrumentosdePlaneacin-SubsecretaraFCO/EYzBgB2RzC1DiCsgqzpgzr0BJcUZZyrHRO8X0q_6qN4s9w?e=kldU5q" TargetMode="External"/><Relationship Id="rId7" Type="http://schemas.openxmlformats.org/officeDocument/2006/relationships/hyperlink" Target="https://secretariadistritald.sharepoint.com/:f:/s/InstrumentosdePlaneacin-SubsecretaraFCO/EvT0uLUl9LpIpz3O0E9c4ysBvCfwPcbLPhinDRri6i4FnQ?e=l3x0k1" TargetMode="External"/><Relationship Id="rId12" Type="http://schemas.openxmlformats.org/officeDocument/2006/relationships/vmlDrawing" Target="../drawings/vmlDrawing3.vml"/><Relationship Id="rId2" Type="http://schemas.openxmlformats.org/officeDocument/2006/relationships/hyperlink" Target="https://secretariadistritald.sharepoint.com/:x:/s/InstrumentosdePlaneacin-SubsecretaraFCO/EYzBgB2RzC1DiCsgqzpgzr0BJcUZZyrHRO8X0q_6qN4s9w?e=kldU5q" TargetMode="External"/><Relationship Id="rId1" Type="http://schemas.openxmlformats.org/officeDocument/2006/relationships/hyperlink" Target="https://secretariadistritald.sharepoint.com/:x:/s/InstrumentosdePlaneacin-SubsecretaraFCO/EYzBgB2RzC1DiCsgqzpgzr0BJcUZZyrHRO8X0q_6qN4s9w?e=kldU5q" TargetMode="External"/><Relationship Id="rId6" Type="http://schemas.openxmlformats.org/officeDocument/2006/relationships/hyperlink" Target="https://secretariadistritald.sharepoint.com/:x:/s/InstrumentosdePlaneacin-SubsecretaraFCO/EYzBgB2RzC1DiCsgqzpgzr0BJcUZZyrHRO8X0q_6qN4s9w?e=kldU5q" TargetMode="External"/><Relationship Id="rId11" Type="http://schemas.openxmlformats.org/officeDocument/2006/relationships/drawing" Target="../drawings/drawing3.xml"/><Relationship Id="rId5" Type="http://schemas.openxmlformats.org/officeDocument/2006/relationships/hyperlink" Target="https://secretariadistritald.sharepoint.com/:x:/s/InstrumentosdePlaneacin-SubsecretaraFCO/EYzBgB2RzC1DiCsgqzpgzr0BJcUZZyrHRO8X0q_6qN4s9w?e=kldU5q" TargetMode="External"/><Relationship Id="rId10" Type="http://schemas.openxmlformats.org/officeDocument/2006/relationships/printerSettings" Target="../printerSettings/printerSettings3.bin"/><Relationship Id="rId4" Type="http://schemas.openxmlformats.org/officeDocument/2006/relationships/hyperlink" Target="https://secretariadistritald.sharepoint.com/:x:/s/InstrumentosdePlaneacin-SubsecretaraFCO/EYzBgB2RzC1DiCsgqzpgzr0BJcUZZyrHRO8X0q_6qN4s9w?e=kldU5q" TargetMode="External"/><Relationship Id="rId9" Type="http://schemas.openxmlformats.org/officeDocument/2006/relationships/hyperlink" Target="https://secretariadistritald.sharepoint.com/:f:/s/InstrumentosdePlaneacin-SubsecretaraFCO/EvT0uLUl9LpIpz3O0E9c4ysBvCfwPcbLPhinDRri6i4FnQ?e=l3x0k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i7ZMoVPPfJCmSigZcKNUVUBNfBx55WMrSrkae8Sw6wMyA?e=svOcWk" TargetMode="External"/><Relationship Id="rId13" Type="http://schemas.openxmlformats.org/officeDocument/2006/relationships/comments" Target="../comments4.xml"/><Relationship Id="rId3" Type="http://schemas.openxmlformats.org/officeDocument/2006/relationships/hyperlink" Target="https://secretariadistritald.sharepoint.com/:x:/s/InstrumentosdePlaneacin-SubsecretaraFCO/ESr8zeYQPDFOhMDzS4dCS68BZJE6ujKg44AAPEfAGD2WeQ?e=dvzakc" TargetMode="External"/><Relationship Id="rId7" Type="http://schemas.openxmlformats.org/officeDocument/2006/relationships/hyperlink" Target="https://secretariadistritald.sharepoint.com/:f:/s/InstrumentosdePlaneacin-SubsecretaraFCO/Ei7ZMoVPPfJCmSigZcKNUVUBNfBx55WMrSrkae8Sw6wMyA?e=svOcWk" TargetMode="External"/><Relationship Id="rId12" Type="http://schemas.openxmlformats.org/officeDocument/2006/relationships/vmlDrawing" Target="../drawings/vmlDrawing4.vml"/><Relationship Id="rId2" Type="http://schemas.openxmlformats.org/officeDocument/2006/relationships/hyperlink" Target="https://secretariadistritald.sharepoint.com/:x:/s/InstrumentosdePlaneacin-SubsecretaraFCO/ESr8zeYQPDFOhMDzS4dCS68BZJE6ujKg44AAPEfAGD2WeQ?e=dvzakc" TargetMode="External"/><Relationship Id="rId1" Type="http://schemas.openxmlformats.org/officeDocument/2006/relationships/hyperlink" Target="https://secretariadistritald.sharepoint.com/:x:/s/InstrumentosdePlaneacin-SubsecretaraFCO/ESr8zeYQPDFOhMDzS4dCS68BZJE6ujKg44AAPEfAGD2WeQ?e=dvzakc" TargetMode="External"/><Relationship Id="rId6" Type="http://schemas.openxmlformats.org/officeDocument/2006/relationships/hyperlink" Target="https://secretariadistritald.sharepoint.com/:x:/s/InstrumentosdePlaneacin-SubsecretaraFCO/ESr8zeYQPDFOhMDzS4dCS68BZJE6ujKg44AAPEfAGD2WeQ?e=dvzakc" TargetMode="External"/><Relationship Id="rId11" Type="http://schemas.openxmlformats.org/officeDocument/2006/relationships/drawing" Target="../drawings/drawing4.xml"/><Relationship Id="rId5" Type="http://schemas.openxmlformats.org/officeDocument/2006/relationships/hyperlink" Target="https://secretariadistritald.sharepoint.com/:x:/s/InstrumentosdePlaneacin-SubsecretaraFCO/ESr8zeYQPDFOhMDzS4dCS68BZJE6ujKg44AAPEfAGD2WeQ?e=dvzakc" TargetMode="External"/><Relationship Id="rId10" Type="http://schemas.openxmlformats.org/officeDocument/2006/relationships/printerSettings" Target="../printerSettings/printerSettings4.bin"/><Relationship Id="rId4" Type="http://schemas.openxmlformats.org/officeDocument/2006/relationships/hyperlink" Target="https://secretariadistritald.sharepoint.com/:x:/s/InstrumentosdePlaneacin-SubsecretaraFCO/ESr8zeYQPDFOhMDzS4dCS68BZJE6ujKg44AAPEfAGD2WeQ?e=dvzakc" TargetMode="External"/><Relationship Id="rId9" Type="http://schemas.openxmlformats.org/officeDocument/2006/relationships/hyperlink" Target="https://secretariadistritald.sharepoint.com/:f:/s/InstrumentosdePlaneacin-SubsecretaraFCO/Ei7ZMoVPPfJCmSigZcKNUVUBNfBx55WMrSrkae8Sw6wMyA?e=svOcWk"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secretariadistritald.sharepoint.com/:x:/s/InstrumentosdePlaneacin-SubsecretaraFCO/Ed7OqmvsaHNMhBLZBgszCF0B-zmx9wExZ3d5xyfbMgf0kg?e=Xmea54" TargetMode="External"/><Relationship Id="rId7" Type="http://schemas.openxmlformats.org/officeDocument/2006/relationships/printerSettings" Target="../printerSettings/printerSettings5.bin"/><Relationship Id="rId2" Type="http://schemas.openxmlformats.org/officeDocument/2006/relationships/hyperlink" Target="https://secretariadistritald.sharepoint.com/:x:/s/InstrumentosdePlaneacin-SubsecretaraFCO/Ed7OqmvsaHNMhBLZBgszCF0B-zmx9wExZ3d5xyfbMgf0kg?e=Xmea54" TargetMode="External"/><Relationship Id="rId1" Type="http://schemas.openxmlformats.org/officeDocument/2006/relationships/hyperlink" Target="https://secretariadistritald.sharepoint.com/:x:/s/InstrumentosdePlaneacin-SubsecretaraFCO/Ed7OqmvsaHNMhBLZBgszCF0B-zmx9wExZ3d5xyfbMgf0kg?e=Xmea54" TargetMode="External"/><Relationship Id="rId6" Type="http://schemas.openxmlformats.org/officeDocument/2006/relationships/hyperlink" Target="https://secretariadistritald.sharepoint.com/:f:/s/InstrumentosdePlaneacin-SubsecretaraFCO/EmN08PijBbhDrTPjtkA3bqcBkaGSrWOU2ra_LkqRASXJrw?e=dggICK" TargetMode="External"/><Relationship Id="rId5" Type="http://schemas.openxmlformats.org/officeDocument/2006/relationships/hyperlink" Target="https://secretariadistritald.sharepoint.com/:f:/s/InstrumentosdePlaneacin-SubsecretaraFCO/EmN08PijBbhDrTPjtkA3bqcBkaGSrWOU2ra_LkqRASXJrw?e=dggICK" TargetMode="External"/><Relationship Id="rId10" Type="http://schemas.openxmlformats.org/officeDocument/2006/relationships/comments" Target="../comments5.xml"/><Relationship Id="rId4" Type="http://schemas.openxmlformats.org/officeDocument/2006/relationships/hyperlink" Target="https://secretariadistritald.sharepoint.com/:x:/s/InstrumentosdePlaneacin-SubsecretaraFCO/Ed7OqmvsaHNMhBLZBgszCF0B-zmx9wExZ3d5xyfbMgf0kg?e=Xmea54"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hyperlink" Target="https://secretariadistritald.sharepoint.com/:f:/s/InstrumentosdePlaneacin-SubsecretaraFCO/EgswUVBe9shEjd6U3cjFUxcBNC6EmZQ1f1sxese2Z20Tlg?e=BatRfM" TargetMode="External"/><Relationship Id="rId7" Type="http://schemas.openxmlformats.org/officeDocument/2006/relationships/comments" Target="../comments6.x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secretariadistritald.sharepoint.com/:f:/s/InstrumentosdePlaneacin-SubsecretaraFCO/EtBoL14gOTxIoiUPtxPZiLIBGLZp8bHWRxyvj-xRXMSIcg?e=Z4P720" TargetMode="External"/><Relationship Id="rId7" Type="http://schemas.openxmlformats.org/officeDocument/2006/relationships/comments" Target="../comments7.x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3.xml"/><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microsoft.com/office/2017/10/relationships/threadedComment" Target="../threadedComments/threadedComment4.xm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13" customWidth="1"/>
    <col min="5" max="5" width="34.28515625" style="208" customWidth="1"/>
    <col min="6" max="6" width="31" style="208" customWidth="1"/>
    <col min="7" max="7" width="20.140625" style="208" customWidth="1"/>
    <col min="8" max="8" width="19.140625" style="208" customWidth="1"/>
    <col min="9" max="9" width="24" style="208" customWidth="1"/>
    <col min="10" max="10" width="18.7109375" style="208" customWidth="1"/>
    <col min="11" max="11" width="21.7109375" style="208" customWidth="1"/>
    <col min="12" max="16384" width="12" style="208"/>
  </cols>
  <sheetData>
    <row r="1" spans="1:12" x14ac:dyDescent="0.25">
      <c r="A1" s="211" t="s">
        <v>0</v>
      </c>
      <c r="B1" s="211" t="s">
        <v>1</v>
      </c>
      <c r="C1" s="211" t="s">
        <v>2</v>
      </c>
      <c r="D1" s="211" t="s">
        <v>3</v>
      </c>
      <c r="E1" s="212" t="s">
        <v>4</v>
      </c>
      <c r="F1" s="212" t="s">
        <v>5</v>
      </c>
      <c r="G1" s="212" t="s">
        <v>6</v>
      </c>
      <c r="H1" s="212" t="s">
        <v>7</v>
      </c>
      <c r="I1" s="212" t="s">
        <v>8</v>
      </c>
      <c r="J1" s="212" t="s">
        <v>9</v>
      </c>
      <c r="K1" s="212" t="s">
        <v>10</v>
      </c>
      <c r="L1" s="212" t="s">
        <v>11</v>
      </c>
    </row>
    <row r="2" spans="1:12" ht="25.5" x14ac:dyDescent="0.25">
      <c r="A2" s="213" t="s">
        <v>12</v>
      </c>
      <c r="B2" s="213" t="s">
        <v>13</v>
      </c>
      <c r="C2" s="213" t="s">
        <v>14</v>
      </c>
      <c r="D2" s="213" t="s">
        <v>15</v>
      </c>
      <c r="E2" s="208" t="s">
        <v>16</v>
      </c>
      <c r="F2" s="208" t="s">
        <v>17</v>
      </c>
      <c r="G2" s="213" t="s">
        <v>18</v>
      </c>
      <c r="H2" s="208" t="s">
        <v>19</v>
      </c>
      <c r="I2" s="208" t="s">
        <v>20</v>
      </c>
      <c r="J2" s="208" t="s">
        <v>21</v>
      </c>
      <c r="K2" s="208" t="s">
        <v>22</v>
      </c>
      <c r="L2" s="208" t="s">
        <v>23</v>
      </c>
    </row>
    <row r="3" spans="1:12" ht="25.5" x14ac:dyDescent="0.25">
      <c r="A3" s="213" t="s">
        <v>24</v>
      </c>
      <c r="B3" s="213" t="s">
        <v>25</v>
      </c>
      <c r="C3" s="213" t="s">
        <v>26</v>
      </c>
      <c r="D3" s="213" t="s">
        <v>27</v>
      </c>
      <c r="E3" s="208" t="s">
        <v>28</v>
      </c>
      <c r="F3" s="208" t="s">
        <v>29</v>
      </c>
      <c r="G3" s="213" t="s">
        <v>30</v>
      </c>
      <c r="H3" s="208" t="s">
        <v>31</v>
      </c>
      <c r="I3" s="208" t="s">
        <v>32</v>
      </c>
      <c r="J3" s="208" t="s">
        <v>33</v>
      </c>
      <c r="K3" s="208" t="s">
        <v>34</v>
      </c>
      <c r="L3" s="208" t="s">
        <v>35</v>
      </c>
    </row>
    <row r="4" spans="1:12" ht="25.5" x14ac:dyDescent="0.25">
      <c r="A4" s="213" t="s">
        <v>36</v>
      </c>
      <c r="B4" s="213" t="s">
        <v>37</v>
      </c>
      <c r="D4" s="213" t="s">
        <v>38</v>
      </c>
      <c r="E4" s="208" t="s">
        <v>39</v>
      </c>
      <c r="F4" s="208" t="s">
        <v>40</v>
      </c>
      <c r="G4" s="213" t="s">
        <v>41</v>
      </c>
      <c r="I4" s="208" t="s">
        <v>42</v>
      </c>
      <c r="J4" s="208" t="s">
        <v>23</v>
      </c>
      <c r="K4" s="208" t="s">
        <v>43</v>
      </c>
      <c r="L4" s="208" t="s">
        <v>26</v>
      </c>
    </row>
    <row r="5" spans="1:12" ht="25.5" x14ac:dyDescent="0.25">
      <c r="A5" s="213" t="s">
        <v>44</v>
      </c>
      <c r="B5" s="213" t="s">
        <v>45</v>
      </c>
      <c r="D5" s="213" t="s">
        <v>46</v>
      </c>
      <c r="E5" s="208" t="s">
        <v>47</v>
      </c>
      <c r="F5" s="208" t="s">
        <v>48</v>
      </c>
      <c r="G5" s="213" t="s">
        <v>49</v>
      </c>
      <c r="I5" s="208" t="s">
        <v>50</v>
      </c>
      <c r="J5" s="208" t="s">
        <v>51</v>
      </c>
    </row>
    <row r="6" spans="1:12" ht="25.5" x14ac:dyDescent="0.25">
      <c r="B6" s="213" t="s">
        <v>52</v>
      </c>
      <c r="D6" s="213" t="s">
        <v>53</v>
      </c>
      <c r="E6" s="208" t="s">
        <v>54</v>
      </c>
      <c r="F6" s="208" t="s">
        <v>55</v>
      </c>
      <c r="G6" s="213" t="s">
        <v>56</v>
      </c>
      <c r="I6" s="208" t="s">
        <v>57</v>
      </c>
    </row>
    <row r="7" spans="1:12" ht="25.5" x14ac:dyDescent="0.25">
      <c r="D7" s="213" t="s">
        <v>58</v>
      </c>
      <c r="E7" s="208" t="s">
        <v>59</v>
      </c>
      <c r="F7" s="208" t="s">
        <v>60</v>
      </c>
      <c r="G7" s="213" t="s">
        <v>61</v>
      </c>
      <c r="I7" s="208" t="s">
        <v>62</v>
      </c>
    </row>
    <row r="8" spans="1:12" x14ac:dyDescent="0.25">
      <c r="E8" s="208" t="s">
        <v>63</v>
      </c>
      <c r="F8" s="208" t="s">
        <v>64</v>
      </c>
      <c r="G8" s="208" t="s">
        <v>65</v>
      </c>
    </row>
    <row r="9" spans="1:12" x14ac:dyDescent="0.25">
      <c r="E9" s="208" t="s">
        <v>66</v>
      </c>
      <c r="F9" s="208" t="s">
        <v>67</v>
      </c>
    </row>
    <row r="10" spans="1:12" x14ac:dyDescent="0.25">
      <c r="E10" s="208" t="s">
        <v>68</v>
      </c>
      <c r="F10" s="208" t="s">
        <v>69</v>
      </c>
    </row>
    <row r="11" spans="1:12" x14ac:dyDescent="0.25">
      <c r="E11" s="208" t="s">
        <v>70</v>
      </c>
      <c r="F11" s="208" t="s">
        <v>71</v>
      </c>
    </row>
    <row r="12" spans="1:12" x14ac:dyDescent="0.25">
      <c r="E12" s="208" t="s">
        <v>72</v>
      </c>
      <c r="F12" s="208" t="s">
        <v>73</v>
      </c>
    </row>
    <row r="13" spans="1:12" x14ac:dyDescent="0.25">
      <c r="E13" s="208" t="s">
        <v>74</v>
      </c>
      <c r="F13" s="208" t="s">
        <v>75</v>
      </c>
    </row>
    <row r="14" spans="1:12" x14ac:dyDescent="0.25">
      <c r="E14" s="208" t="s">
        <v>76</v>
      </c>
      <c r="F14" s="208" t="s">
        <v>77</v>
      </c>
    </row>
    <row r="15" spans="1:12" x14ac:dyDescent="0.25">
      <c r="E15" s="208" t="s">
        <v>78</v>
      </c>
      <c r="F15" s="208" t="s">
        <v>79</v>
      </c>
    </row>
    <row r="16" spans="1:12" x14ac:dyDescent="0.25">
      <c r="E16" s="208" t="s">
        <v>80</v>
      </c>
      <c r="F16" s="208" t="s">
        <v>81</v>
      </c>
    </row>
    <row r="17" spans="5:6" x14ac:dyDescent="0.25">
      <c r="E17" s="208" t="s">
        <v>82</v>
      </c>
      <c r="F17" s="208" t="s">
        <v>83</v>
      </c>
    </row>
    <row r="18" spans="5:6" x14ac:dyDescent="0.25">
      <c r="E18" s="208" t="s">
        <v>84</v>
      </c>
      <c r="F18" s="208" t="s">
        <v>85</v>
      </c>
    </row>
    <row r="19" spans="5:6" x14ac:dyDescent="0.25">
      <c r="E19" s="208" t="s">
        <v>86</v>
      </c>
    </row>
    <row r="20" spans="5:6" x14ac:dyDescent="0.25">
      <c r="E20" s="208" t="s">
        <v>87</v>
      </c>
    </row>
    <row r="21" spans="5:6" x14ac:dyDescent="0.25">
      <c r="E21" s="208" t="s">
        <v>88</v>
      </c>
    </row>
    <row r="22" spans="5:6" x14ac:dyDescent="0.25">
      <c r="E22" s="208" t="s">
        <v>89</v>
      </c>
    </row>
    <row r="23" spans="5:6" x14ac:dyDescent="0.25">
      <c r="E23" s="208"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O124"/>
  <sheetViews>
    <sheetView showGridLines="0" tabSelected="1" view="pageBreakPreview" zoomScale="70" zoomScaleNormal="70" zoomScaleSheetLayoutView="70" workbookViewId="0">
      <selection activeCell="E25" sqref="E25"/>
    </sheetView>
  </sheetViews>
  <sheetFormatPr baseColWidth="10" defaultColWidth="10.85546875" defaultRowHeight="14.25" x14ac:dyDescent="0.25"/>
  <cols>
    <col min="1" max="1" width="49.7109375" style="2" customWidth="1"/>
    <col min="2" max="3" width="35.7109375" style="2" customWidth="1"/>
    <col min="4" max="5" width="34.5703125" style="2" customWidth="1"/>
    <col min="6" max="7" width="25.85546875" style="2" customWidth="1"/>
    <col min="8" max="9" width="64.28515625" style="2" customWidth="1"/>
    <col min="10" max="13" width="35.7109375" style="2" customWidth="1"/>
    <col min="14" max="15" width="18.140625" style="2" customWidth="1"/>
    <col min="16" max="16" width="8.42578125" style="2" customWidth="1"/>
    <col min="17" max="17" width="18.42578125" style="2" bestFit="1" customWidth="1"/>
    <col min="18" max="18" width="5.7109375" style="2" customWidth="1"/>
    <col min="19" max="19" width="18.42578125" style="2" bestFit="1" customWidth="1"/>
    <col min="20" max="20" width="4.7109375" style="2" customWidth="1"/>
    <col min="21" max="21" width="23" style="2" bestFit="1" customWidth="1"/>
    <col min="22" max="22" width="10.85546875" style="2"/>
    <col min="23" max="23" width="18.42578125" style="2" bestFit="1" customWidth="1"/>
    <col min="24" max="24" width="16.140625" style="2" customWidth="1"/>
    <col min="25" max="16384" width="10.85546875" style="2"/>
  </cols>
  <sheetData>
    <row r="1" spans="1:15" s="81" customFormat="1" ht="32.25" customHeight="1" thickBot="1" x14ac:dyDescent="0.3">
      <c r="A1" s="392"/>
      <c r="B1" s="369" t="s">
        <v>97</v>
      </c>
      <c r="C1" s="370"/>
      <c r="D1" s="370"/>
      <c r="E1" s="370"/>
      <c r="F1" s="370"/>
      <c r="G1" s="370"/>
      <c r="H1" s="370"/>
      <c r="I1" s="370"/>
      <c r="J1" s="370"/>
      <c r="K1" s="370"/>
      <c r="L1" s="371"/>
      <c r="M1" s="366" t="s">
        <v>98</v>
      </c>
      <c r="N1" s="367"/>
      <c r="O1" s="368"/>
    </row>
    <row r="2" spans="1:15" s="81" customFormat="1" ht="30.75" customHeight="1" thickBot="1" x14ac:dyDescent="0.3">
      <c r="A2" s="393"/>
      <c r="B2" s="372" t="s">
        <v>99</v>
      </c>
      <c r="C2" s="373"/>
      <c r="D2" s="373"/>
      <c r="E2" s="373"/>
      <c r="F2" s="373"/>
      <c r="G2" s="373"/>
      <c r="H2" s="373"/>
      <c r="I2" s="373"/>
      <c r="J2" s="373"/>
      <c r="K2" s="373"/>
      <c r="L2" s="374"/>
      <c r="M2" s="366" t="s">
        <v>100</v>
      </c>
      <c r="N2" s="367"/>
      <c r="O2" s="368"/>
    </row>
    <row r="3" spans="1:15" s="81" customFormat="1" ht="24" customHeight="1" thickBot="1" x14ac:dyDescent="0.3">
      <c r="A3" s="393"/>
      <c r="B3" s="372" t="s">
        <v>101</v>
      </c>
      <c r="C3" s="373"/>
      <c r="D3" s="373"/>
      <c r="E3" s="373"/>
      <c r="F3" s="373"/>
      <c r="G3" s="373"/>
      <c r="H3" s="373"/>
      <c r="I3" s="373"/>
      <c r="J3" s="373"/>
      <c r="K3" s="373"/>
      <c r="L3" s="374"/>
      <c r="M3" s="366" t="s">
        <v>102</v>
      </c>
      <c r="N3" s="367"/>
      <c r="O3" s="368"/>
    </row>
    <row r="4" spans="1:15" s="81" customFormat="1" ht="21.75" customHeight="1" thickBot="1" x14ac:dyDescent="0.3">
      <c r="A4" s="394"/>
      <c r="B4" s="375" t="s">
        <v>103</v>
      </c>
      <c r="C4" s="376"/>
      <c r="D4" s="376"/>
      <c r="E4" s="376"/>
      <c r="F4" s="376"/>
      <c r="G4" s="376"/>
      <c r="H4" s="376"/>
      <c r="I4" s="376"/>
      <c r="J4" s="376"/>
      <c r="K4" s="376"/>
      <c r="L4" s="377"/>
      <c r="M4" s="366" t="s">
        <v>104</v>
      </c>
      <c r="N4" s="367"/>
      <c r="O4" s="368"/>
    </row>
    <row r="5" spans="1:15" s="81" customFormat="1" ht="21.75" customHeight="1" thickBot="1" x14ac:dyDescent="0.3">
      <c r="A5" s="82"/>
      <c r="B5" s="649"/>
      <c r="C5" s="649"/>
      <c r="D5" s="649"/>
      <c r="E5" s="649"/>
      <c r="F5" s="649"/>
      <c r="G5" s="649"/>
      <c r="H5" s="649"/>
      <c r="I5" s="649"/>
      <c r="J5" s="649"/>
      <c r="K5" s="649"/>
      <c r="L5" s="649"/>
      <c r="M5" s="84"/>
      <c r="N5" s="84"/>
      <c r="O5" s="84"/>
    </row>
    <row r="6" spans="1:15" s="81" customFormat="1" ht="21.75" customHeight="1" thickBot="1" x14ac:dyDescent="0.3">
      <c r="A6" s="308" t="s">
        <v>269</v>
      </c>
      <c r="B6" s="650" t="s">
        <v>270</v>
      </c>
      <c r="C6" s="650"/>
      <c r="D6" s="650"/>
      <c r="E6" s="650"/>
      <c r="F6" s="650"/>
      <c r="G6" s="650"/>
      <c r="H6" s="650"/>
      <c r="I6" s="650"/>
      <c r="J6" s="650"/>
      <c r="K6" s="650"/>
      <c r="L6" s="652" t="s">
        <v>649</v>
      </c>
      <c r="M6" s="652"/>
      <c r="N6" s="651">
        <v>2024110010300</v>
      </c>
      <c r="O6" s="651"/>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396" t="s">
        <v>105</v>
      </c>
      <c r="B8" s="188" t="s">
        <v>106</v>
      </c>
      <c r="C8" s="144" t="s">
        <v>107</v>
      </c>
      <c r="D8" s="188" t="s">
        <v>108</v>
      </c>
      <c r="E8" s="144" t="s">
        <v>107</v>
      </c>
      <c r="F8" s="188" t="s">
        <v>109</v>
      </c>
      <c r="G8" s="144" t="s">
        <v>107</v>
      </c>
      <c r="H8" s="188" t="s">
        <v>110</v>
      </c>
      <c r="I8" s="146"/>
      <c r="J8" s="380" t="s">
        <v>111</v>
      </c>
      <c r="K8" s="395"/>
      <c r="L8" s="187" t="s">
        <v>112</v>
      </c>
      <c r="M8" s="404"/>
      <c r="N8" s="404"/>
      <c r="O8" s="404"/>
    </row>
    <row r="9" spans="1:15" s="81" customFormat="1" ht="21.75" customHeight="1" thickBot="1" x14ac:dyDescent="0.3">
      <c r="A9" s="396"/>
      <c r="B9" s="189" t="s">
        <v>113</v>
      </c>
      <c r="C9" s="147"/>
      <c r="D9" s="188" t="s">
        <v>114</v>
      </c>
      <c r="E9" s="148"/>
      <c r="F9" s="188" t="s">
        <v>115</v>
      </c>
      <c r="G9" s="148"/>
      <c r="H9" s="188" t="s">
        <v>116</v>
      </c>
      <c r="I9" s="146"/>
      <c r="J9" s="380"/>
      <c r="K9" s="395"/>
      <c r="L9" s="187" t="s">
        <v>117</v>
      </c>
      <c r="M9" s="404" t="s">
        <v>107</v>
      </c>
      <c r="N9" s="404"/>
      <c r="O9" s="404"/>
    </row>
    <row r="10" spans="1:15" s="81" customFormat="1" ht="21.75" customHeight="1" thickBot="1" x14ac:dyDescent="0.3">
      <c r="A10" s="396"/>
      <c r="B10" s="188" t="s">
        <v>118</v>
      </c>
      <c r="C10" s="144"/>
      <c r="D10" s="188" t="s">
        <v>119</v>
      </c>
      <c r="E10" s="148"/>
      <c r="F10" s="188" t="s">
        <v>120</v>
      </c>
      <c r="G10" s="148"/>
      <c r="H10" s="188" t="s">
        <v>121</v>
      </c>
      <c r="I10" s="146"/>
      <c r="J10" s="380"/>
      <c r="K10" s="395"/>
      <c r="L10" s="187" t="s">
        <v>122</v>
      </c>
      <c r="M10" s="404" t="s">
        <v>107</v>
      </c>
      <c r="N10" s="404"/>
      <c r="O10" s="404"/>
    </row>
    <row r="11" spans="1:15" s="81" customFormat="1" ht="21.75" customHeight="1" x14ac:dyDescent="0.25">
      <c r="A11" s="82"/>
      <c r="B11" s="83"/>
      <c r="C11" s="83"/>
      <c r="D11" s="83"/>
      <c r="E11" s="83"/>
      <c r="F11" s="83"/>
      <c r="G11" s="83"/>
      <c r="H11" s="83"/>
      <c r="I11" s="83"/>
      <c r="J11" s="83"/>
      <c r="K11" s="83"/>
      <c r="L11" s="83"/>
      <c r="M11" s="84"/>
      <c r="N11" s="84"/>
      <c r="O11" s="84"/>
    </row>
    <row r="12" spans="1:15" ht="15" customHeight="1" thickBot="1" x14ac:dyDescent="0.3">
      <c r="A12" s="7"/>
      <c r="B12" s="8"/>
      <c r="C12" s="8"/>
      <c r="D12" s="10"/>
      <c r="E12" s="9"/>
      <c r="F12" s="9"/>
      <c r="G12" s="234"/>
      <c r="H12" s="234"/>
      <c r="I12" s="11"/>
      <c r="J12" s="11"/>
      <c r="K12" s="8"/>
      <c r="L12" s="8"/>
      <c r="M12" s="8"/>
      <c r="N12" s="8"/>
      <c r="O12" s="8"/>
    </row>
    <row r="13" spans="1:15" ht="15" customHeight="1" x14ac:dyDescent="0.25">
      <c r="A13" s="399" t="s">
        <v>123</v>
      </c>
      <c r="B13" s="381" t="s">
        <v>124</v>
      </c>
      <c r="C13" s="382"/>
      <c r="D13" s="382"/>
      <c r="E13" s="382"/>
      <c r="F13" s="382"/>
      <c r="G13" s="382"/>
      <c r="H13" s="382"/>
      <c r="I13" s="382"/>
      <c r="J13" s="382"/>
      <c r="K13" s="382"/>
      <c r="L13" s="382"/>
      <c r="M13" s="382"/>
      <c r="N13" s="382"/>
      <c r="O13" s="383"/>
    </row>
    <row r="14" spans="1:15" ht="15" customHeight="1" x14ac:dyDescent="0.25">
      <c r="A14" s="400"/>
      <c r="B14" s="384"/>
      <c r="C14" s="385"/>
      <c r="D14" s="385"/>
      <c r="E14" s="385"/>
      <c r="F14" s="385"/>
      <c r="G14" s="385"/>
      <c r="H14" s="385"/>
      <c r="I14" s="385"/>
      <c r="J14" s="385"/>
      <c r="K14" s="385"/>
      <c r="L14" s="385"/>
      <c r="M14" s="385"/>
      <c r="N14" s="385"/>
      <c r="O14" s="386"/>
    </row>
    <row r="15" spans="1:15" ht="15" customHeight="1" thickBot="1" x14ac:dyDescent="0.3">
      <c r="A15" s="401"/>
      <c r="B15" s="387"/>
      <c r="C15" s="388"/>
      <c r="D15" s="388"/>
      <c r="E15" s="388"/>
      <c r="F15" s="388"/>
      <c r="G15" s="388"/>
      <c r="H15" s="388"/>
      <c r="I15" s="388"/>
      <c r="J15" s="388"/>
      <c r="K15" s="388"/>
      <c r="L15" s="388"/>
      <c r="M15" s="388"/>
      <c r="N15" s="388"/>
      <c r="O15" s="389"/>
    </row>
    <row r="16" spans="1:15" ht="9" customHeight="1" thickBot="1" x14ac:dyDescent="0.3">
      <c r="A16" s="14"/>
      <c r="B16" s="80"/>
      <c r="C16" s="15"/>
      <c r="D16" s="15"/>
      <c r="E16" s="15"/>
      <c r="F16" s="15"/>
      <c r="G16" s="16"/>
      <c r="H16" s="16"/>
      <c r="I16" s="16"/>
      <c r="J16" s="16"/>
      <c r="K16" s="16"/>
      <c r="L16" s="17"/>
      <c r="M16" s="17"/>
      <c r="N16" s="17"/>
      <c r="O16" s="17"/>
    </row>
    <row r="17" spans="1:15" s="18" customFormat="1" ht="37.5" customHeight="1" thickBot="1" x14ac:dyDescent="0.3">
      <c r="A17" s="61" t="s">
        <v>125</v>
      </c>
      <c r="B17" s="390" t="s">
        <v>126</v>
      </c>
      <c r="C17" s="390"/>
      <c r="D17" s="390"/>
      <c r="E17" s="390"/>
      <c r="F17" s="390"/>
      <c r="G17" s="396" t="s">
        <v>127</v>
      </c>
      <c r="H17" s="396"/>
      <c r="I17" s="391" t="s">
        <v>128</v>
      </c>
      <c r="J17" s="391"/>
      <c r="K17" s="391"/>
      <c r="L17" s="391"/>
      <c r="M17" s="391"/>
      <c r="N17" s="391"/>
      <c r="O17" s="391"/>
    </row>
    <row r="18" spans="1:15" ht="9" customHeight="1" thickBot="1" x14ac:dyDescent="0.3">
      <c r="A18" s="14"/>
      <c r="B18" s="16"/>
      <c r="C18" s="15"/>
      <c r="D18" s="15"/>
      <c r="E18" s="15"/>
      <c r="F18" s="15"/>
      <c r="G18" s="16"/>
      <c r="H18" s="16"/>
      <c r="I18" s="16"/>
      <c r="J18" s="16"/>
      <c r="K18" s="16"/>
      <c r="L18" s="17"/>
      <c r="M18" s="17"/>
      <c r="N18" s="17"/>
      <c r="O18" s="17"/>
    </row>
    <row r="19" spans="1:15" ht="56.25" customHeight="1" thickBot="1" x14ac:dyDescent="0.3">
      <c r="A19" s="61" t="s">
        <v>129</v>
      </c>
      <c r="B19" s="390" t="s">
        <v>130</v>
      </c>
      <c r="C19" s="390"/>
      <c r="D19" s="390"/>
      <c r="E19" s="390"/>
      <c r="F19" s="61" t="s">
        <v>131</v>
      </c>
      <c r="G19" s="397" t="s">
        <v>132</v>
      </c>
      <c r="H19" s="397"/>
      <c r="I19" s="397"/>
      <c r="J19" s="61" t="s">
        <v>133</v>
      </c>
      <c r="K19" s="390" t="s">
        <v>134</v>
      </c>
      <c r="L19" s="390"/>
      <c r="M19" s="390"/>
      <c r="N19" s="390"/>
      <c r="O19" s="390"/>
    </row>
    <row r="20" spans="1:15" ht="9" customHeight="1" x14ac:dyDescent="0.25">
      <c r="A20" s="6"/>
      <c r="B20" s="3"/>
      <c r="C20" s="398"/>
      <c r="D20" s="398"/>
      <c r="E20" s="398"/>
      <c r="F20" s="398"/>
      <c r="G20" s="398"/>
      <c r="H20" s="398"/>
      <c r="I20" s="398"/>
      <c r="J20" s="398"/>
      <c r="K20" s="398"/>
      <c r="L20" s="398"/>
      <c r="M20" s="398"/>
      <c r="N20" s="398"/>
      <c r="O20" s="398"/>
    </row>
    <row r="22" spans="1:15" ht="16.5" customHeight="1" thickBot="1" x14ac:dyDescent="0.3">
      <c r="A22" s="78"/>
      <c r="B22" s="79"/>
      <c r="C22" s="79"/>
      <c r="D22" s="79"/>
      <c r="E22" s="79"/>
      <c r="F22" s="79"/>
      <c r="G22" s="79"/>
      <c r="H22" s="79"/>
      <c r="I22" s="79"/>
      <c r="J22" s="79"/>
      <c r="K22" s="79"/>
      <c r="L22" s="79"/>
      <c r="M22" s="79"/>
      <c r="N22" s="79"/>
      <c r="O22" s="79"/>
    </row>
    <row r="23" spans="1:15" ht="32.1" customHeight="1" thickBot="1" x14ac:dyDescent="0.3">
      <c r="A23" s="378" t="s">
        <v>135</v>
      </c>
      <c r="B23" s="379"/>
      <c r="C23" s="379"/>
      <c r="D23" s="379"/>
      <c r="E23" s="379"/>
      <c r="F23" s="379"/>
      <c r="G23" s="379"/>
      <c r="H23" s="379"/>
      <c r="I23" s="379"/>
      <c r="J23" s="379"/>
      <c r="K23" s="379"/>
      <c r="L23" s="379"/>
      <c r="M23" s="379"/>
      <c r="N23" s="379"/>
      <c r="O23" s="380"/>
    </row>
    <row r="24" spans="1:15" ht="32.1" customHeight="1" thickBot="1" x14ac:dyDescent="0.3">
      <c r="A24" s="378" t="s">
        <v>136</v>
      </c>
      <c r="B24" s="379"/>
      <c r="C24" s="379"/>
      <c r="D24" s="379"/>
      <c r="E24" s="379"/>
      <c r="F24" s="379"/>
      <c r="G24" s="379"/>
      <c r="H24" s="379"/>
      <c r="I24" s="379"/>
      <c r="J24" s="379"/>
      <c r="K24" s="379"/>
      <c r="L24" s="379"/>
      <c r="M24" s="379"/>
      <c r="N24" s="379"/>
      <c r="O24" s="380"/>
    </row>
    <row r="25" spans="1:15" ht="32.1" customHeight="1" thickBot="1" x14ac:dyDescent="0.3">
      <c r="A25" s="29"/>
      <c r="B25" s="19" t="s">
        <v>106</v>
      </c>
      <c r="C25" s="19" t="s">
        <v>108</v>
      </c>
      <c r="D25" s="19" t="s">
        <v>109</v>
      </c>
      <c r="E25" s="19" t="s">
        <v>110</v>
      </c>
      <c r="F25" s="19" t="s">
        <v>113</v>
      </c>
      <c r="G25" s="19" t="s">
        <v>114</v>
      </c>
      <c r="H25" s="19" t="s">
        <v>115</v>
      </c>
      <c r="I25" s="19" t="s">
        <v>116</v>
      </c>
      <c r="J25" s="19" t="s">
        <v>118</v>
      </c>
      <c r="K25" s="19" t="s">
        <v>119</v>
      </c>
      <c r="L25" s="19" t="s">
        <v>120</v>
      </c>
      <c r="M25" s="19" t="s">
        <v>121</v>
      </c>
      <c r="N25" s="20" t="s">
        <v>137</v>
      </c>
      <c r="O25" s="20" t="s">
        <v>138</v>
      </c>
    </row>
    <row r="26" spans="1:15" ht="32.1" customHeight="1" x14ac:dyDescent="0.25">
      <c r="A26" s="23" t="s">
        <v>139</v>
      </c>
      <c r="B26" s="24">
        <v>1894836000</v>
      </c>
      <c r="C26" s="24">
        <v>2592079300</v>
      </c>
      <c r="D26" s="24">
        <v>-42024000</v>
      </c>
      <c r="E26" s="24"/>
      <c r="F26" s="24"/>
      <c r="G26" s="24"/>
      <c r="H26" s="21"/>
      <c r="I26" s="21"/>
      <c r="J26" s="21"/>
      <c r="K26" s="21"/>
      <c r="L26" s="21"/>
      <c r="M26" s="21"/>
      <c r="N26" s="310">
        <f>SUM(B26:M26)</f>
        <v>4444891300</v>
      </c>
      <c r="O26" s="22"/>
    </row>
    <row r="27" spans="1:15" ht="32.1" customHeight="1" x14ac:dyDescent="0.25">
      <c r="A27" s="23" t="s">
        <v>140</v>
      </c>
      <c r="B27" s="292">
        <v>1894833500</v>
      </c>
      <c r="C27" s="292">
        <v>2005965525</v>
      </c>
      <c r="D27" s="24">
        <v>209190054</v>
      </c>
      <c r="E27" s="24"/>
      <c r="F27" s="24"/>
      <c r="G27" s="24"/>
      <c r="H27" s="24"/>
      <c r="I27" s="24"/>
      <c r="J27" s="24"/>
      <c r="K27" s="24"/>
      <c r="L27" s="24"/>
      <c r="M27" s="24"/>
      <c r="N27" s="311">
        <f t="shared" ref="N27:N31" si="0">SUM(B27:M27)</f>
        <v>4109989079</v>
      </c>
      <c r="O27" s="60">
        <f>+(B27+C27+D27+E27+F27+G27+H27+I27+J27+K27+L27+M27)/N26</f>
        <v>0.92465457569232345</v>
      </c>
    </row>
    <row r="28" spans="1:15" ht="32.1" customHeight="1" x14ac:dyDescent="0.25">
      <c r="A28" s="23" t="s">
        <v>141</v>
      </c>
      <c r="B28" s="292"/>
      <c r="C28" s="292">
        <v>14542124</v>
      </c>
      <c r="D28" s="24">
        <v>267095754</v>
      </c>
      <c r="E28" s="24"/>
      <c r="F28" s="24"/>
      <c r="G28" s="24"/>
      <c r="H28" s="24"/>
      <c r="I28" s="24"/>
      <c r="J28" s="24"/>
      <c r="K28" s="24"/>
      <c r="L28" s="24"/>
      <c r="M28" s="24"/>
      <c r="N28" s="311">
        <f t="shared" si="0"/>
        <v>281637878</v>
      </c>
      <c r="O28" s="60"/>
    </row>
    <row r="29" spans="1:15" ht="32.1" customHeight="1" x14ac:dyDescent="0.25">
      <c r="A29" s="23" t="s">
        <v>142</v>
      </c>
      <c r="B29" s="24">
        <v>13035998</v>
      </c>
      <c r="C29" s="24">
        <v>73782867</v>
      </c>
      <c r="D29" s="24"/>
      <c r="E29" s="24"/>
      <c r="F29" s="24"/>
      <c r="G29" s="24"/>
      <c r="H29" s="24"/>
      <c r="I29" s="24"/>
      <c r="J29" s="24"/>
      <c r="K29" s="24"/>
      <c r="L29" s="24"/>
      <c r="M29" s="24"/>
      <c r="N29" s="311">
        <f t="shared" si="0"/>
        <v>86818865</v>
      </c>
      <c r="O29" s="25"/>
    </row>
    <row r="30" spans="1:15" ht="32.1" customHeight="1" x14ac:dyDescent="0.25">
      <c r="A30" s="23" t="s">
        <v>143</v>
      </c>
      <c r="B30" s="24">
        <v>0</v>
      </c>
      <c r="C30" s="24"/>
      <c r="D30" s="24"/>
      <c r="E30" s="24"/>
      <c r="F30" s="24"/>
      <c r="G30" s="24"/>
      <c r="H30" s="24"/>
      <c r="I30" s="24"/>
      <c r="J30" s="24"/>
      <c r="K30" s="24"/>
      <c r="L30" s="24"/>
      <c r="M30" s="24"/>
      <c r="N30" s="311">
        <f t="shared" si="0"/>
        <v>0</v>
      </c>
      <c r="O30" s="25"/>
    </row>
    <row r="31" spans="1:15" ht="32.1" customHeight="1" thickBot="1" x14ac:dyDescent="0.3">
      <c r="A31" s="26" t="s">
        <v>144</v>
      </c>
      <c r="B31" s="293">
        <v>13035998</v>
      </c>
      <c r="C31" s="293">
        <v>72262000</v>
      </c>
      <c r="D31" s="27"/>
      <c r="E31" s="27"/>
      <c r="F31" s="27"/>
      <c r="G31" s="27"/>
      <c r="H31" s="27"/>
      <c r="I31" s="27"/>
      <c r="J31" s="27"/>
      <c r="K31" s="27"/>
      <c r="L31" s="27"/>
      <c r="M31" s="27"/>
      <c r="N31" s="312">
        <f t="shared" si="0"/>
        <v>85297998</v>
      </c>
      <c r="O31" s="30"/>
    </row>
    <row r="32" spans="1:15" s="28" customFormat="1" ht="16.5" customHeight="1" x14ac:dyDescent="0.2"/>
    <row r="33" spans="1:10" s="28" customFormat="1" ht="17.25" customHeight="1" x14ac:dyDescent="0.2"/>
    <row r="34" spans="1:10" ht="5.25" customHeight="1" thickBot="1" x14ac:dyDescent="0.3"/>
    <row r="35" spans="1:10" ht="48" customHeight="1" thickBot="1" x14ac:dyDescent="0.3">
      <c r="A35" s="349" t="s">
        <v>145</v>
      </c>
      <c r="B35" s="350"/>
      <c r="C35" s="350"/>
      <c r="D35" s="350"/>
      <c r="E35" s="350"/>
      <c r="F35" s="350"/>
      <c r="G35" s="350"/>
      <c r="H35" s="350"/>
      <c r="I35" s="351"/>
      <c r="J35" s="33"/>
    </row>
    <row r="36" spans="1:10" ht="50.25" customHeight="1" thickBot="1" x14ac:dyDescent="0.3">
      <c r="A36" s="43" t="s">
        <v>146</v>
      </c>
      <c r="B36" s="352" t="str">
        <f>+B13</f>
        <v>Iniciar 3500 casos de representación jurídica asignados por el Comité Técnico de Representación Jurídica</v>
      </c>
      <c r="C36" s="353"/>
      <c r="D36" s="353"/>
      <c r="E36" s="353"/>
      <c r="F36" s="353"/>
      <c r="G36" s="353"/>
      <c r="H36" s="353"/>
      <c r="I36" s="354"/>
      <c r="J36" s="31"/>
    </row>
    <row r="37" spans="1:10" ht="18.75" customHeight="1" thickBot="1" x14ac:dyDescent="0.3">
      <c r="A37" s="343" t="s">
        <v>147</v>
      </c>
      <c r="B37" s="89">
        <v>2024</v>
      </c>
      <c r="C37" s="89">
        <v>2025</v>
      </c>
      <c r="D37" s="89">
        <v>2026</v>
      </c>
      <c r="E37" s="89">
        <v>2027</v>
      </c>
      <c r="F37" s="89" t="s">
        <v>148</v>
      </c>
      <c r="G37" s="360" t="s">
        <v>149</v>
      </c>
      <c r="H37" s="361" t="s">
        <v>21</v>
      </c>
      <c r="I37" s="361"/>
      <c r="J37" s="31"/>
    </row>
    <row r="38" spans="1:10" ht="50.25" customHeight="1" thickBot="1" x14ac:dyDescent="0.3">
      <c r="A38" s="344"/>
      <c r="B38" s="260">
        <v>485</v>
      </c>
      <c r="C38" s="260">
        <v>1015</v>
      </c>
      <c r="D38" s="260">
        <v>1000</v>
      </c>
      <c r="E38" s="260">
        <v>1000</v>
      </c>
      <c r="F38" s="261">
        <f>SUM(B38:E38)</f>
        <v>3500</v>
      </c>
      <c r="G38" s="360"/>
      <c r="H38" s="361"/>
      <c r="I38" s="361"/>
      <c r="J38" s="31"/>
    </row>
    <row r="39" spans="1:10" ht="52.5" customHeight="1" thickBot="1" x14ac:dyDescent="0.3">
      <c r="A39" s="44" t="s">
        <v>150</v>
      </c>
      <c r="B39" s="355">
        <v>0.2</v>
      </c>
      <c r="C39" s="356"/>
      <c r="D39" s="357" t="s">
        <v>151</v>
      </c>
      <c r="E39" s="358"/>
      <c r="F39" s="358"/>
      <c r="G39" s="358"/>
      <c r="H39" s="358"/>
      <c r="I39" s="359"/>
    </row>
    <row r="40" spans="1:10" s="32" customFormat="1" ht="83.25" customHeight="1" thickBot="1" x14ac:dyDescent="0.3">
      <c r="A40" s="343" t="s">
        <v>152</v>
      </c>
      <c r="B40" s="44" t="s">
        <v>153</v>
      </c>
      <c r="C40" s="43" t="s">
        <v>154</v>
      </c>
      <c r="D40" s="329" t="s">
        <v>155</v>
      </c>
      <c r="E40" s="330"/>
      <c r="F40" s="329" t="s">
        <v>156</v>
      </c>
      <c r="G40" s="330"/>
      <c r="H40" s="45" t="s">
        <v>157</v>
      </c>
      <c r="I40" s="47" t="s">
        <v>158</v>
      </c>
    </row>
    <row r="41" spans="1:10" s="278" customFormat="1" ht="210" x14ac:dyDescent="0.25">
      <c r="A41" s="344"/>
      <c r="B41" s="274">
        <v>42</v>
      </c>
      <c r="C41" s="275">
        <v>20</v>
      </c>
      <c r="D41" s="345" t="s">
        <v>159</v>
      </c>
      <c r="E41" s="346"/>
      <c r="F41" s="345" t="s">
        <v>160</v>
      </c>
      <c r="G41" s="346"/>
      <c r="H41" s="276" t="s">
        <v>161</v>
      </c>
      <c r="I41" s="277" t="s">
        <v>162</v>
      </c>
    </row>
    <row r="42" spans="1:10" s="32" customFormat="1" ht="83.25" customHeight="1" thickBot="1" x14ac:dyDescent="0.3">
      <c r="A42" s="343" t="s">
        <v>163</v>
      </c>
      <c r="B42" s="46" t="s">
        <v>153</v>
      </c>
      <c r="C42" s="45" t="s">
        <v>154</v>
      </c>
      <c r="D42" s="329" t="s">
        <v>155</v>
      </c>
      <c r="E42" s="330"/>
      <c r="F42" s="329" t="s">
        <v>156</v>
      </c>
      <c r="G42" s="330"/>
      <c r="H42" s="45" t="s">
        <v>157</v>
      </c>
      <c r="I42" s="47" t="s">
        <v>158</v>
      </c>
    </row>
    <row r="43" spans="1:10" s="278" customFormat="1" ht="195.75" thickBot="1" x14ac:dyDescent="0.3">
      <c r="A43" s="344"/>
      <c r="B43" s="274">
        <v>84</v>
      </c>
      <c r="C43" s="275">
        <v>79</v>
      </c>
      <c r="D43" s="345" t="s">
        <v>164</v>
      </c>
      <c r="E43" s="346"/>
      <c r="F43" s="345" t="s">
        <v>165</v>
      </c>
      <c r="G43" s="346"/>
      <c r="H43" s="276" t="s">
        <v>166</v>
      </c>
      <c r="I43" s="277" t="s">
        <v>162</v>
      </c>
    </row>
    <row r="44" spans="1:10" s="32" customFormat="1" ht="83.25" customHeight="1" thickBot="1" x14ac:dyDescent="0.3">
      <c r="A44" s="343" t="s">
        <v>167</v>
      </c>
      <c r="B44" s="46" t="s">
        <v>153</v>
      </c>
      <c r="C44" s="45" t="s">
        <v>154</v>
      </c>
      <c r="D44" s="329" t="s">
        <v>155</v>
      </c>
      <c r="E44" s="330"/>
      <c r="F44" s="329" t="s">
        <v>156</v>
      </c>
      <c r="G44" s="330"/>
      <c r="H44" s="45" t="s">
        <v>157</v>
      </c>
      <c r="I44" s="47" t="s">
        <v>158</v>
      </c>
    </row>
    <row r="45" spans="1:10" ht="190.5" customHeight="1" thickBot="1" x14ac:dyDescent="0.3">
      <c r="A45" s="344"/>
      <c r="B45" s="36">
        <v>104</v>
      </c>
      <c r="C45" s="37">
        <v>163</v>
      </c>
      <c r="D45" s="345" t="s">
        <v>610</v>
      </c>
      <c r="E45" s="346"/>
      <c r="F45" s="345" t="s">
        <v>611</v>
      </c>
      <c r="G45" s="346"/>
      <c r="H45" s="276" t="s">
        <v>612</v>
      </c>
      <c r="I45" s="277" t="s">
        <v>162</v>
      </c>
    </row>
    <row r="46" spans="1:10" s="32" customFormat="1" ht="83.25" customHeight="1" thickBot="1" x14ac:dyDescent="0.3">
      <c r="A46" s="343" t="s">
        <v>168</v>
      </c>
      <c r="B46" s="46" t="s">
        <v>153</v>
      </c>
      <c r="C46" s="46" t="s">
        <v>154</v>
      </c>
      <c r="D46" s="329" t="s">
        <v>155</v>
      </c>
      <c r="E46" s="330"/>
      <c r="F46" s="329" t="s">
        <v>156</v>
      </c>
      <c r="G46" s="330"/>
      <c r="H46" s="45" t="s">
        <v>157</v>
      </c>
      <c r="I46" s="45" t="s">
        <v>158</v>
      </c>
    </row>
    <row r="47" spans="1:10" ht="83.25" customHeight="1" thickBot="1" x14ac:dyDescent="0.3">
      <c r="A47" s="344"/>
      <c r="B47" s="36">
        <v>109</v>
      </c>
      <c r="C47" s="37"/>
      <c r="D47" s="347"/>
      <c r="E47" s="348"/>
      <c r="F47" s="347"/>
      <c r="G47" s="348"/>
      <c r="H47" s="55"/>
      <c r="I47" s="56"/>
    </row>
    <row r="48" spans="1:10" s="32" customFormat="1" ht="83.25" customHeight="1" thickBot="1" x14ac:dyDescent="0.3">
      <c r="A48" s="343" t="s">
        <v>169</v>
      </c>
      <c r="B48" s="46" t="s">
        <v>153</v>
      </c>
      <c r="C48" s="45" t="s">
        <v>154</v>
      </c>
      <c r="D48" s="329" t="s">
        <v>155</v>
      </c>
      <c r="E48" s="330"/>
      <c r="F48" s="329" t="s">
        <v>156</v>
      </c>
      <c r="G48" s="330"/>
      <c r="H48" s="45" t="s">
        <v>157</v>
      </c>
      <c r="I48" s="47" t="s">
        <v>158</v>
      </c>
    </row>
    <row r="49" spans="1:9" ht="83.25" customHeight="1" thickBot="1" x14ac:dyDescent="0.3">
      <c r="A49" s="344"/>
      <c r="B49" s="36">
        <v>109</v>
      </c>
      <c r="C49" s="37"/>
      <c r="D49" s="331"/>
      <c r="E49" s="333"/>
      <c r="F49" s="331"/>
      <c r="G49" s="333"/>
      <c r="H49" s="34"/>
      <c r="I49" s="35"/>
    </row>
    <row r="50" spans="1:9" s="32" customFormat="1" ht="83.25" customHeight="1" thickBot="1" x14ac:dyDescent="0.3">
      <c r="A50" s="343" t="s">
        <v>170</v>
      </c>
      <c r="B50" s="46" t="s">
        <v>153</v>
      </c>
      <c r="C50" s="45" t="s">
        <v>154</v>
      </c>
      <c r="D50" s="329" t="s">
        <v>155</v>
      </c>
      <c r="E50" s="330"/>
      <c r="F50" s="329" t="s">
        <v>156</v>
      </c>
      <c r="G50" s="330"/>
      <c r="H50" s="45" t="s">
        <v>157</v>
      </c>
      <c r="I50" s="47" t="s">
        <v>158</v>
      </c>
    </row>
    <row r="51" spans="1:9" ht="83.25" customHeight="1" thickBot="1" x14ac:dyDescent="0.3">
      <c r="A51" s="344"/>
      <c r="B51" s="38">
        <v>109</v>
      </c>
      <c r="C51" s="39"/>
      <c r="D51" s="331"/>
      <c r="E51" s="333"/>
      <c r="F51" s="331"/>
      <c r="G51" s="333"/>
      <c r="H51" s="34"/>
      <c r="I51" s="35"/>
    </row>
    <row r="52" spans="1:9" ht="83.25" customHeight="1" thickBot="1" x14ac:dyDescent="0.3">
      <c r="A52" s="343" t="s">
        <v>171</v>
      </c>
      <c r="B52" s="44" t="s">
        <v>153</v>
      </c>
      <c r="C52" s="43" t="s">
        <v>154</v>
      </c>
      <c r="D52" s="329" t="s">
        <v>155</v>
      </c>
      <c r="E52" s="330"/>
      <c r="F52" s="329" t="s">
        <v>156</v>
      </c>
      <c r="G52" s="330"/>
      <c r="H52" s="45" t="s">
        <v>157</v>
      </c>
      <c r="I52" s="47" t="s">
        <v>158</v>
      </c>
    </row>
    <row r="53" spans="1:9" ht="83.25" customHeight="1" thickBot="1" x14ac:dyDescent="0.3">
      <c r="A53" s="344"/>
      <c r="B53" s="38">
        <v>104</v>
      </c>
      <c r="C53" s="39"/>
      <c r="D53" s="331"/>
      <c r="E53" s="332"/>
      <c r="F53" s="331"/>
      <c r="G53" s="333"/>
      <c r="H53" s="34"/>
      <c r="I53" s="35"/>
    </row>
    <row r="54" spans="1:9" ht="83.25" customHeight="1" thickBot="1" x14ac:dyDescent="0.3">
      <c r="A54" s="343" t="s">
        <v>172</v>
      </c>
      <c r="B54" s="44" t="s">
        <v>153</v>
      </c>
      <c r="C54" s="43" t="s">
        <v>154</v>
      </c>
      <c r="D54" s="329" t="s">
        <v>155</v>
      </c>
      <c r="E54" s="330"/>
      <c r="F54" s="329" t="s">
        <v>156</v>
      </c>
      <c r="G54" s="330"/>
      <c r="H54" s="45" t="s">
        <v>157</v>
      </c>
      <c r="I54" s="47" t="s">
        <v>158</v>
      </c>
    </row>
    <row r="55" spans="1:9" ht="83.25" customHeight="1" thickBot="1" x14ac:dyDescent="0.3">
      <c r="A55" s="344"/>
      <c r="B55" s="38">
        <v>104</v>
      </c>
      <c r="C55" s="39"/>
      <c r="D55" s="331"/>
      <c r="E55" s="332"/>
      <c r="F55" s="331"/>
      <c r="G55" s="333"/>
      <c r="H55" s="57"/>
      <c r="I55" s="35"/>
    </row>
    <row r="56" spans="1:9" ht="83.25" customHeight="1" thickBot="1" x14ac:dyDescent="0.3">
      <c r="A56" s="343" t="s">
        <v>173</v>
      </c>
      <c r="B56" s="44" t="s">
        <v>153</v>
      </c>
      <c r="C56" s="43" t="s">
        <v>154</v>
      </c>
      <c r="D56" s="329" t="s">
        <v>155</v>
      </c>
      <c r="E56" s="330"/>
      <c r="F56" s="329" t="s">
        <v>156</v>
      </c>
      <c r="G56" s="330"/>
      <c r="H56" s="45" t="s">
        <v>157</v>
      </c>
      <c r="I56" s="47" t="s">
        <v>158</v>
      </c>
    </row>
    <row r="57" spans="1:9" ht="83.25" customHeight="1" thickBot="1" x14ac:dyDescent="0.3">
      <c r="A57" s="344"/>
      <c r="B57" s="38">
        <v>104</v>
      </c>
      <c r="C57" s="39"/>
      <c r="D57" s="331"/>
      <c r="E57" s="333"/>
      <c r="F57" s="331"/>
      <c r="G57" s="333"/>
      <c r="H57" s="34"/>
      <c r="I57" s="34"/>
    </row>
    <row r="58" spans="1:9" ht="83.25" customHeight="1" thickBot="1" x14ac:dyDescent="0.3">
      <c r="A58" s="343" t="s">
        <v>174</v>
      </c>
      <c r="B58" s="44" t="s">
        <v>153</v>
      </c>
      <c r="C58" s="43" t="s">
        <v>154</v>
      </c>
      <c r="D58" s="329" t="s">
        <v>155</v>
      </c>
      <c r="E58" s="330"/>
      <c r="F58" s="329" t="s">
        <v>156</v>
      </c>
      <c r="G58" s="330"/>
      <c r="H58" s="45" t="s">
        <v>157</v>
      </c>
      <c r="I58" s="47" t="s">
        <v>158</v>
      </c>
    </row>
    <row r="59" spans="1:9" ht="83.25" customHeight="1" thickBot="1" x14ac:dyDescent="0.3">
      <c r="A59" s="344"/>
      <c r="B59" s="38">
        <v>104</v>
      </c>
      <c r="C59" s="39"/>
      <c r="D59" s="331"/>
      <c r="E59" s="333"/>
      <c r="F59" s="331"/>
      <c r="G59" s="333"/>
      <c r="H59" s="34"/>
      <c r="I59" s="35"/>
    </row>
    <row r="60" spans="1:9" ht="81" customHeight="1" thickBot="1" x14ac:dyDescent="0.3">
      <c r="A60" s="343" t="s">
        <v>175</v>
      </c>
      <c r="B60" s="44" t="s">
        <v>153</v>
      </c>
      <c r="C60" s="43" t="s">
        <v>154</v>
      </c>
      <c r="D60" s="329" t="s">
        <v>155</v>
      </c>
      <c r="E60" s="330"/>
      <c r="F60" s="329" t="s">
        <v>156</v>
      </c>
      <c r="G60" s="330"/>
      <c r="H60" s="45" t="s">
        <v>157</v>
      </c>
      <c r="I60" s="47" t="s">
        <v>158</v>
      </c>
    </row>
    <row r="61" spans="1:9" ht="57" customHeight="1" thickBot="1" x14ac:dyDescent="0.3">
      <c r="A61" s="344"/>
      <c r="B61" s="38">
        <v>42</v>
      </c>
      <c r="C61" s="39"/>
      <c r="D61" s="331"/>
      <c r="E61" s="333"/>
      <c r="F61" s="332"/>
      <c r="G61" s="332"/>
      <c r="H61" s="34"/>
      <c r="I61" s="34"/>
    </row>
    <row r="62" spans="1:9" ht="72" customHeight="1" thickBot="1" x14ac:dyDescent="0.3">
      <c r="A62" s="343" t="s">
        <v>176</v>
      </c>
      <c r="B62" s="44" t="s">
        <v>153</v>
      </c>
      <c r="C62" s="43" t="s">
        <v>154</v>
      </c>
      <c r="D62" s="329" t="s">
        <v>155</v>
      </c>
      <c r="E62" s="330"/>
      <c r="F62" s="329" t="s">
        <v>156</v>
      </c>
      <c r="G62" s="330"/>
      <c r="H62" s="45" t="s">
        <v>157</v>
      </c>
      <c r="I62" s="47" t="s">
        <v>158</v>
      </c>
    </row>
    <row r="63" spans="1:9" ht="72" customHeight="1" thickBot="1" x14ac:dyDescent="0.3">
      <c r="A63" s="344"/>
      <c r="B63" s="38">
        <v>0</v>
      </c>
      <c r="C63" s="39"/>
      <c r="D63" s="331"/>
      <c r="E63" s="333"/>
      <c r="F63" s="331"/>
      <c r="G63" s="333"/>
      <c r="H63" s="34"/>
      <c r="I63" s="34"/>
    </row>
    <row r="66" spans="1:13" ht="30.75" customHeight="1" x14ac:dyDescent="0.25">
      <c r="A66" s="59" t="s">
        <v>177</v>
      </c>
    </row>
    <row r="67" spans="1:13" ht="20.25" x14ac:dyDescent="0.25">
      <c r="A67" s="40" t="s">
        <v>178</v>
      </c>
    </row>
    <row r="68" spans="1:13" ht="20.25" x14ac:dyDescent="0.25">
      <c r="A68" s="40"/>
    </row>
    <row r="69" spans="1:13" ht="20.25" x14ac:dyDescent="0.25">
      <c r="A69" s="40"/>
    </row>
    <row r="70" spans="1:13" ht="20.25" x14ac:dyDescent="0.25">
      <c r="A70" s="40"/>
    </row>
    <row r="72" spans="1:13" s="31" customFormat="1" ht="30" customHeight="1" x14ac:dyDescent="0.25">
      <c r="A72" s="2"/>
      <c r="B72" s="2"/>
      <c r="C72" s="2"/>
      <c r="D72" s="2"/>
      <c r="E72" s="2"/>
      <c r="F72" s="2"/>
      <c r="G72" s="2"/>
      <c r="H72" s="2"/>
      <c r="I72" s="2"/>
      <c r="J72" s="2"/>
      <c r="K72" s="2"/>
      <c r="L72" s="2"/>
      <c r="M72" s="2"/>
    </row>
    <row r="73" spans="1:13" ht="34.5" customHeight="1" x14ac:dyDescent="0.25">
      <c r="A73" s="405" t="s">
        <v>179</v>
      </c>
      <c r="B73" s="405"/>
      <c r="C73" s="405"/>
      <c r="D73" s="405"/>
      <c r="E73" s="405"/>
      <c r="F73" s="405"/>
      <c r="G73" s="405"/>
      <c r="H73" s="405"/>
      <c r="I73" s="405"/>
    </row>
    <row r="74" spans="1:13" ht="41.25" customHeight="1" x14ac:dyDescent="0.25">
      <c r="A74" s="48" t="s">
        <v>180</v>
      </c>
      <c r="B74" s="338" t="s">
        <v>181</v>
      </c>
      <c r="C74" s="339"/>
      <c r="D74" s="340" t="s">
        <v>182</v>
      </c>
      <c r="E74" s="341"/>
      <c r="F74" s="406" t="s">
        <v>183</v>
      </c>
      <c r="G74" s="407"/>
      <c r="H74" s="406" t="s">
        <v>184</v>
      </c>
      <c r="I74" s="407"/>
    </row>
    <row r="75" spans="1:13" ht="40.5" customHeight="1" x14ac:dyDescent="0.25">
      <c r="A75" s="48" t="s">
        <v>185</v>
      </c>
      <c r="B75" s="409">
        <v>0.1</v>
      </c>
      <c r="C75" s="410"/>
      <c r="D75" s="411">
        <v>0.1</v>
      </c>
      <c r="E75" s="412"/>
      <c r="F75" s="411"/>
      <c r="G75" s="412"/>
      <c r="H75" s="411"/>
      <c r="I75" s="412"/>
    </row>
    <row r="76" spans="1:13" ht="30" customHeight="1" x14ac:dyDescent="0.25">
      <c r="A76" s="402" t="s">
        <v>106</v>
      </c>
      <c r="B76" s="96" t="s">
        <v>93</v>
      </c>
      <c r="C76" s="96" t="s">
        <v>154</v>
      </c>
      <c r="D76" s="96" t="s">
        <v>93</v>
      </c>
      <c r="E76" s="96" t="s">
        <v>154</v>
      </c>
      <c r="F76" s="96" t="s">
        <v>93</v>
      </c>
      <c r="G76" s="96" t="s">
        <v>154</v>
      </c>
      <c r="H76" s="96" t="s">
        <v>93</v>
      </c>
      <c r="I76" s="96" t="s">
        <v>154</v>
      </c>
    </row>
    <row r="77" spans="1:13" ht="30" customHeight="1" x14ac:dyDescent="0.25">
      <c r="A77" s="403"/>
      <c r="B77" s="50">
        <f>+B41/C38</f>
        <v>4.1379310344827586E-2</v>
      </c>
      <c r="C77" s="50">
        <v>4.1399999999999999E-2</v>
      </c>
      <c r="D77" s="50">
        <v>4.2000000000000003E-2</v>
      </c>
      <c r="E77" s="50">
        <v>4.2000000000000003E-2</v>
      </c>
      <c r="F77" s="58"/>
      <c r="G77" s="51"/>
      <c r="H77" s="58"/>
      <c r="I77" s="51"/>
    </row>
    <row r="78" spans="1:13" ht="140.1" customHeight="1" x14ac:dyDescent="0.25">
      <c r="A78" s="48" t="s">
        <v>186</v>
      </c>
      <c r="B78" s="337" t="s">
        <v>187</v>
      </c>
      <c r="C78" s="335"/>
      <c r="D78" s="337" t="s">
        <v>188</v>
      </c>
      <c r="E78" s="335"/>
      <c r="F78" s="327"/>
      <c r="G78" s="328"/>
      <c r="H78" s="327"/>
      <c r="I78" s="408"/>
    </row>
    <row r="79" spans="1:13" ht="80.25" customHeight="1" x14ac:dyDescent="0.25">
      <c r="A79" s="48" t="s">
        <v>189</v>
      </c>
      <c r="B79" s="334" t="s">
        <v>190</v>
      </c>
      <c r="C79" s="336"/>
      <c r="D79" s="334" t="s">
        <v>191</v>
      </c>
      <c r="E79" s="336"/>
      <c r="F79" s="323"/>
      <c r="G79" s="324"/>
      <c r="H79" s="323"/>
      <c r="I79" s="324"/>
    </row>
    <row r="80" spans="1:13" ht="30.75" customHeight="1" x14ac:dyDescent="0.25">
      <c r="A80" s="402" t="s">
        <v>108</v>
      </c>
      <c r="B80" s="96" t="s">
        <v>93</v>
      </c>
      <c r="C80" s="96" t="s">
        <v>154</v>
      </c>
      <c r="D80" s="96" t="s">
        <v>93</v>
      </c>
      <c r="E80" s="96" t="s">
        <v>154</v>
      </c>
      <c r="F80" s="96" t="s">
        <v>93</v>
      </c>
      <c r="G80" s="96" t="s">
        <v>154</v>
      </c>
      <c r="H80" s="96" t="s">
        <v>93</v>
      </c>
      <c r="I80" s="96" t="s">
        <v>154</v>
      </c>
    </row>
    <row r="81" spans="1:9" ht="30.75" customHeight="1" x14ac:dyDescent="0.25">
      <c r="A81" s="403"/>
      <c r="B81" s="50">
        <f>+B43/C38</f>
        <v>8.2758620689655171E-2</v>
      </c>
      <c r="C81" s="50">
        <f>+B81</f>
        <v>8.2758620689655171E-2</v>
      </c>
      <c r="D81" s="50">
        <v>8.4000000000000005E-2</v>
      </c>
      <c r="E81" s="270">
        <f>+D81</f>
        <v>8.4000000000000005E-2</v>
      </c>
      <c r="F81" s="58"/>
      <c r="G81" s="52"/>
      <c r="H81" s="58"/>
      <c r="I81" s="52"/>
    </row>
    <row r="82" spans="1:9" ht="129" customHeight="1" x14ac:dyDescent="0.25">
      <c r="A82" s="48" t="s">
        <v>186</v>
      </c>
      <c r="B82" s="337" t="s">
        <v>192</v>
      </c>
      <c r="C82" s="335"/>
      <c r="D82" s="337" t="s">
        <v>193</v>
      </c>
      <c r="E82" s="335"/>
      <c r="F82" s="327"/>
      <c r="G82" s="328"/>
      <c r="H82" s="364"/>
      <c r="I82" s="365"/>
    </row>
    <row r="83" spans="1:9" ht="129.94999999999999" customHeight="1" x14ac:dyDescent="0.25">
      <c r="A83" s="48" t="s">
        <v>189</v>
      </c>
      <c r="B83" s="334" t="s">
        <v>190</v>
      </c>
      <c r="C83" s="335"/>
      <c r="D83" s="334" t="s">
        <v>191</v>
      </c>
      <c r="E83" s="336"/>
      <c r="F83" s="323"/>
      <c r="G83" s="324"/>
      <c r="H83" s="323"/>
      <c r="I83" s="324"/>
    </row>
    <row r="84" spans="1:9" ht="30.75" customHeight="1" x14ac:dyDescent="0.25">
      <c r="A84" s="402" t="s">
        <v>109</v>
      </c>
      <c r="B84" s="96" t="s">
        <v>93</v>
      </c>
      <c r="C84" s="96" t="s">
        <v>154</v>
      </c>
      <c r="D84" s="96" t="s">
        <v>93</v>
      </c>
      <c r="E84" s="96" t="s">
        <v>154</v>
      </c>
      <c r="F84" s="96" t="s">
        <v>93</v>
      </c>
      <c r="G84" s="96" t="s">
        <v>154</v>
      </c>
      <c r="H84" s="96" t="s">
        <v>93</v>
      </c>
      <c r="I84" s="96" t="s">
        <v>154</v>
      </c>
    </row>
    <row r="85" spans="1:9" ht="30.75" customHeight="1" x14ac:dyDescent="0.25">
      <c r="A85" s="403"/>
      <c r="B85" s="50">
        <f>+B45/C38</f>
        <v>0.10246305418719212</v>
      </c>
      <c r="C85" s="50">
        <f>+B85</f>
        <v>0.10246305418719212</v>
      </c>
      <c r="D85" s="50">
        <v>0.104</v>
      </c>
      <c r="E85" s="50">
        <f>+D85</f>
        <v>0.104</v>
      </c>
      <c r="F85" s="58"/>
      <c r="G85" s="52"/>
      <c r="H85" s="58"/>
      <c r="I85" s="52"/>
    </row>
    <row r="86" spans="1:9" ht="129.6" customHeight="1" x14ac:dyDescent="0.25">
      <c r="A86" s="48" t="s">
        <v>186</v>
      </c>
      <c r="B86" s="337" t="s">
        <v>608</v>
      </c>
      <c r="C86" s="335"/>
      <c r="D86" s="337" t="s">
        <v>614</v>
      </c>
      <c r="E86" s="335"/>
      <c r="F86" s="327"/>
      <c r="G86" s="328"/>
      <c r="H86" s="323"/>
      <c r="I86" s="324"/>
    </row>
    <row r="87" spans="1:9" ht="80.25" customHeight="1" x14ac:dyDescent="0.25">
      <c r="A87" s="48" t="s">
        <v>189</v>
      </c>
      <c r="B87" s="362" t="s">
        <v>609</v>
      </c>
      <c r="C87" s="363"/>
      <c r="D87" s="362" t="s">
        <v>613</v>
      </c>
      <c r="E87" s="363"/>
      <c r="F87" s="323"/>
      <c r="G87" s="324"/>
      <c r="H87" s="323"/>
      <c r="I87" s="324"/>
    </row>
    <row r="88" spans="1:9" ht="30.75" customHeight="1" x14ac:dyDescent="0.25">
      <c r="A88" s="402" t="s">
        <v>110</v>
      </c>
      <c r="B88" s="96" t="s">
        <v>93</v>
      </c>
      <c r="C88" s="96" t="s">
        <v>154</v>
      </c>
      <c r="D88" s="96" t="s">
        <v>93</v>
      </c>
      <c r="E88" s="96" t="s">
        <v>154</v>
      </c>
      <c r="F88" s="96" t="s">
        <v>93</v>
      </c>
      <c r="G88" s="96" t="s">
        <v>154</v>
      </c>
      <c r="H88" s="96" t="s">
        <v>93</v>
      </c>
      <c r="I88" s="96" t="s">
        <v>154</v>
      </c>
    </row>
    <row r="89" spans="1:9" ht="30.75" customHeight="1" x14ac:dyDescent="0.25">
      <c r="A89" s="403"/>
      <c r="B89" s="50">
        <f>+B47/C38</f>
        <v>0.10738916256157635</v>
      </c>
      <c r="C89" s="51"/>
      <c r="D89" s="50">
        <v>0.104</v>
      </c>
      <c r="E89" s="51"/>
      <c r="F89" s="58"/>
      <c r="G89" s="52"/>
      <c r="H89" s="58"/>
      <c r="I89" s="52"/>
    </row>
    <row r="90" spans="1:9" ht="80.25" customHeight="1" x14ac:dyDescent="0.25">
      <c r="A90" s="48" t="s">
        <v>186</v>
      </c>
      <c r="B90" s="325"/>
      <c r="C90" s="326"/>
      <c r="D90" s="323"/>
      <c r="E90" s="324"/>
      <c r="F90" s="327"/>
      <c r="G90" s="328"/>
      <c r="H90" s="323"/>
      <c r="I90" s="324"/>
    </row>
    <row r="91" spans="1:9" ht="80.25" customHeight="1" x14ac:dyDescent="0.25">
      <c r="A91" s="48" t="s">
        <v>189</v>
      </c>
      <c r="B91" s="413"/>
      <c r="C91" s="414"/>
      <c r="D91" s="415"/>
      <c r="E91" s="363"/>
      <c r="F91" s="323"/>
      <c r="G91" s="324"/>
      <c r="H91" s="323"/>
      <c r="I91" s="324"/>
    </row>
    <row r="92" spans="1:9" ht="30" customHeight="1" x14ac:dyDescent="0.25">
      <c r="A92" s="402" t="s">
        <v>113</v>
      </c>
      <c r="B92" s="96" t="s">
        <v>93</v>
      </c>
      <c r="C92" s="96" t="s">
        <v>154</v>
      </c>
      <c r="D92" s="96" t="s">
        <v>93</v>
      </c>
      <c r="E92" s="96" t="s">
        <v>154</v>
      </c>
      <c r="F92" s="96" t="s">
        <v>93</v>
      </c>
      <c r="G92" s="96" t="s">
        <v>154</v>
      </c>
      <c r="H92" s="96" t="s">
        <v>93</v>
      </c>
      <c r="I92" s="96" t="s">
        <v>154</v>
      </c>
    </row>
    <row r="93" spans="1:9" ht="30" customHeight="1" x14ac:dyDescent="0.25">
      <c r="A93" s="403"/>
      <c r="B93" s="228">
        <f>+B49/C38</f>
        <v>0.10738916256157635</v>
      </c>
      <c r="C93" s="51"/>
      <c r="D93" s="50">
        <v>0.104</v>
      </c>
      <c r="E93" s="51"/>
      <c r="F93" s="58"/>
      <c r="G93" s="52"/>
      <c r="H93" s="58"/>
      <c r="I93" s="52"/>
    </row>
    <row r="94" spans="1:9" ht="80.25" customHeight="1" x14ac:dyDescent="0.25">
      <c r="A94" s="48" t="s">
        <v>186</v>
      </c>
      <c r="B94" s="342"/>
      <c r="C94" s="342"/>
      <c r="D94" s="316"/>
      <c r="E94" s="317"/>
      <c r="F94" s="342"/>
      <c r="G94" s="342"/>
      <c r="H94" s="342"/>
      <c r="I94" s="342"/>
    </row>
    <row r="95" spans="1:9" ht="80.25" customHeight="1" x14ac:dyDescent="0.25">
      <c r="A95" s="48" t="s">
        <v>189</v>
      </c>
      <c r="B95" s="316"/>
      <c r="C95" s="317"/>
      <c r="D95" s="316"/>
      <c r="E95" s="317"/>
      <c r="F95" s="316"/>
      <c r="G95" s="317"/>
      <c r="H95" s="316"/>
      <c r="I95" s="317"/>
    </row>
    <row r="96" spans="1:9" ht="29.25" customHeight="1" x14ac:dyDescent="0.25">
      <c r="A96" s="402" t="s">
        <v>114</v>
      </c>
      <c r="B96" s="96" t="s">
        <v>93</v>
      </c>
      <c r="C96" s="96" t="s">
        <v>154</v>
      </c>
      <c r="D96" s="96" t="s">
        <v>93</v>
      </c>
      <c r="E96" s="96" t="s">
        <v>154</v>
      </c>
      <c r="F96" s="96" t="s">
        <v>93</v>
      </c>
      <c r="G96" s="96" t="s">
        <v>154</v>
      </c>
      <c r="H96" s="96" t="s">
        <v>93</v>
      </c>
      <c r="I96" s="96" t="s">
        <v>154</v>
      </c>
    </row>
    <row r="97" spans="1:9" ht="29.25" customHeight="1" x14ac:dyDescent="0.25">
      <c r="A97" s="403"/>
      <c r="B97" s="50">
        <f>+B51/C38</f>
        <v>0.10738916256157635</v>
      </c>
      <c r="C97" s="53"/>
      <c r="D97" s="50">
        <v>0.104</v>
      </c>
      <c r="E97" s="51"/>
      <c r="F97" s="58"/>
      <c r="G97" s="52"/>
      <c r="H97" s="58"/>
      <c r="I97" s="52"/>
    </row>
    <row r="98" spans="1:9" ht="80.25" customHeight="1" x14ac:dyDescent="0.25">
      <c r="A98" s="48" t="s">
        <v>186</v>
      </c>
      <c r="B98" s="315"/>
      <c r="C98" s="315"/>
      <c r="D98" s="318"/>
      <c r="E98" s="319"/>
      <c r="F98" s="315"/>
      <c r="G98" s="315"/>
      <c r="H98" s="315"/>
      <c r="I98" s="315"/>
    </row>
    <row r="99" spans="1:9" ht="80.25" customHeight="1" x14ac:dyDescent="0.25">
      <c r="A99" s="48" t="s">
        <v>189</v>
      </c>
      <c r="B99" s="316"/>
      <c r="C99" s="317"/>
      <c r="D99" s="316"/>
      <c r="E99" s="317"/>
      <c r="F99" s="316"/>
      <c r="G99" s="317"/>
      <c r="H99" s="316"/>
      <c r="I99" s="317"/>
    </row>
    <row r="100" spans="1:9" ht="24.95" customHeight="1" x14ac:dyDescent="0.25">
      <c r="A100" s="402" t="s">
        <v>115</v>
      </c>
      <c r="B100" s="96" t="s">
        <v>93</v>
      </c>
      <c r="C100" s="96" t="s">
        <v>154</v>
      </c>
      <c r="D100" s="96" t="s">
        <v>93</v>
      </c>
      <c r="E100" s="96" t="s">
        <v>154</v>
      </c>
      <c r="F100" s="96" t="s">
        <v>93</v>
      </c>
      <c r="G100" s="96" t="s">
        <v>154</v>
      </c>
      <c r="H100" s="96" t="s">
        <v>93</v>
      </c>
      <c r="I100" s="96" t="s">
        <v>154</v>
      </c>
    </row>
    <row r="101" spans="1:9" ht="24.95" customHeight="1" x14ac:dyDescent="0.25">
      <c r="A101" s="403"/>
      <c r="B101" s="50">
        <f>+B53/C38</f>
        <v>0.10246305418719212</v>
      </c>
      <c r="C101" s="53"/>
      <c r="D101" s="50">
        <v>0.104</v>
      </c>
      <c r="E101" s="51"/>
      <c r="F101" s="58"/>
      <c r="G101" s="52"/>
      <c r="H101" s="58"/>
      <c r="I101" s="52"/>
    </row>
    <row r="102" spans="1:9" ht="80.25" customHeight="1" x14ac:dyDescent="0.25">
      <c r="A102" s="48" t="s">
        <v>186</v>
      </c>
      <c r="B102" s="315"/>
      <c r="C102" s="315"/>
      <c r="D102" s="318"/>
      <c r="E102" s="319"/>
      <c r="F102" s="315"/>
      <c r="G102" s="315"/>
      <c r="H102" s="315"/>
      <c r="I102" s="315"/>
    </row>
    <row r="103" spans="1:9" ht="80.25" customHeight="1" x14ac:dyDescent="0.25">
      <c r="A103" s="48" t="s">
        <v>189</v>
      </c>
      <c r="B103" s="316"/>
      <c r="C103" s="317"/>
      <c r="D103" s="316"/>
      <c r="E103" s="317"/>
      <c r="F103" s="316"/>
      <c r="G103" s="317"/>
      <c r="H103" s="316"/>
      <c r="I103" s="317"/>
    </row>
    <row r="104" spans="1:9" ht="24.95" customHeight="1" x14ac:dyDescent="0.25">
      <c r="A104" s="402" t="s">
        <v>116</v>
      </c>
      <c r="B104" s="96" t="s">
        <v>93</v>
      </c>
      <c r="C104" s="96" t="s">
        <v>154</v>
      </c>
      <c r="D104" s="96" t="s">
        <v>93</v>
      </c>
      <c r="E104" s="96" t="s">
        <v>154</v>
      </c>
      <c r="F104" s="96" t="s">
        <v>93</v>
      </c>
      <c r="G104" s="96" t="s">
        <v>154</v>
      </c>
      <c r="H104" s="96" t="s">
        <v>93</v>
      </c>
      <c r="I104" s="96" t="s">
        <v>154</v>
      </c>
    </row>
    <row r="105" spans="1:9" ht="24.95" customHeight="1" x14ac:dyDescent="0.25">
      <c r="A105" s="403"/>
      <c r="B105" s="50">
        <f>+B55/C38</f>
        <v>0.10246305418719212</v>
      </c>
      <c r="C105" s="53"/>
      <c r="D105" s="50">
        <v>0.104</v>
      </c>
      <c r="E105" s="51"/>
      <c r="F105" s="58"/>
      <c r="G105" s="52"/>
      <c r="H105" s="58"/>
      <c r="I105" s="52"/>
    </row>
    <row r="106" spans="1:9" ht="80.25" customHeight="1" x14ac:dyDescent="0.25">
      <c r="A106" s="48" t="s">
        <v>186</v>
      </c>
      <c r="B106" s="315"/>
      <c r="C106" s="315"/>
      <c r="D106" s="318"/>
      <c r="E106" s="319"/>
      <c r="F106" s="315"/>
      <c r="G106" s="315"/>
      <c r="H106" s="315"/>
      <c r="I106" s="315"/>
    </row>
    <row r="107" spans="1:9" ht="80.25" customHeight="1" x14ac:dyDescent="0.25">
      <c r="A107" s="48" t="s">
        <v>189</v>
      </c>
      <c r="B107" s="316"/>
      <c r="C107" s="317"/>
      <c r="D107" s="316"/>
      <c r="E107" s="317"/>
      <c r="F107" s="316"/>
      <c r="G107" s="317"/>
      <c r="H107" s="316"/>
      <c r="I107" s="317"/>
    </row>
    <row r="108" spans="1:9" ht="24.95" customHeight="1" x14ac:dyDescent="0.25">
      <c r="A108" s="402" t="s">
        <v>118</v>
      </c>
      <c r="B108" s="96" t="s">
        <v>93</v>
      </c>
      <c r="C108" s="96" t="s">
        <v>154</v>
      </c>
      <c r="D108" s="96" t="s">
        <v>93</v>
      </c>
      <c r="E108" s="96" t="s">
        <v>154</v>
      </c>
      <c r="F108" s="96" t="s">
        <v>93</v>
      </c>
      <c r="G108" s="96" t="s">
        <v>154</v>
      </c>
      <c r="H108" s="96" t="s">
        <v>93</v>
      </c>
      <c r="I108" s="96" t="s">
        <v>154</v>
      </c>
    </row>
    <row r="109" spans="1:9" ht="24.95" customHeight="1" x14ac:dyDescent="0.25">
      <c r="A109" s="403"/>
      <c r="B109" s="50">
        <f>+B57/C38</f>
        <v>0.10246305418719212</v>
      </c>
      <c r="C109" s="53"/>
      <c r="D109" s="50">
        <v>0.104</v>
      </c>
      <c r="E109" s="51"/>
      <c r="F109" s="58"/>
      <c r="G109" s="52"/>
      <c r="H109" s="58"/>
      <c r="I109" s="52"/>
    </row>
    <row r="110" spans="1:9" ht="80.25" customHeight="1" x14ac:dyDescent="0.25">
      <c r="A110" s="48" t="s">
        <v>186</v>
      </c>
      <c r="B110" s="315"/>
      <c r="C110" s="315"/>
      <c r="D110" s="318"/>
      <c r="E110" s="319"/>
      <c r="F110" s="315"/>
      <c r="G110" s="315"/>
      <c r="H110" s="315"/>
      <c r="I110" s="315"/>
    </row>
    <row r="111" spans="1:9" ht="80.25" customHeight="1" x14ac:dyDescent="0.25">
      <c r="A111" s="48" t="s">
        <v>189</v>
      </c>
      <c r="B111" s="316"/>
      <c r="C111" s="317"/>
      <c r="D111" s="316"/>
      <c r="E111" s="317"/>
      <c r="F111" s="316"/>
      <c r="G111" s="317"/>
      <c r="H111" s="316"/>
      <c r="I111" s="317"/>
    </row>
    <row r="112" spans="1:9" ht="24.95" customHeight="1" x14ac:dyDescent="0.25">
      <c r="A112" s="402" t="s">
        <v>119</v>
      </c>
      <c r="B112" s="96" t="s">
        <v>93</v>
      </c>
      <c r="C112" s="96" t="s">
        <v>154</v>
      </c>
      <c r="D112" s="96" t="s">
        <v>93</v>
      </c>
      <c r="E112" s="96" t="s">
        <v>154</v>
      </c>
      <c r="F112" s="96" t="s">
        <v>93</v>
      </c>
      <c r="G112" s="96" t="s">
        <v>154</v>
      </c>
      <c r="H112" s="96" t="s">
        <v>93</v>
      </c>
      <c r="I112" s="96" t="s">
        <v>154</v>
      </c>
    </row>
    <row r="113" spans="1:9" ht="24.95" customHeight="1" x14ac:dyDescent="0.25">
      <c r="A113" s="403"/>
      <c r="B113" s="50">
        <f>+B59/C38</f>
        <v>0.10246305418719212</v>
      </c>
      <c r="C113" s="53"/>
      <c r="D113" s="50">
        <v>0.104</v>
      </c>
      <c r="E113" s="51"/>
      <c r="F113" s="58"/>
      <c r="G113" s="52"/>
      <c r="H113" s="58"/>
      <c r="I113" s="52"/>
    </row>
    <row r="114" spans="1:9" ht="80.25" customHeight="1" x14ac:dyDescent="0.25">
      <c r="A114" s="48" t="s">
        <v>186</v>
      </c>
      <c r="B114" s="315"/>
      <c r="C114" s="315"/>
      <c r="D114" s="318"/>
      <c r="E114" s="319"/>
      <c r="F114" s="315"/>
      <c r="G114" s="315"/>
      <c r="H114" s="315"/>
      <c r="I114" s="315"/>
    </row>
    <row r="115" spans="1:9" ht="80.25" customHeight="1" x14ac:dyDescent="0.25">
      <c r="A115" s="48" t="s">
        <v>189</v>
      </c>
      <c r="B115" s="316"/>
      <c r="C115" s="317"/>
      <c r="D115" s="316"/>
      <c r="E115" s="317"/>
      <c r="F115" s="316"/>
      <c r="G115" s="317"/>
      <c r="H115" s="316"/>
      <c r="I115" s="317"/>
    </row>
    <row r="116" spans="1:9" ht="24.95" customHeight="1" x14ac:dyDescent="0.25">
      <c r="A116" s="402" t="s">
        <v>120</v>
      </c>
      <c r="B116" s="96" t="s">
        <v>93</v>
      </c>
      <c r="C116" s="96" t="s">
        <v>154</v>
      </c>
      <c r="D116" s="96" t="s">
        <v>93</v>
      </c>
      <c r="E116" s="96" t="s">
        <v>154</v>
      </c>
      <c r="F116" s="96" t="s">
        <v>93</v>
      </c>
      <c r="G116" s="96" t="s">
        <v>154</v>
      </c>
      <c r="H116" s="96" t="s">
        <v>93</v>
      </c>
      <c r="I116" s="96" t="s">
        <v>154</v>
      </c>
    </row>
    <row r="117" spans="1:9" ht="24.95" customHeight="1" x14ac:dyDescent="0.25">
      <c r="A117" s="403"/>
      <c r="B117" s="50">
        <f>+B61/C38</f>
        <v>4.1379310344827586E-2</v>
      </c>
      <c r="C117" s="53"/>
      <c r="D117" s="50">
        <v>4.2000000000000003E-2</v>
      </c>
      <c r="E117" s="51"/>
      <c r="F117" s="58"/>
      <c r="G117" s="52"/>
      <c r="H117" s="58"/>
      <c r="I117" s="52"/>
    </row>
    <row r="118" spans="1:9" ht="80.25" customHeight="1" x14ac:dyDescent="0.25">
      <c r="A118" s="48" t="s">
        <v>186</v>
      </c>
      <c r="B118" s="315"/>
      <c r="C118" s="315"/>
      <c r="D118" s="318"/>
      <c r="E118" s="319"/>
      <c r="F118" s="315"/>
      <c r="G118" s="315"/>
      <c r="H118" s="315"/>
      <c r="I118" s="315"/>
    </row>
    <row r="119" spans="1:9" ht="80.25" customHeight="1" x14ac:dyDescent="0.25">
      <c r="A119" s="48" t="s">
        <v>189</v>
      </c>
      <c r="B119" s="316"/>
      <c r="C119" s="317"/>
      <c r="D119" s="316"/>
      <c r="E119" s="317"/>
      <c r="F119" s="316"/>
      <c r="G119" s="317"/>
      <c r="H119" s="316"/>
      <c r="I119" s="317"/>
    </row>
    <row r="120" spans="1:9" ht="24.95" customHeight="1" x14ac:dyDescent="0.25">
      <c r="A120" s="402" t="s">
        <v>121</v>
      </c>
      <c r="B120" s="96" t="s">
        <v>93</v>
      </c>
      <c r="C120" s="96" t="s">
        <v>154</v>
      </c>
      <c r="D120" s="96" t="s">
        <v>93</v>
      </c>
      <c r="E120" s="96" t="s">
        <v>154</v>
      </c>
      <c r="F120" s="96" t="s">
        <v>93</v>
      </c>
      <c r="G120" s="96" t="s">
        <v>154</v>
      </c>
      <c r="H120" s="96" t="s">
        <v>93</v>
      </c>
      <c r="I120" s="96" t="s">
        <v>154</v>
      </c>
    </row>
    <row r="121" spans="1:9" ht="24.95" customHeight="1" x14ac:dyDescent="0.25">
      <c r="A121" s="403"/>
      <c r="B121" s="222">
        <f>+B63/C38</f>
        <v>0</v>
      </c>
      <c r="C121" s="216"/>
      <c r="D121" s="216">
        <v>0</v>
      </c>
      <c r="E121" s="216"/>
      <c r="F121" s="216"/>
      <c r="G121" s="217"/>
      <c r="H121" s="216"/>
      <c r="I121" s="217"/>
    </row>
    <row r="122" spans="1:9" ht="80.25" customHeight="1" x14ac:dyDescent="0.25">
      <c r="A122" s="48" t="s">
        <v>186</v>
      </c>
      <c r="B122" s="320"/>
      <c r="C122" s="320"/>
      <c r="D122" s="321"/>
      <c r="E122" s="322"/>
      <c r="F122" s="320"/>
      <c r="G122" s="320"/>
      <c r="H122" s="320"/>
      <c r="I122" s="320"/>
    </row>
    <row r="123" spans="1:9" ht="80.25" customHeight="1" x14ac:dyDescent="0.25">
      <c r="A123" s="48" t="s">
        <v>189</v>
      </c>
      <c r="B123" s="316"/>
      <c r="C123" s="317"/>
      <c r="D123" s="316"/>
      <c r="E123" s="317"/>
      <c r="F123" s="316"/>
      <c r="G123" s="317"/>
      <c r="H123" s="316"/>
      <c r="I123" s="317"/>
    </row>
    <row r="124" spans="1:9" ht="16.5" x14ac:dyDescent="0.25">
      <c r="A124" s="49" t="s">
        <v>194</v>
      </c>
      <c r="B124" s="54">
        <f t="shared" ref="B124:I124" si="1">(B77+B81+B85+B89+B93+B97+B101+B105+B109+B113+B117+B121)</f>
        <v>1.0000000000000002</v>
      </c>
      <c r="C124" s="54">
        <f t="shared" si="1"/>
        <v>0.22662167487684728</v>
      </c>
      <c r="D124" s="54">
        <f t="shared" si="1"/>
        <v>0.99999999999999989</v>
      </c>
      <c r="E124" s="54">
        <f t="shared" si="1"/>
        <v>0.22999999999999998</v>
      </c>
      <c r="F124" s="54">
        <f t="shared" si="1"/>
        <v>0</v>
      </c>
      <c r="G124" s="54">
        <f t="shared" si="1"/>
        <v>0</v>
      </c>
      <c r="H124" s="54">
        <f t="shared" si="1"/>
        <v>0</v>
      </c>
      <c r="I124" s="54">
        <f t="shared" si="1"/>
        <v>0</v>
      </c>
    </row>
  </sheetData>
  <mergeCells count="212">
    <mergeCell ref="B75:C75"/>
    <mergeCell ref="D75:E75"/>
    <mergeCell ref="F75:G75"/>
    <mergeCell ref="H75:I75"/>
    <mergeCell ref="A100:A101"/>
    <mergeCell ref="A104:A105"/>
    <mergeCell ref="A108:A109"/>
    <mergeCell ref="F53:G53"/>
    <mergeCell ref="B99:C99"/>
    <mergeCell ref="D99:E99"/>
    <mergeCell ref="F99:G99"/>
    <mergeCell ref="H99:I99"/>
    <mergeCell ref="B95:C95"/>
    <mergeCell ref="D95:E95"/>
    <mergeCell ref="F95:G95"/>
    <mergeCell ref="H95:I95"/>
    <mergeCell ref="B98:C98"/>
    <mergeCell ref="D98:E98"/>
    <mergeCell ref="F98:G98"/>
    <mergeCell ref="H98:I98"/>
    <mergeCell ref="B91:C91"/>
    <mergeCell ref="D91:E91"/>
    <mergeCell ref="F59:G59"/>
    <mergeCell ref="F57:G57"/>
    <mergeCell ref="F55:G55"/>
    <mergeCell ref="F91:G91"/>
    <mergeCell ref="H91:I91"/>
    <mergeCell ref="B94:C94"/>
    <mergeCell ref="A112:A113"/>
    <mergeCell ref="A116:A117"/>
    <mergeCell ref="A120:A121"/>
    <mergeCell ref="M8:O8"/>
    <mergeCell ref="M9:O9"/>
    <mergeCell ref="M10:O10"/>
    <mergeCell ref="A76:A77"/>
    <mergeCell ref="A80:A81"/>
    <mergeCell ref="A84:A85"/>
    <mergeCell ref="A88:A89"/>
    <mergeCell ref="A92:A93"/>
    <mergeCell ref="A96:A97"/>
    <mergeCell ref="A24:O24"/>
    <mergeCell ref="A73:I73"/>
    <mergeCell ref="F74:G74"/>
    <mergeCell ref="H74:I74"/>
    <mergeCell ref="D78:E78"/>
    <mergeCell ref="F78:G78"/>
    <mergeCell ref="H78:I78"/>
    <mergeCell ref="H94:I94"/>
    <mergeCell ref="M1:O1"/>
    <mergeCell ref="M2:O2"/>
    <mergeCell ref="M3:O3"/>
    <mergeCell ref="M4:O4"/>
    <mergeCell ref="B1:L1"/>
    <mergeCell ref="B2:L2"/>
    <mergeCell ref="B3:L3"/>
    <mergeCell ref="B4:L4"/>
    <mergeCell ref="A23:O23"/>
    <mergeCell ref="B13:O15"/>
    <mergeCell ref="B17:F17"/>
    <mergeCell ref="I17:O17"/>
    <mergeCell ref="K19:O19"/>
    <mergeCell ref="A1:A4"/>
    <mergeCell ref="J8:K10"/>
    <mergeCell ref="G17:H17"/>
    <mergeCell ref="G19:I19"/>
    <mergeCell ref="B19:E19"/>
    <mergeCell ref="C20:O20"/>
    <mergeCell ref="A13:A15"/>
    <mergeCell ref="A8:A10"/>
    <mergeCell ref="B6:K6"/>
    <mergeCell ref="L6:M6"/>
    <mergeCell ref="N6:O6"/>
    <mergeCell ref="B87:C87"/>
    <mergeCell ref="D87:E87"/>
    <mergeCell ref="F87:G87"/>
    <mergeCell ref="B78:C78"/>
    <mergeCell ref="D79:E79"/>
    <mergeCell ref="F79:G79"/>
    <mergeCell ref="F82:G82"/>
    <mergeCell ref="H82:I82"/>
    <mergeCell ref="B82:C82"/>
    <mergeCell ref="D82:E82"/>
    <mergeCell ref="H83:I83"/>
    <mergeCell ref="H86:I86"/>
    <mergeCell ref="H79:I79"/>
    <mergeCell ref="B79:C79"/>
    <mergeCell ref="F52:G52"/>
    <mergeCell ref="F54:G54"/>
    <mergeCell ref="A35:I35"/>
    <mergeCell ref="B36:I36"/>
    <mergeCell ref="B39:C39"/>
    <mergeCell ref="D40:E40"/>
    <mergeCell ref="D41:E41"/>
    <mergeCell ref="F40:G40"/>
    <mergeCell ref="D44:E44"/>
    <mergeCell ref="D43:E43"/>
    <mergeCell ref="D45:E45"/>
    <mergeCell ref="D39:I39"/>
    <mergeCell ref="F43:G43"/>
    <mergeCell ref="F44:G44"/>
    <mergeCell ref="F45:G45"/>
    <mergeCell ref="D42:E42"/>
    <mergeCell ref="F42:G42"/>
    <mergeCell ref="A44:A45"/>
    <mergeCell ref="A37:A38"/>
    <mergeCell ref="G37:G38"/>
    <mergeCell ref="H37:I38"/>
    <mergeCell ref="A46:A47"/>
    <mergeCell ref="A48:A49"/>
    <mergeCell ref="A50:A51"/>
    <mergeCell ref="F41:G41"/>
    <mergeCell ref="F48:G48"/>
    <mergeCell ref="F49:G49"/>
    <mergeCell ref="F51:G51"/>
    <mergeCell ref="F50:G50"/>
    <mergeCell ref="D51:E51"/>
    <mergeCell ref="A40:A41"/>
    <mergeCell ref="A42:A43"/>
    <mergeCell ref="D47:E47"/>
    <mergeCell ref="F46:G46"/>
    <mergeCell ref="F47:G47"/>
    <mergeCell ref="D46:E46"/>
    <mergeCell ref="D48:E48"/>
    <mergeCell ref="D50:E50"/>
    <mergeCell ref="D49:E49"/>
    <mergeCell ref="A52:A53"/>
    <mergeCell ref="A54:A55"/>
    <mergeCell ref="A56:A57"/>
    <mergeCell ref="A58:A59"/>
    <mergeCell ref="A60:A61"/>
    <mergeCell ref="A62:A63"/>
    <mergeCell ref="D52:E52"/>
    <mergeCell ref="D59:E59"/>
    <mergeCell ref="D61:E61"/>
    <mergeCell ref="D63:E63"/>
    <mergeCell ref="D60:E60"/>
    <mergeCell ref="D54:E54"/>
    <mergeCell ref="D56:E56"/>
    <mergeCell ref="D62:E62"/>
    <mergeCell ref="D55:E55"/>
    <mergeCell ref="D106:E106"/>
    <mergeCell ref="F56:G56"/>
    <mergeCell ref="D58:E58"/>
    <mergeCell ref="F58:G58"/>
    <mergeCell ref="D53:E53"/>
    <mergeCell ref="D57:E57"/>
    <mergeCell ref="F63:G63"/>
    <mergeCell ref="F61:G61"/>
    <mergeCell ref="B111:C111"/>
    <mergeCell ref="D111:E111"/>
    <mergeCell ref="F111:G111"/>
    <mergeCell ref="B83:C83"/>
    <mergeCell ref="D83:E83"/>
    <mergeCell ref="F83:G83"/>
    <mergeCell ref="B86:C86"/>
    <mergeCell ref="D86:E86"/>
    <mergeCell ref="F86:G86"/>
    <mergeCell ref="F106:G106"/>
    <mergeCell ref="B74:C74"/>
    <mergeCell ref="D74:E74"/>
    <mergeCell ref="F60:G60"/>
    <mergeCell ref="F62:G62"/>
    <mergeCell ref="D94:E94"/>
    <mergeCell ref="F94:G94"/>
    <mergeCell ref="H122:I122"/>
    <mergeCell ref="H111:I111"/>
    <mergeCell ref="B102:C102"/>
    <mergeCell ref="D102:E102"/>
    <mergeCell ref="F102:G102"/>
    <mergeCell ref="H87:I87"/>
    <mergeCell ref="B90:C90"/>
    <mergeCell ref="D90:E90"/>
    <mergeCell ref="F90:G90"/>
    <mergeCell ref="H90:I90"/>
    <mergeCell ref="H102:I102"/>
    <mergeCell ref="B103:C103"/>
    <mergeCell ref="D103:E103"/>
    <mergeCell ref="B107:C107"/>
    <mergeCell ref="D107:E107"/>
    <mergeCell ref="F107:G107"/>
    <mergeCell ref="H107:I107"/>
    <mergeCell ref="B110:C110"/>
    <mergeCell ref="D110:E110"/>
    <mergeCell ref="F110:G110"/>
    <mergeCell ref="H110:I110"/>
    <mergeCell ref="F103:G103"/>
    <mergeCell ref="H103:I103"/>
    <mergeCell ref="B106:C106"/>
    <mergeCell ref="H106:I106"/>
    <mergeCell ref="B123:C123"/>
    <mergeCell ref="D123:E123"/>
    <mergeCell ref="F123:G123"/>
    <mergeCell ref="H123:I123"/>
    <mergeCell ref="B114:C114"/>
    <mergeCell ref="D114:E114"/>
    <mergeCell ref="F114:G114"/>
    <mergeCell ref="H114:I114"/>
    <mergeCell ref="B115:C115"/>
    <mergeCell ref="D115:E115"/>
    <mergeCell ref="F115:G115"/>
    <mergeCell ref="H115:I115"/>
    <mergeCell ref="B118:C118"/>
    <mergeCell ref="D118:E118"/>
    <mergeCell ref="F118:G118"/>
    <mergeCell ref="H118:I118"/>
    <mergeCell ref="B119:C119"/>
    <mergeCell ref="D119:E119"/>
    <mergeCell ref="F119:G119"/>
    <mergeCell ref="H119:I119"/>
    <mergeCell ref="B122:C122"/>
    <mergeCell ref="D122:E122"/>
    <mergeCell ref="F122:G122"/>
  </mergeCells>
  <phoneticPr fontId="35" type="noConversion"/>
  <hyperlinks>
    <hyperlink ref="B83" r:id="rId1" xr:uid="{7B6D6138-BEB6-4D99-98EC-5BADC5C0AAF8}"/>
    <hyperlink ref="B79" r:id="rId2" xr:uid="{7D351DB9-E5D8-4ACF-BA2C-5DB8BB325C51}"/>
    <hyperlink ref="D79" r:id="rId3" xr:uid="{683F76AA-59AE-4241-A7E3-3928ABE0528E}"/>
    <hyperlink ref="D83" r:id="rId4" xr:uid="{5CCAF7B5-7BFA-4378-B917-4516E71D5504}"/>
    <hyperlink ref="B87" r:id="rId5" xr:uid="{106293C0-BEB4-451E-B536-FA473CE08CEA}"/>
    <hyperlink ref="D87" r:id="rId6" xr:uid="{3FCB7D9F-2A0C-4FC5-841C-6F0E8815FF61}"/>
  </hyperlinks>
  <pageMargins left="0.25" right="0.25" top="0.75" bottom="0.75" header="0.3" footer="0.3"/>
  <pageSetup scale="10" orientation="landscape" r:id="rId7"/>
  <rowBreaks count="1" manualBreakCount="1">
    <brk id="107" max="14" man="1"/>
  </rowBreak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H37:I38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E5DA-7A70-4A72-9632-5CDB3F2274D6}">
  <sheetPr>
    <tabColor theme="5" tint="0.59999389629810485"/>
  </sheetPr>
  <dimension ref="A1:O118"/>
  <sheetViews>
    <sheetView showGridLines="0" view="pageBreakPreview" zoomScale="70" zoomScaleNormal="70" zoomScaleSheetLayoutView="70" workbookViewId="0">
      <selection activeCell="A6" sqref="A6:XFD6"/>
    </sheetView>
  </sheetViews>
  <sheetFormatPr baseColWidth="10" defaultColWidth="10.85546875" defaultRowHeight="14.25" x14ac:dyDescent="0.25"/>
  <cols>
    <col min="1" max="1" width="49.7109375" style="2" customWidth="1"/>
    <col min="2" max="4" width="35.7109375" style="2" customWidth="1"/>
    <col min="5" max="5" width="45.140625" style="2" customWidth="1"/>
    <col min="6" max="7" width="35.7109375" style="2" customWidth="1"/>
    <col min="8" max="8" width="85.140625" style="2" customWidth="1"/>
    <col min="9" max="9" width="93.85546875" style="2" customWidth="1"/>
    <col min="10" max="13" width="35.7109375" style="2" customWidth="1"/>
    <col min="14" max="15" width="18.140625" style="2" customWidth="1"/>
    <col min="16" max="16" width="8.42578125" style="2" customWidth="1"/>
    <col min="17" max="17" width="18.42578125" style="2" bestFit="1" customWidth="1"/>
    <col min="18" max="18" width="5.7109375" style="2" customWidth="1"/>
    <col min="19" max="19" width="18.42578125" style="2" bestFit="1" customWidth="1"/>
    <col min="20" max="20" width="4.7109375" style="2" customWidth="1"/>
    <col min="21" max="21" width="23" style="2" bestFit="1" customWidth="1"/>
    <col min="22" max="22" width="10.85546875" style="2"/>
    <col min="23" max="23" width="18.42578125" style="2" bestFit="1" customWidth="1"/>
    <col min="24" max="24" width="16.140625" style="2" customWidth="1"/>
    <col min="25" max="16384" width="10.85546875" style="2"/>
  </cols>
  <sheetData>
    <row r="1" spans="1:15" s="81" customFormat="1" ht="32.25" customHeight="1" thickBot="1" x14ac:dyDescent="0.3">
      <c r="A1" s="392"/>
      <c r="B1" s="369" t="s">
        <v>97</v>
      </c>
      <c r="C1" s="370"/>
      <c r="D1" s="370"/>
      <c r="E1" s="370"/>
      <c r="F1" s="370"/>
      <c r="G1" s="370"/>
      <c r="H1" s="370"/>
      <c r="I1" s="370"/>
      <c r="J1" s="370"/>
      <c r="K1" s="370"/>
      <c r="L1" s="371"/>
      <c r="M1" s="366" t="s">
        <v>98</v>
      </c>
      <c r="N1" s="367"/>
      <c r="O1" s="368"/>
    </row>
    <row r="2" spans="1:15" s="81" customFormat="1" ht="30.75" customHeight="1" thickBot="1" x14ac:dyDescent="0.3">
      <c r="A2" s="393"/>
      <c r="B2" s="372" t="s">
        <v>99</v>
      </c>
      <c r="C2" s="373"/>
      <c r="D2" s="373"/>
      <c r="E2" s="373"/>
      <c r="F2" s="373"/>
      <c r="G2" s="373"/>
      <c r="H2" s="373"/>
      <c r="I2" s="373"/>
      <c r="J2" s="373"/>
      <c r="K2" s="373"/>
      <c r="L2" s="374"/>
      <c r="M2" s="366" t="s">
        <v>100</v>
      </c>
      <c r="N2" s="367"/>
      <c r="O2" s="368"/>
    </row>
    <row r="3" spans="1:15" s="81" customFormat="1" ht="24" customHeight="1" thickBot="1" x14ac:dyDescent="0.3">
      <c r="A3" s="393"/>
      <c r="B3" s="372" t="s">
        <v>101</v>
      </c>
      <c r="C3" s="373"/>
      <c r="D3" s="373"/>
      <c r="E3" s="373"/>
      <c r="F3" s="373"/>
      <c r="G3" s="373"/>
      <c r="H3" s="373"/>
      <c r="I3" s="373"/>
      <c r="J3" s="373"/>
      <c r="K3" s="373"/>
      <c r="L3" s="374"/>
      <c r="M3" s="366" t="s">
        <v>102</v>
      </c>
      <c r="N3" s="367"/>
      <c r="O3" s="368"/>
    </row>
    <row r="4" spans="1:15" s="81" customFormat="1" ht="21.75" customHeight="1" thickBot="1" x14ac:dyDescent="0.3">
      <c r="A4" s="394"/>
      <c r="B4" s="375" t="s">
        <v>103</v>
      </c>
      <c r="C4" s="376"/>
      <c r="D4" s="376"/>
      <c r="E4" s="376"/>
      <c r="F4" s="376"/>
      <c r="G4" s="376"/>
      <c r="H4" s="376"/>
      <c r="I4" s="376"/>
      <c r="J4" s="376"/>
      <c r="K4" s="376"/>
      <c r="L4" s="377"/>
      <c r="M4" s="366" t="s">
        <v>104</v>
      </c>
      <c r="N4" s="367"/>
      <c r="O4" s="368"/>
    </row>
    <row r="5" spans="1:15" s="81" customFormat="1" ht="21.75" customHeight="1" thickBot="1" x14ac:dyDescent="0.3">
      <c r="A5" s="82"/>
      <c r="B5" s="649"/>
      <c r="C5" s="649"/>
      <c r="D5" s="649"/>
      <c r="E5" s="649"/>
      <c r="F5" s="649"/>
      <c r="G5" s="649"/>
      <c r="H5" s="649"/>
      <c r="I5" s="649"/>
      <c r="J5" s="649"/>
      <c r="K5" s="649"/>
      <c r="L5" s="649"/>
      <c r="M5" s="84"/>
      <c r="N5" s="84"/>
      <c r="O5" s="84"/>
    </row>
    <row r="6" spans="1:15" s="81" customFormat="1" ht="21.75" customHeight="1" thickBot="1" x14ac:dyDescent="0.3">
      <c r="A6" s="308" t="s">
        <v>269</v>
      </c>
      <c r="B6" s="650" t="s">
        <v>270</v>
      </c>
      <c r="C6" s="650"/>
      <c r="D6" s="650"/>
      <c r="E6" s="650"/>
      <c r="F6" s="650"/>
      <c r="G6" s="650"/>
      <c r="H6" s="650"/>
      <c r="I6" s="650"/>
      <c r="J6" s="650"/>
      <c r="K6" s="650"/>
      <c r="L6" s="652" t="s">
        <v>649</v>
      </c>
      <c r="M6" s="652"/>
      <c r="N6" s="651">
        <v>2024110010300</v>
      </c>
      <c r="O6" s="651"/>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396" t="s">
        <v>105</v>
      </c>
      <c r="B8" s="188" t="s">
        <v>106</v>
      </c>
      <c r="C8" s="144" t="s">
        <v>107</v>
      </c>
      <c r="D8" s="188" t="s">
        <v>108</v>
      </c>
      <c r="E8" s="144" t="s">
        <v>107</v>
      </c>
      <c r="F8" s="188" t="s">
        <v>109</v>
      </c>
      <c r="G8" s="144" t="s">
        <v>107</v>
      </c>
      <c r="H8" s="188" t="s">
        <v>110</v>
      </c>
      <c r="I8" s="146"/>
      <c r="J8" s="380" t="s">
        <v>111</v>
      </c>
      <c r="K8" s="395"/>
      <c r="L8" s="187" t="s">
        <v>112</v>
      </c>
      <c r="M8" s="404"/>
      <c r="N8" s="404"/>
      <c r="O8" s="404"/>
    </row>
    <row r="9" spans="1:15" s="81" customFormat="1" ht="21.75" customHeight="1" thickBot="1" x14ac:dyDescent="0.3">
      <c r="A9" s="396"/>
      <c r="B9" s="189" t="s">
        <v>113</v>
      </c>
      <c r="C9" s="147"/>
      <c r="D9" s="188" t="s">
        <v>114</v>
      </c>
      <c r="E9" s="148"/>
      <c r="F9" s="188" t="s">
        <v>115</v>
      </c>
      <c r="G9" s="148"/>
      <c r="H9" s="188" t="s">
        <v>116</v>
      </c>
      <c r="I9" s="146"/>
      <c r="J9" s="380"/>
      <c r="K9" s="395"/>
      <c r="L9" s="187" t="s">
        <v>117</v>
      </c>
      <c r="M9" s="404" t="s">
        <v>107</v>
      </c>
      <c r="N9" s="404"/>
      <c r="O9" s="404"/>
    </row>
    <row r="10" spans="1:15" s="81" customFormat="1" ht="21.75" customHeight="1" thickBot="1" x14ac:dyDescent="0.3">
      <c r="A10" s="396"/>
      <c r="B10" s="188" t="s">
        <v>118</v>
      </c>
      <c r="C10" s="144"/>
      <c r="D10" s="188" t="s">
        <v>119</v>
      </c>
      <c r="E10" s="148"/>
      <c r="F10" s="188" t="s">
        <v>120</v>
      </c>
      <c r="G10" s="148"/>
      <c r="H10" s="188" t="s">
        <v>121</v>
      </c>
      <c r="I10" s="146"/>
      <c r="J10" s="380"/>
      <c r="K10" s="395"/>
      <c r="L10" s="187" t="s">
        <v>122</v>
      </c>
      <c r="M10" s="404" t="s">
        <v>107</v>
      </c>
      <c r="N10" s="404"/>
      <c r="O10" s="404"/>
    </row>
    <row r="11" spans="1:15" s="81" customFormat="1" ht="21.75" customHeight="1" x14ac:dyDescent="0.25">
      <c r="A11" s="82"/>
      <c r="B11" s="83"/>
      <c r="C11" s="83"/>
      <c r="D11" s="83"/>
      <c r="E11" s="83"/>
      <c r="F11" s="83"/>
      <c r="G11" s="83"/>
      <c r="H11" s="83"/>
      <c r="I11" s="83"/>
      <c r="J11" s="83"/>
      <c r="K11" s="83"/>
      <c r="L11" s="83"/>
      <c r="M11" s="84"/>
      <c r="N11" s="84"/>
      <c r="O11" s="84"/>
    </row>
    <row r="12" spans="1:15" ht="15" customHeight="1" thickBot="1" x14ac:dyDescent="0.3">
      <c r="A12" s="7"/>
      <c r="B12" s="8"/>
      <c r="C12" s="8"/>
      <c r="D12" s="10"/>
      <c r="E12" s="9"/>
      <c r="F12" s="9"/>
      <c r="G12" s="234"/>
      <c r="H12" s="234"/>
      <c r="I12" s="11"/>
      <c r="J12" s="11"/>
      <c r="K12" s="8"/>
      <c r="L12" s="8"/>
      <c r="M12" s="8"/>
      <c r="N12" s="8"/>
      <c r="O12" s="8"/>
    </row>
    <row r="13" spans="1:15" ht="15" customHeight="1" x14ac:dyDescent="0.25">
      <c r="A13" s="399" t="s">
        <v>123</v>
      </c>
      <c r="B13" s="381" t="s">
        <v>195</v>
      </c>
      <c r="C13" s="382"/>
      <c r="D13" s="382"/>
      <c r="E13" s="382"/>
      <c r="F13" s="382"/>
      <c r="G13" s="382"/>
      <c r="H13" s="382"/>
      <c r="I13" s="382"/>
      <c r="J13" s="382"/>
      <c r="K13" s="382"/>
      <c r="L13" s="382"/>
      <c r="M13" s="382"/>
      <c r="N13" s="382"/>
      <c r="O13" s="383"/>
    </row>
    <row r="14" spans="1:15" ht="15" customHeight="1" x14ac:dyDescent="0.25">
      <c r="A14" s="400"/>
      <c r="B14" s="384"/>
      <c r="C14" s="385"/>
      <c r="D14" s="385"/>
      <c r="E14" s="385"/>
      <c r="F14" s="385"/>
      <c r="G14" s="385"/>
      <c r="H14" s="385"/>
      <c r="I14" s="385"/>
      <c r="J14" s="385"/>
      <c r="K14" s="385"/>
      <c r="L14" s="385"/>
      <c r="M14" s="385"/>
      <c r="N14" s="385"/>
      <c r="O14" s="386"/>
    </row>
    <row r="15" spans="1:15" ht="15" customHeight="1" thickBot="1" x14ac:dyDescent="0.3">
      <c r="A15" s="401"/>
      <c r="B15" s="387"/>
      <c r="C15" s="388"/>
      <c r="D15" s="388"/>
      <c r="E15" s="388"/>
      <c r="F15" s="388"/>
      <c r="G15" s="388"/>
      <c r="H15" s="388"/>
      <c r="I15" s="388"/>
      <c r="J15" s="388"/>
      <c r="K15" s="388"/>
      <c r="L15" s="388"/>
      <c r="M15" s="388"/>
      <c r="N15" s="388"/>
      <c r="O15" s="389"/>
    </row>
    <row r="16" spans="1:15" ht="9" customHeight="1" thickBot="1" x14ac:dyDescent="0.3">
      <c r="A16" s="14"/>
      <c r="B16" s="80"/>
      <c r="C16" s="15"/>
      <c r="D16" s="15"/>
      <c r="E16" s="15"/>
      <c r="F16" s="15"/>
      <c r="G16" s="16"/>
      <c r="H16" s="16"/>
      <c r="I16" s="16"/>
      <c r="J16" s="16"/>
      <c r="K16" s="16"/>
      <c r="L16" s="17"/>
      <c r="M16" s="17"/>
      <c r="N16" s="17"/>
      <c r="O16" s="17"/>
    </row>
    <row r="17" spans="1:15" s="18" customFormat="1" ht="37.5" customHeight="1" x14ac:dyDescent="0.25">
      <c r="A17" s="61" t="s">
        <v>125</v>
      </c>
      <c r="B17" s="390" t="s">
        <v>126</v>
      </c>
      <c r="C17" s="390"/>
      <c r="D17" s="390"/>
      <c r="E17" s="390"/>
      <c r="F17" s="390"/>
      <c r="G17" s="396" t="s">
        <v>127</v>
      </c>
      <c r="H17" s="396"/>
      <c r="I17" s="391" t="s">
        <v>196</v>
      </c>
      <c r="J17" s="391"/>
      <c r="K17" s="391"/>
      <c r="L17" s="391"/>
      <c r="M17" s="391"/>
      <c r="N17" s="391"/>
      <c r="O17" s="391"/>
    </row>
    <row r="18" spans="1:15" ht="9" customHeight="1" thickBot="1" x14ac:dyDescent="0.3">
      <c r="A18" s="14"/>
      <c r="B18" s="16"/>
      <c r="C18" s="15"/>
      <c r="D18" s="15"/>
      <c r="E18" s="15"/>
      <c r="F18" s="15"/>
      <c r="G18" s="16"/>
      <c r="H18" s="16"/>
      <c r="I18" s="16"/>
      <c r="J18" s="16"/>
      <c r="K18" s="16"/>
      <c r="L18" s="17"/>
      <c r="M18" s="17"/>
      <c r="N18" s="17"/>
      <c r="O18" s="17"/>
    </row>
    <row r="19" spans="1:15" ht="56.25" customHeight="1" thickBot="1" x14ac:dyDescent="0.3">
      <c r="A19" s="61" t="s">
        <v>129</v>
      </c>
      <c r="B19" s="390" t="s">
        <v>130</v>
      </c>
      <c r="C19" s="390"/>
      <c r="D19" s="390"/>
      <c r="E19" s="390"/>
      <c r="F19" s="61" t="s">
        <v>131</v>
      </c>
      <c r="G19" s="397" t="s">
        <v>132</v>
      </c>
      <c r="H19" s="397"/>
      <c r="I19" s="397"/>
      <c r="J19" s="61" t="s">
        <v>133</v>
      </c>
      <c r="K19" s="390" t="s">
        <v>197</v>
      </c>
      <c r="L19" s="390"/>
      <c r="M19" s="390"/>
      <c r="N19" s="390"/>
      <c r="O19" s="390"/>
    </row>
    <row r="20" spans="1:15" ht="9" customHeight="1" x14ac:dyDescent="0.25">
      <c r="A20" s="6"/>
      <c r="B20" s="3"/>
      <c r="C20" s="398"/>
      <c r="D20" s="398"/>
      <c r="E20" s="398"/>
      <c r="F20" s="398"/>
      <c r="G20" s="398"/>
      <c r="H20" s="398"/>
      <c r="I20" s="398"/>
      <c r="J20" s="398"/>
      <c r="K20" s="398"/>
      <c r="L20" s="398"/>
      <c r="M20" s="398"/>
      <c r="N20" s="398"/>
      <c r="O20" s="398"/>
    </row>
    <row r="22" spans="1:15" ht="16.5" customHeight="1" thickBot="1" x14ac:dyDescent="0.3">
      <c r="A22" s="78"/>
      <c r="B22" s="79"/>
      <c r="C22" s="79"/>
      <c r="D22" s="79"/>
      <c r="E22" s="79"/>
      <c r="F22" s="79"/>
      <c r="G22" s="79"/>
      <c r="H22" s="79"/>
      <c r="I22" s="79"/>
      <c r="J22" s="79"/>
      <c r="K22" s="79"/>
      <c r="L22" s="79"/>
      <c r="M22" s="79"/>
      <c r="N22" s="79"/>
      <c r="O22" s="79"/>
    </row>
    <row r="23" spans="1:15" ht="32.1" customHeight="1" thickBot="1" x14ac:dyDescent="0.3">
      <c r="A23" s="378" t="s">
        <v>135</v>
      </c>
      <c r="B23" s="379"/>
      <c r="C23" s="379"/>
      <c r="D23" s="379"/>
      <c r="E23" s="379"/>
      <c r="F23" s="379"/>
      <c r="G23" s="379"/>
      <c r="H23" s="379"/>
      <c r="I23" s="379"/>
      <c r="J23" s="379"/>
      <c r="K23" s="379"/>
      <c r="L23" s="379"/>
      <c r="M23" s="379"/>
      <c r="N23" s="379"/>
      <c r="O23" s="380"/>
    </row>
    <row r="24" spans="1:15" ht="32.1" customHeight="1" thickBot="1" x14ac:dyDescent="0.3">
      <c r="A24" s="378" t="s">
        <v>136</v>
      </c>
      <c r="B24" s="379"/>
      <c r="C24" s="379"/>
      <c r="D24" s="379"/>
      <c r="E24" s="379"/>
      <c r="F24" s="379"/>
      <c r="G24" s="379"/>
      <c r="H24" s="379"/>
      <c r="I24" s="379"/>
      <c r="J24" s="379"/>
      <c r="K24" s="379"/>
      <c r="L24" s="379"/>
      <c r="M24" s="379"/>
      <c r="N24" s="379"/>
      <c r="O24" s="380"/>
    </row>
    <row r="25" spans="1:15" ht="32.1" customHeight="1" thickBot="1" x14ac:dyDescent="0.3">
      <c r="A25" s="29"/>
      <c r="B25" s="19" t="s">
        <v>106</v>
      </c>
      <c r="C25" s="19" t="s">
        <v>108</v>
      </c>
      <c r="D25" s="19" t="s">
        <v>109</v>
      </c>
      <c r="E25" s="19" t="s">
        <v>110</v>
      </c>
      <c r="F25" s="19" t="s">
        <v>113</v>
      </c>
      <c r="G25" s="19" t="s">
        <v>114</v>
      </c>
      <c r="H25" s="19" t="s">
        <v>115</v>
      </c>
      <c r="I25" s="19" t="s">
        <v>116</v>
      </c>
      <c r="J25" s="19" t="s">
        <v>118</v>
      </c>
      <c r="K25" s="19" t="s">
        <v>119</v>
      </c>
      <c r="L25" s="19" t="s">
        <v>120</v>
      </c>
      <c r="M25" s="19" t="s">
        <v>121</v>
      </c>
      <c r="N25" s="20" t="s">
        <v>137</v>
      </c>
      <c r="O25" s="20" t="s">
        <v>138</v>
      </c>
    </row>
    <row r="26" spans="1:15" ht="32.1" customHeight="1" x14ac:dyDescent="0.25">
      <c r="A26" s="23" t="s">
        <v>139</v>
      </c>
      <c r="B26" s="24">
        <v>381413000</v>
      </c>
      <c r="C26" s="24">
        <v>139344400</v>
      </c>
      <c r="D26" s="24">
        <v>70487000</v>
      </c>
      <c r="E26" s="24">
        <v>11237000</v>
      </c>
      <c r="F26" s="24"/>
      <c r="G26" s="24"/>
      <c r="H26" s="21"/>
      <c r="I26" s="21"/>
      <c r="J26" s="21"/>
      <c r="K26" s="21"/>
      <c r="L26" s="21"/>
      <c r="M26" s="21"/>
      <c r="N26" s="314">
        <f>SUM(B26:M26)</f>
        <v>602481400</v>
      </c>
      <c r="O26" s="22"/>
    </row>
    <row r="27" spans="1:15" ht="32.1" customHeight="1" x14ac:dyDescent="0.25">
      <c r="A27" s="23" t="s">
        <v>140</v>
      </c>
      <c r="B27" s="292">
        <v>381412000</v>
      </c>
      <c r="C27" s="292">
        <v>209234214</v>
      </c>
      <c r="D27" s="292">
        <v>78429</v>
      </c>
      <c r="E27" s="24"/>
      <c r="F27" s="24"/>
      <c r="G27" s="24"/>
      <c r="H27" s="24"/>
      <c r="I27" s="24"/>
      <c r="J27" s="24"/>
      <c r="K27" s="24"/>
      <c r="L27" s="24"/>
      <c r="M27" s="24"/>
      <c r="N27" s="311">
        <f t="shared" ref="N27:N31" si="0">SUM(B27:M27)</f>
        <v>590724643</v>
      </c>
      <c r="O27" s="60">
        <f>+(B27+C27+D27+E27+F27+G27+H27+I27+J27+K27+L27+M27)/N26</f>
        <v>0.98048610795287627</v>
      </c>
    </row>
    <row r="28" spans="1:15" ht="32.1" customHeight="1" x14ac:dyDescent="0.25">
      <c r="A28" s="23" t="s">
        <v>141</v>
      </c>
      <c r="B28" s="24"/>
      <c r="C28" s="292">
        <v>4636081</v>
      </c>
      <c r="D28" s="24">
        <v>44549796</v>
      </c>
      <c r="E28" s="24"/>
      <c r="F28" s="24"/>
      <c r="G28" s="24"/>
      <c r="H28" s="24"/>
      <c r="I28" s="24"/>
      <c r="J28" s="24"/>
      <c r="K28" s="24"/>
      <c r="L28" s="24"/>
      <c r="M28" s="24"/>
      <c r="N28" s="311">
        <f t="shared" si="0"/>
        <v>49185877</v>
      </c>
      <c r="O28" s="60"/>
    </row>
    <row r="29" spans="1:15" ht="32.1" customHeight="1" x14ac:dyDescent="0.25">
      <c r="A29" s="23" t="s">
        <v>142</v>
      </c>
      <c r="B29" s="24"/>
      <c r="C29" s="24">
        <v>3143000</v>
      </c>
      <c r="D29" s="24"/>
      <c r="E29" s="24"/>
      <c r="F29" s="24"/>
      <c r="G29" s="24"/>
      <c r="H29" s="24"/>
      <c r="I29" s="24"/>
      <c r="J29" s="24"/>
      <c r="K29" s="24"/>
      <c r="L29" s="24"/>
      <c r="M29" s="24"/>
      <c r="N29" s="311">
        <f t="shared" si="0"/>
        <v>3143000</v>
      </c>
      <c r="O29" s="25"/>
    </row>
    <row r="30" spans="1:15" ht="32.1" customHeight="1" x14ac:dyDescent="0.25">
      <c r="A30" s="23" t="s">
        <v>143</v>
      </c>
      <c r="B30" s="24">
        <v>0</v>
      </c>
      <c r="C30" s="24"/>
      <c r="D30" s="24"/>
      <c r="E30" s="24"/>
      <c r="F30" s="24"/>
      <c r="G30" s="24"/>
      <c r="H30" s="24"/>
      <c r="I30" s="24"/>
      <c r="J30" s="24"/>
      <c r="K30" s="24"/>
      <c r="L30" s="24"/>
      <c r="M30" s="24"/>
      <c r="N30" s="311">
        <f t="shared" si="0"/>
        <v>0</v>
      </c>
      <c r="O30" s="25"/>
    </row>
    <row r="31" spans="1:15" ht="32.1" customHeight="1" thickBot="1" x14ac:dyDescent="0.3">
      <c r="A31" s="26" t="s">
        <v>144</v>
      </c>
      <c r="B31" s="27">
        <v>0</v>
      </c>
      <c r="C31" s="27"/>
      <c r="D31" s="27"/>
      <c r="E31" s="27"/>
      <c r="F31" s="27"/>
      <c r="G31" s="27"/>
      <c r="H31" s="27"/>
      <c r="I31" s="27"/>
      <c r="J31" s="27"/>
      <c r="K31" s="27"/>
      <c r="L31" s="27"/>
      <c r="M31" s="27"/>
      <c r="N31" s="312">
        <f t="shared" si="0"/>
        <v>0</v>
      </c>
      <c r="O31" s="30"/>
    </row>
    <row r="32" spans="1:15" s="28" customFormat="1" ht="16.5" customHeight="1" x14ac:dyDescent="0.2"/>
    <row r="33" spans="1:10" s="28" customFormat="1" ht="17.25" customHeight="1" x14ac:dyDescent="0.2"/>
    <row r="34" spans="1:10" ht="5.25" customHeight="1" thickBot="1" x14ac:dyDescent="0.3"/>
    <row r="35" spans="1:10" ht="48" customHeight="1" thickBot="1" x14ac:dyDescent="0.3">
      <c r="A35" s="349" t="s">
        <v>145</v>
      </c>
      <c r="B35" s="350"/>
      <c r="C35" s="350"/>
      <c r="D35" s="350"/>
      <c r="E35" s="350"/>
      <c r="F35" s="350"/>
      <c r="G35" s="350"/>
      <c r="H35" s="350"/>
      <c r="I35" s="351"/>
      <c r="J35" s="33"/>
    </row>
    <row r="36" spans="1:10" ht="50.25" customHeight="1" thickBot="1" x14ac:dyDescent="0.3">
      <c r="A36" s="43" t="s">
        <v>146</v>
      </c>
      <c r="B36" s="352" t="str">
        <f>+B13</f>
        <v xml:space="preserve">Acompañar el 100% de los casos de representación jurídica que requieran el apoyo de psicología forense. </v>
      </c>
      <c r="C36" s="353"/>
      <c r="D36" s="353"/>
      <c r="E36" s="353"/>
      <c r="F36" s="353"/>
      <c r="G36" s="353"/>
      <c r="H36" s="353"/>
      <c r="I36" s="354"/>
      <c r="J36" s="31"/>
    </row>
    <row r="37" spans="1:10" ht="18.75" customHeight="1" thickBot="1" x14ac:dyDescent="0.3">
      <c r="A37" s="343" t="s">
        <v>147</v>
      </c>
      <c r="B37" s="89">
        <v>2024</v>
      </c>
      <c r="C37" s="89">
        <v>2025</v>
      </c>
      <c r="D37" s="89">
        <v>2026</v>
      </c>
      <c r="E37" s="89">
        <v>2027</v>
      </c>
      <c r="F37" s="89" t="s">
        <v>148</v>
      </c>
      <c r="G37" s="361" t="s">
        <v>149</v>
      </c>
      <c r="H37" s="361" t="s">
        <v>23</v>
      </c>
      <c r="I37" s="361"/>
      <c r="J37" s="31"/>
    </row>
    <row r="38" spans="1:10" ht="50.25" customHeight="1" thickBot="1" x14ac:dyDescent="0.3">
      <c r="A38" s="344"/>
      <c r="B38" s="91">
        <v>1</v>
      </c>
      <c r="C38" s="91">
        <v>1</v>
      </c>
      <c r="D38" s="91">
        <v>1</v>
      </c>
      <c r="E38" s="91">
        <v>1</v>
      </c>
      <c r="F38" s="90">
        <v>1</v>
      </c>
      <c r="G38" s="361"/>
      <c r="H38" s="361"/>
      <c r="I38" s="361"/>
      <c r="J38" s="31"/>
    </row>
    <row r="39" spans="1:10" ht="52.5" customHeight="1" thickBot="1" x14ac:dyDescent="0.3">
      <c r="A39" s="44" t="s">
        <v>150</v>
      </c>
      <c r="B39" s="355">
        <v>0.2</v>
      </c>
      <c r="C39" s="356"/>
      <c r="D39" s="357" t="s">
        <v>151</v>
      </c>
      <c r="E39" s="358"/>
      <c r="F39" s="358"/>
      <c r="G39" s="358"/>
      <c r="H39" s="358"/>
      <c r="I39" s="359"/>
    </row>
    <row r="40" spans="1:10" s="32" customFormat="1" ht="63" customHeight="1" thickBot="1" x14ac:dyDescent="0.3">
      <c r="A40" s="343" t="s">
        <v>152</v>
      </c>
      <c r="B40" s="44" t="s">
        <v>153</v>
      </c>
      <c r="C40" s="43" t="s">
        <v>154</v>
      </c>
      <c r="D40" s="329" t="s">
        <v>155</v>
      </c>
      <c r="E40" s="330"/>
      <c r="F40" s="329" t="s">
        <v>156</v>
      </c>
      <c r="G40" s="330"/>
      <c r="H40" s="45" t="s">
        <v>157</v>
      </c>
      <c r="I40" s="47" t="s">
        <v>158</v>
      </c>
    </row>
    <row r="41" spans="1:10" ht="219.95" customHeight="1" thickBot="1" x14ac:dyDescent="0.3">
      <c r="A41" s="344"/>
      <c r="B41" s="223">
        <v>1</v>
      </c>
      <c r="C41" s="273">
        <v>1</v>
      </c>
      <c r="D41" s="416" t="s">
        <v>198</v>
      </c>
      <c r="E41" s="417"/>
      <c r="F41" s="416" t="s">
        <v>199</v>
      </c>
      <c r="G41" s="417"/>
      <c r="H41" s="271" t="s">
        <v>200</v>
      </c>
      <c r="I41" s="272" t="s">
        <v>201</v>
      </c>
    </row>
    <row r="42" spans="1:10" s="32" customFormat="1" ht="63" customHeight="1" thickBot="1" x14ac:dyDescent="0.3">
      <c r="A42" s="343" t="s">
        <v>163</v>
      </c>
      <c r="B42" s="46" t="s">
        <v>153</v>
      </c>
      <c r="C42" s="45" t="s">
        <v>154</v>
      </c>
      <c r="D42" s="329" t="s">
        <v>155</v>
      </c>
      <c r="E42" s="330"/>
      <c r="F42" s="329" t="s">
        <v>156</v>
      </c>
      <c r="G42" s="330"/>
      <c r="H42" s="45" t="s">
        <v>157</v>
      </c>
      <c r="I42" s="47" t="s">
        <v>158</v>
      </c>
    </row>
    <row r="43" spans="1:10" ht="200.45" customHeight="1" thickBot="1" x14ac:dyDescent="0.3">
      <c r="A43" s="344"/>
      <c r="B43" s="223">
        <v>1</v>
      </c>
      <c r="C43" s="273">
        <v>1</v>
      </c>
      <c r="D43" s="416" t="s">
        <v>202</v>
      </c>
      <c r="E43" s="417"/>
      <c r="F43" s="416" t="s">
        <v>203</v>
      </c>
      <c r="G43" s="417"/>
      <c r="H43" s="271" t="s">
        <v>204</v>
      </c>
      <c r="I43" s="272" t="s">
        <v>201</v>
      </c>
    </row>
    <row r="44" spans="1:10" s="32" customFormat="1" ht="63" customHeight="1" thickBot="1" x14ac:dyDescent="0.3">
      <c r="A44" s="343" t="s">
        <v>167</v>
      </c>
      <c r="B44" s="46" t="s">
        <v>153</v>
      </c>
      <c r="C44" s="45" t="s">
        <v>154</v>
      </c>
      <c r="D44" s="329" t="s">
        <v>155</v>
      </c>
      <c r="E44" s="330"/>
      <c r="F44" s="329" t="s">
        <v>156</v>
      </c>
      <c r="G44" s="330"/>
      <c r="H44" s="45" t="s">
        <v>157</v>
      </c>
      <c r="I44" s="47" t="s">
        <v>158</v>
      </c>
    </row>
    <row r="45" spans="1:10" ht="159" customHeight="1" thickBot="1" x14ac:dyDescent="0.3">
      <c r="A45" s="344"/>
      <c r="B45" s="223">
        <v>1</v>
      </c>
      <c r="C45" s="273">
        <v>1</v>
      </c>
      <c r="D45" s="416" t="s">
        <v>645</v>
      </c>
      <c r="E45" s="417"/>
      <c r="F45" s="416" t="s">
        <v>618</v>
      </c>
      <c r="G45" s="417"/>
      <c r="H45" s="271" t="s">
        <v>640</v>
      </c>
      <c r="I45" s="272" t="s">
        <v>201</v>
      </c>
    </row>
    <row r="46" spans="1:10" s="32" customFormat="1" ht="63" customHeight="1" thickBot="1" x14ac:dyDescent="0.3">
      <c r="A46" s="343" t="s">
        <v>168</v>
      </c>
      <c r="B46" s="46" t="s">
        <v>153</v>
      </c>
      <c r="C46" s="46" t="s">
        <v>154</v>
      </c>
      <c r="D46" s="329" t="s">
        <v>155</v>
      </c>
      <c r="E46" s="330"/>
      <c r="F46" s="329" t="s">
        <v>156</v>
      </c>
      <c r="G46" s="330"/>
      <c r="H46" s="45" t="s">
        <v>157</v>
      </c>
      <c r="I46" s="45" t="s">
        <v>158</v>
      </c>
    </row>
    <row r="47" spans="1:10" ht="63" customHeight="1" thickBot="1" x14ac:dyDescent="0.3">
      <c r="A47" s="344"/>
      <c r="B47" s="223">
        <v>1</v>
      </c>
      <c r="C47" s="37"/>
      <c r="D47" s="347"/>
      <c r="E47" s="348"/>
      <c r="F47" s="347"/>
      <c r="G47" s="348"/>
      <c r="H47" s="55"/>
      <c r="I47" s="56"/>
    </row>
    <row r="48" spans="1:10" s="32" customFormat="1" ht="63" customHeight="1" thickBot="1" x14ac:dyDescent="0.3">
      <c r="A48" s="343" t="s">
        <v>169</v>
      </c>
      <c r="B48" s="46" t="s">
        <v>153</v>
      </c>
      <c r="C48" s="45" t="s">
        <v>154</v>
      </c>
      <c r="D48" s="329" t="s">
        <v>155</v>
      </c>
      <c r="E48" s="330"/>
      <c r="F48" s="329" t="s">
        <v>156</v>
      </c>
      <c r="G48" s="330"/>
      <c r="H48" s="45" t="s">
        <v>157</v>
      </c>
      <c r="I48" s="47" t="s">
        <v>158</v>
      </c>
    </row>
    <row r="49" spans="1:9" ht="63" customHeight="1" thickBot="1" x14ac:dyDescent="0.3">
      <c r="A49" s="344"/>
      <c r="B49" s="223">
        <v>1</v>
      </c>
      <c r="C49" s="37"/>
      <c r="D49" s="331"/>
      <c r="E49" s="333"/>
      <c r="F49" s="331"/>
      <c r="G49" s="333"/>
      <c r="H49" s="34"/>
      <c r="I49" s="35"/>
    </row>
    <row r="50" spans="1:9" s="32" customFormat="1" ht="63" customHeight="1" thickBot="1" x14ac:dyDescent="0.3">
      <c r="A50" s="343" t="s">
        <v>170</v>
      </c>
      <c r="B50" s="46" t="s">
        <v>153</v>
      </c>
      <c r="C50" s="45" t="s">
        <v>154</v>
      </c>
      <c r="D50" s="329" t="s">
        <v>155</v>
      </c>
      <c r="E50" s="330"/>
      <c r="F50" s="329" t="s">
        <v>156</v>
      </c>
      <c r="G50" s="330"/>
      <c r="H50" s="45" t="s">
        <v>157</v>
      </c>
      <c r="I50" s="47" t="s">
        <v>158</v>
      </c>
    </row>
    <row r="51" spans="1:9" ht="63" customHeight="1" thickBot="1" x14ac:dyDescent="0.3">
      <c r="A51" s="344"/>
      <c r="B51" s="224">
        <v>1</v>
      </c>
      <c r="C51" s="39"/>
      <c r="D51" s="331"/>
      <c r="E51" s="333"/>
      <c r="F51" s="331"/>
      <c r="G51" s="333"/>
      <c r="H51" s="34"/>
      <c r="I51" s="35"/>
    </row>
    <row r="52" spans="1:9" ht="63" customHeight="1" thickBot="1" x14ac:dyDescent="0.3">
      <c r="A52" s="343" t="s">
        <v>171</v>
      </c>
      <c r="B52" s="44" t="s">
        <v>153</v>
      </c>
      <c r="C52" s="43" t="s">
        <v>154</v>
      </c>
      <c r="D52" s="329" t="s">
        <v>155</v>
      </c>
      <c r="E52" s="330"/>
      <c r="F52" s="329" t="s">
        <v>156</v>
      </c>
      <c r="G52" s="330"/>
      <c r="H52" s="45" t="s">
        <v>157</v>
      </c>
      <c r="I52" s="47" t="s">
        <v>158</v>
      </c>
    </row>
    <row r="53" spans="1:9" ht="63" customHeight="1" thickBot="1" x14ac:dyDescent="0.3">
      <c r="A53" s="344"/>
      <c r="B53" s="224">
        <v>1</v>
      </c>
      <c r="C53" s="39"/>
      <c r="D53" s="331"/>
      <c r="E53" s="332"/>
      <c r="F53" s="331"/>
      <c r="G53" s="333"/>
      <c r="H53" s="34"/>
      <c r="I53" s="35"/>
    </row>
    <row r="54" spans="1:9" ht="63" customHeight="1" thickBot="1" x14ac:dyDescent="0.3">
      <c r="A54" s="343" t="s">
        <v>172</v>
      </c>
      <c r="B54" s="44" t="s">
        <v>153</v>
      </c>
      <c r="C54" s="43" t="s">
        <v>154</v>
      </c>
      <c r="D54" s="329" t="s">
        <v>155</v>
      </c>
      <c r="E54" s="330"/>
      <c r="F54" s="329" t="s">
        <v>156</v>
      </c>
      <c r="G54" s="330"/>
      <c r="H54" s="45" t="s">
        <v>157</v>
      </c>
      <c r="I54" s="47" t="s">
        <v>158</v>
      </c>
    </row>
    <row r="55" spans="1:9" ht="63" customHeight="1" thickBot="1" x14ac:dyDescent="0.3">
      <c r="A55" s="344"/>
      <c r="B55" s="224">
        <v>1</v>
      </c>
      <c r="C55" s="39"/>
      <c r="D55" s="331"/>
      <c r="E55" s="332"/>
      <c r="F55" s="331"/>
      <c r="G55" s="333"/>
      <c r="H55" s="57"/>
      <c r="I55" s="35"/>
    </row>
    <row r="56" spans="1:9" ht="63" customHeight="1" thickBot="1" x14ac:dyDescent="0.3">
      <c r="A56" s="343" t="s">
        <v>173</v>
      </c>
      <c r="B56" s="44" t="s">
        <v>153</v>
      </c>
      <c r="C56" s="43" t="s">
        <v>154</v>
      </c>
      <c r="D56" s="329" t="s">
        <v>155</v>
      </c>
      <c r="E56" s="330"/>
      <c r="F56" s="329" t="s">
        <v>156</v>
      </c>
      <c r="G56" s="330"/>
      <c r="H56" s="45" t="s">
        <v>157</v>
      </c>
      <c r="I56" s="47" t="s">
        <v>158</v>
      </c>
    </row>
    <row r="57" spans="1:9" ht="63" customHeight="1" thickBot="1" x14ac:dyDescent="0.3">
      <c r="A57" s="344"/>
      <c r="B57" s="224">
        <v>1</v>
      </c>
      <c r="C57" s="39"/>
      <c r="D57" s="331"/>
      <c r="E57" s="333"/>
      <c r="F57" s="331"/>
      <c r="G57" s="333"/>
      <c r="H57" s="34"/>
      <c r="I57" s="34"/>
    </row>
    <row r="58" spans="1:9" ht="63" customHeight="1" thickBot="1" x14ac:dyDescent="0.3">
      <c r="A58" s="343" t="s">
        <v>174</v>
      </c>
      <c r="B58" s="44" t="s">
        <v>153</v>
      </c>
      <c r="C58" s="43" t="s">
        <v>154</v>
      </c>
      <c r="D58" s="329" t="s">
        <v>155</v>
      </c>
      <c r="E58" s="330"/>
      <c r="F58" s="329" t="s">
        <v>156</v>
      </c>
      <c r="G58" s="330"/>
      <c r="H58" s="45" t="s">
        <v>157</v>
      </c>
      <c r="I58" s="47" t="s">
        <v>158</v>
      </c>
    </row>
    <row r="59" spans="1:9" ht="63" customHeight="1" thickBot="1" x14ac:dyDescent="0.3">
      <c r="A59" s="344"/>
      <c r="B59" s="224">
        <v>1</v>
      </c>
      <c r="C59" s="39"/>
      <c r="D59" s="331"/>
      <c r="E59" s="333"/>
      <c r="F59" s="331"/>
      <c r="G59" s="333"/>
      <c r="H59" s="34"/>
      <c r="I59" s="35"/>
    </row>
    <row r="60" spans="1:9" ht="63" customHeight="1" thickBot="1" x14ac:dyDescent="0.3">
      <c r="A60" s="343" t="s">
        <v>175</v>
      </c>
      <c r="B60" s="44" t="s">
        <v>153</v>
      </c>
      <c r="C60" s="43" t="s">
        <v>154</v>
      </c>
      <c r="D60" s="329" t="s">
        <v>155</v>
      </c>
      <c r="E60" s="330"/>
      <c r="F60" s="329" t="s">
        <v>156</v>
      </c>
      <c r="G60" s="330"/>
      <c r="H60" s="45" t="s">
        <v>157</v>
      </c>
      <c r="I60" s="47" t="s">
        <v>158</v>
      </c>
    </row>
    <row r="61" spans="1:9" ht="63" customHeight="1" thickBot="1" x14ac:dyDescent="0.3">
      <c r="A61" s="344"/>
      <c r="B61" s="224">
        <v>1</v>
      </c>
      <c r="C61" s="39"/>
      <c r="D61" s="331"/>
      <c r="E61" s="333"/>
      <c r="F61" s="332"/>
      <c r="G61" s="332"/>
      <c r="H61" s="34"/>
      <c r="I61" s="34"/>
    </row>
    <row r="62" spans="1:9" ht="63" customHeight="1" thickBot="1" x14ac:dyDescent="0.3">
      <c r="A62" s="343" t="s">
        <v>176</v>
      </c>
      <c r="B62" s="44" t="s">
        <v>153</v>
      </c>
      <c r="C62" s="43" t="s">
        <v>154</v>
      </c>
      <c r="D62" s="329" t="s">
        <v>155</v>
      </c>
      <c r="E62" s="330"/>
      <c r="F62" s="329" t="s">
        <v>156</v>
      </c>
      <c r="G62" s="330"/>
      <c r="H62" s="45" t="s">
        <v>157</v>
      </c>
      <c r="I62" s="47" t="s">
        <v>158</v>
      </c>
    </row>
    <row r="63" spans="1:9" ht="63" customHeight="1" thickBot="1" x14ac:dyDescent="0.3">
      <c r="A63" s="344"/>
      <c r="B63" s="224">
        <v>1</v>
      </c>
      <c r="C63" s="39"/>
      <c r="D63" s="331"/>
      <c r="E63" s="333"/>
      <c r="F63" s="331"/>
      <c r="G63" s="333"/>
      <c r="H63" s="34"/>
      <c r="I63" s="34"/>
    </row>
    <row r="66" spans="1:9" s="31" customFormat="1" ht="30" customHeight="1" x14ac:dyDescent="0.25">
      <c r="A66" s="2"/>
      <c r="B66" s="2"/>
      <c r="C66" s="2"/>
      <c r="D66" s="2"/>
      <c r="E66" s="2"/>
      <c r="F66" s="2"/>
      <c r="G66" s="2"/>
      <c r="H66" s="2"/>
      <c r="I66" s="2"/>
    </row>
    <row r="67" spans="1:9" ht="34.5" customHeight="1" x14ac:dyDescent="0.25">
      <c r="A67" s="405" t="s">
        <v>179</v>
      </c>
      <c r="B67" s="405"/>
      <c r="C67" s="405"/>
      <c r="D67" s="405"/>
      <c r="E67" s="405"/>
      <c r="F67" s="405"/>
      <c r="G67" s="405"/>
      <c r="H67" s="405"/>
      <c r="I67" s="405"/>
    </row>
    <row r="68" spans="1:9" ht="60.95" customHeight="1" x14ac:dyDescent="0.25">
      <c r="A68" s="48" t="s">
        <v>180</v>
      </c>
      <c r="B68" s="418" t="s">
        <v>205</v>
      </c>
      <c r="C68" s="419"/>
      <c r="D68" s="418" t="s">
        <v>206</v>
      </c>
      <c r="E68" s="419"/>
      <c r="F68" s="409" t="s">
        <v>183</v>
      </c>
      <c r="G68" s="410"/>
      <c r="H68" s="409" t="s">
        <v>184</v>
      </c>
      <c r="I68" s="410"/>
    </row>
    <row r="69" spans="1:9" ht="40.5" customHeight="1" x14ac:dyDescent="0.25">
      <c r="A69" s="48" t="s">
        <v>185</v>
      </c>
      <c r="B69" s="420">
        <v>0.05</v>
      </c>
      <c r="C69" s="421"/>
      <c r="D69" s="420">
        <v>0.15</v>
      </c>
      <c r="E69" s="421"/>
      <c r="F69" s="422"/>
      <c r="G69" s="423"/>
      <c r="H69" s="422"/>
      <c r="I69" s="423"/>
    </row>
    <row r="70" spans="1:9" ht="30" customHeight="1" x14ac:dyDescent="0.25">
      <c r="A70" s="402" t="s">
        <v>106</v>
      </c>
      <c r="B70" s="96" t="s">
        <v>93</v>
      </c>
      <c r="C70" s="96" t="s">
        <v>154</v>
      </c>
      <c r="D70" s="96" t="s">
        <v>93</v>
      </c>
      <c r="E70" s="96" t="s">
        <v>154</v>
      </c>
      <c r="F70" s="96" t="s">
        <v>93</v>
      </c>
      <c r="G70" s="96" t="s">
        <v>154</v>
      </c>
      <c r="H70" s="96" t="s">
        <v>93</v>
      </c>
      <c r="I70" s="96" t="s">
        <v>154</v>
      </c>
    </row>
    <row r="71" spans="1:9" ht="30" customHeight="1" x14ac:dyDescent="0.25">
      <c r="A71" s="403"/>
      <c r="B71" s="50">
        <v>0.05</v>
      </c>
      <c r="C71" s="51">
        <v>0.05</v>
      </c>
      <c r="D71" s="50">
        <v>0.05</v>
      </c>
      <c r="E71" s="51">
        <f>+E41/E38</f>
        <v>0</v>
      </c>
      <c r="F71" s="58"/>
      <c r="G71" s="51"/>
      <c r="H71" s="58"/>
      <c r="I71" s="51"/>
    </row>
    <row r="72" spans="1:9" ht="180" customHeight="1" x14ac:dyDescent="0.25">
      <c r="A72" s="48" t="s">
        <v>186</v>
      </c>
      <c r="B72" s="424" t="s">
        <v>207</v>
      </c>
      <c r="C72" s="336"/>
      <c r="D72" s="424" t="s">
        <v>208</v>
      </c>
      <c r="E72" s="336"/>
      <c r="F72" s="327"/>
      <c r="G72" s="328"/>
      <c r="H72" s="327"/>
      <c r="I72" s="408"/>
    </row>
    <row r="73" spans="1:9" ht="80.25" customHeight="1" x14ac:dyDescent="0.25">
      <c r="A73" s="48" t="s">
        <v>189</v>
      </c>
      <c r="B73" s="334" t="s">
        <v>209</v>
      </c>
      <c r="C73" s="335"/>
      <c r="D73" s="337" t="s">
        <v>210</v>
      </c>
      <c r="E73" s="335"/>
      <c r="F73" s="323"/>
      <c r="G73" s="324"/>
      <c r="H73" s="323"/>
      <c r="I73" s="324"/>
    </row>
    <row r="74" spans="1:9" ht="30.75" customHeight="1" x14ac:dyDescent="0.25">
      <c r="A74" s="402" t="s">
        <v>108</v>
      </c>
      <c r="B74" s="96" t="s">
        <v>93</v>
      </c>
      <c r="C74" s="96" t="s">
        <v>154</v>
      </c>
      <c r="D74" s="96" t="s">
        <v>93</v>
      </c>
      <c r="E74" s="96" t="s">
        <v>154</v>
      </c>
      <c r="F74" s="96" t="s">
        <v>93</v>
      </c>
      <c r="G74" s="96" t="s">
        <v>154</v>
      </c>
      <c r="H74" s="96" t="s">
        <v>93</v>
      </c>
      <c r="I74" s="96" t="s">
        <v>154</v>
      </c>
    </row>
    <row r="75" spans="1:9" ht="30.75" customHeight="1" x14ac:dyDescent="0.25">
      <c r="A75" s="403"/>
      <c r="B75" s="50">
        <v>0.05</v>
      </c>
      <c r="C75" s="51">
        <v>0.05</v>
      </c>
      <c r="D75" s="50">
        <v>0.05</v>
      </c>
      <c r="E75" s="51">
        <v>0</v>
      </c>
      <c r="F75" s="58"/>
      <c r="G75" s="52"/>
      <c r="H75" s="58"/>
      <c r="I75" s="52"/>
    </row>
    <row r="76" spans="1:9" ht="128.44999999999999" customHeight="1" x14ac:dyDescent="0.25">
      <c r="A76" s="48" t="s">
        <v>186</v>
      </c>
      <c r="B76" s="424" t="s">
        <v>211</v>
      </c>
      <c r="C76" s="336"/>
      <c r="D76" s="424" t="s">
        <v>212</v>
      </c>
      <c r="E76" s="336"/>
      <c r="F76" s="327"/>
      <c r="G76" s="328"/>
      <c r="H76" s="364"/>
      <c r="I76" s="365"/>
    </row>
    <row r="77" spans="1:9" ht="80.25" customHeight="1" x14ac:dyDescent="0.25">
      <c r="A77" s="48" t="s">
        <v>189</v>
      </c>
      <c r="B77" s="334" t="s">
        <v>213</v>
      </c>
      <c r="C77" s="336"/>
      <c r="D77" s="337" t="s">
        <v>210</v>
      </c>
      <c r="E77" s="335"/>
      <c r="F77" s="323"/>
      <c r="G77" s="324"/>
      <c r="H77" s="323"/>
      <c r="I77" s="324"/>
    </row>
    <row r="78" spans="1:9" ht="30.75" customHeight="1" x14ac:dyDescent="0.25">
      <c r="A78" s="402" t="s">
        <v>109</v>
      </c>
      <c r="B78" s="96" t="s">
        <v>93</v>
      </c>
      <c r="C78" s="96" t="s">
        <v>154</v>
      </c>
      <c r="D78" s="96" t="s">
        <v>93</v>
      </c>
      <c r="E78" s="96" t="s">
        <v>154</v>
      </c>
      <c r="F78" s="96" t="s">
        <v>93</v>
      </c>
      <c r="G78" s="96" t="s">
        <v>154</v>
      </c>
      <c r="H78" s="96" t="s">
        <v>93</v>
      </c>
      <c r="I78" s="96" t="s">
        <v>154</v>
      </c>
    </row>
    <row r="79" spans="1:9" ht="30.75" customHeight="1" x14ac:dyDescent="0.25">
      <c r="A79" s="403"/>
      <c r="B79" s="50">
        <v>0.09</v>
      </c>
      <c r="C79" s="50">
        <f>+B79</f>
        <v>0.09</v>
      </c>
      <c r="D79" s="50">
        <v>0.09</v>
      </c>
      <c r="E79" s="50">
        <f>+D79</f>
        <v>0.09</v>
      </c>
      <c r="F79" s="58"/>
      <c r="G79" s="52"/>
      <c r="H79" s="58"/>
      <c r="I79" s="52"/>
    </row>
    <row r="80" spans="1:9" ht="388.5" customHeight="1" x14ac:dyDescent="0.25">
      <c r="A80" s="48" t="s">
        <v>186</v>
      </c>
      <c r="B80" s="424" t="s">
        <v>615</v>
      </c>
      <c r="C80" s="336"/>
      <c r="D80" s="337" t="s">
        <v>616</v>
      </c>
      <c r="E80" s="335"/>
      <c r="F80" s="327"/>
      <c r="G80" s="328"/>
      <c r="H80" s="323"/>
      <c r="I80" s="324"/>
    </row>
    <row r="81" spans="1:9" ht="80.25" customHeight="1" x14ac:dyDescent="0.25">
      <c r="A81" s="48" t="s">
        <v>189</v>
      </c>
      <c r="B81" s="362" t="s">
        <v>619</v>
      </c>
      <c r="C81" s="363"/>
      <c r="D81" s="362" t="s">
        <v>617</v>
      </c>
      <c r="E81" s="363"/>
      <c r="F81" s="323"/>
      <c r="G81" s="324"/>
      <c r="H81" s="323"/>
      <c r="I81" s="324"/>
    </row>
    <row r="82" spans="1:9" ht="30.75" customHeight="1" x14ac:dyDescent="0.25">
      <c r="A82" s="402" t="s">
        <v>110</v>
      </c>
      <c r="B82" s="96" t="s">
        <v>93</v>
      </c>
      <c r="C82" s="96" t="s">
        <v>154</v>
      </c>
      <c r="D82" s="96" t="s">
        <v>93</v>
      </c>
      <c r="E82" s="96" t="s">
        <v>154</v>
      </c>
      <c r="F82" s="96" t="s">
        <v>93</v>
      </c>
      <c r="G82" s="96" t="s">
        <v>154</v>
      </c>
      <c r="H82" s="96" t="s">
        <v>93</v>
      </c>
      <c r="I82" s="96" t="s">
        <v>154</v>
      </c>
    </row>
    <row r="83" spans="1:9" ht="30.75" customHeight="1" x14ac:dyDescent="0.25">
      <c r="A83" s="403"/>
      <c r="B83" s="50">
        <v>0.09</v>
      </c>
      <c r="C83" s="51"/>
      <c r="D83" s="50">
        <v>0.09</v>
      </c>
      <c r="E83" s="51"/>
      <c r="F83" s="58"/>
      <c r="G83" s="52"/>
      <c r="H83" s="58"/>
      <c r="I83" s="52"/>
    </row>
    <row r="84" spans="1:9" ht="80.25" customHeight="1" x14ac:dyDescent="0.25">
      <c r="A84" s="48" t="s">
        <v>186</v>
      </c>
      <c r="B84" s="325"/>
      <c r="C84" s="326"/>
      <c r="D84" s="325"/>
      <c r="E84" s="326"/>
      <c r="F84" s="327"/>
      <c r="G84" s="328"/>
      <c r="H84" s="323"/>
      <c r="I84" s="324"/>
    </row>
    <row r="85" spans="1:9" ht="80.25" customHeight="1" x14ac:dyDescent="0.25">
      <c r="A85" s="48" t="s">
        <v>189</v>
      </c>
      <c r="B85" s="413"/>
      <c r="C85" s="414"/>
      <c r="D85" s="413"/>
      <c r="E85" s="414"/>
      <c r="F85" s="323"/>
      <c r="G85" s="324"/>
      <c r="H85" s="323"/>
      <c r="I85" s="324"/>
    </row>
    <row r="86" spans="1:9" ht="30" customHeight="1" x14ac:dyDescent="0.25">
      <c r="A86" s="402" t="s">
        <v>113</v>
      </c>
      <c r="B86" s="96" t="s">
        <v>93</v>
      </c>
      <c r="C86" s="96" t="s">
        <v>154</v>
      </c>
      <c r="D86" s="96" t="s">
        <v>93</v>
      </c>
      <c r="E86" s="96" t="s">
        <v>154</v>
      </c>
      <c r="F86" s="96" t="s">
        <v>93</v>
      </c>
      <c r="G86" s="96" t="s">
        <v>154</v>
      </c>
      <c r="H86" s="96" t="s">
        <v>93</v>
      </c>
      <c r="I86" s="96" t="s">
        <v>154</v>
      </c>
    </row>
    <row r="87" spans="1:9" ht="30" customHeight="1" x14ac:dyDescent="0.25">
      <c r="A87" s="403"/>
      <c r="B87" s="50">
        <v>0.09</v>
      </c>
      <c r="C87" s="51"/>
      <c r="D87" s="50">
        <v>0.09</v>
      </c>
      <c r="E87" s="51"/>
      <c r="F87" s="58"/>
      <c r="G87" s="52"/>
      <c r="H87" s="58"/>
      <c r="I87" s="52"/>
    </row>
    <row r="88" spans="1:9" ht="80.25" customHeight="1" x14ac:dyDescent="0.25">
      <c r="A88" s="48" t="s">
        <v>186</v>
      </c>
      <c r="B88" s="342"/>
      <c r="C88" s="342"/>
      <c r="D88" s="342"/>
      <c r="E88" s="342"/>
      <c r="F88" s="342"/>
      <c r="G88" s="342"/>
      <c r="H88" s="342"/>
      <c r="I88" s="342"/>
    </row>
    <row r="89" spans="1:9" ht="80.25" customHeight="1" x14ac:dyDescent="0.25">
      <c r="A89" s="48" t="s">
        <v>189</v>
      </c>
      <c r="B89" s="316"/>
      <c r="C89" s="317"/>
      <c r="D89" s="316"/>
      <c r="E89" s="317"/>
      <c r="F89" s="316"/>
      <c r="G89" s="317"/>
      <c r="H89" s="316"/>
      <c r="I89" s="317"/>
    </row>
    <row r="90" spans="1:9" ht="29.25" customHeight="1" x14ac:dyDescent="0.25">
      <c r="A90" s="402" t="s">
        <v>114</v>
      </c>
      <c r="B90" s="96" t="s">
        <v>93</v>
      </c>
      <c r="C90" s="96" t="s">
        <v>154</v>
      </c>
      <c r="D90" s="96" t="s">
        <v>93</v>
      </c>
      <c r="E90" s="96" t="s">
        <v>154</v>
      </c>
      <c r="F90" s="96" t="s">
        <v>93</v>
      </c>
      <c r="G90" s="96" t="s">
        <v>154</v>
      </c>
      <c r="H90" s="96" t="s">
        <v>93</v>
      </c>
      <c r="I90" s="96" t="s">
        <v>154</v>
      </c>
    </row>
    <row r="91" spans="1:9" ht="29.25" customHeight="1" x14ac:dyDescent="0.25">
      <c r="A91" s="403"/>
      <c r="B91" s="50">
        <v>0.09</v>
      </c>
      <c r="C91" s="53"/>
      <c r="D91" s="50">
        <v>0.09</v>
      </c>
      <c r="E91" s="53"/>
      <c r="F91" s="58"/>
      <c r="G91" s="52"/>
      <c r="H91" s="58"/>
      <c r="I91" s="52"/>
    </row>
    <row r="92" spans="1:9" ht="80.25" customHeight="1" x14ac:dyDescent="0.25">
      <c r="A92" s="48" t="s">
        <v>186</v>
      </c>
      <c r="B92" s="315"/>
      <c r="C92" s="315"/>
      <c r="D92" s="315"/>
      <c r="E92" s="315"/>
      <c r="F92" s="315"/>
      <c r="G92" s="315"/>
      <c r="H92" s="315"/>
      <c r="I92" s="315"/>
    </row>
    <row r="93" spans="1:9" ht="80.25" customHeight="1" x14ac:dyDescent="0.25">
      <c r="A93" s="48" t="s">
        <v>189</v>
      </c>
      <c r="B93" s="316"/>
      <c r="C93" s="317"/>
      <c r="D93" s="316"/>
      <c r="E93" s="317"/>
      <c r="F93" s="316"/>
      <c r="G93" s="317"/>
      <c r="H93" s="316"/>
      <c r="I93" s="317"/>
    </row>
    <row r="94" spans="1:9" ht="24.95" customHeight="1" x14ac:dyDescent="0.25">
      <c r="A94" s="402" t="s">
        <v>115</v>
      </c>
      <c r="B94" s="96" t="s">
        <v>93</v>
      </c>
      <c r="C94" s="96" t="s">
        <v>154</v>
      </c>
      <c r="D94" s="96" t="s">
        <v>93</v>
      </c>
      <c r="E94" s="96" t="s">
        <v>154</v>
      </c>
      <c r="F94" s="96" t="s">
        <v>93</v>
      </c>
      <c r="G94" s="96" t="s">
        <v>154</v>
      </c>
      <c r="H94" s="96" t="s">
        <v>93</v>
      </c>
      <c r="I94" s="96" t="s">
        <v>154</v>
      </c>
    </row>
    <row r="95" spans="1:9" ht="24.95" customHeight="1" x14ac:dyDescent="0.25">
      <c r="A95" s="403"/>
      <c r="B95" s="50">
        <v>0.09</v>
      </c>
      <c r="C95" s="53"/>
      <c r="D95" s="50">
        <v>0.09</v>
      </c>
      <c r="E95" s="53"/>
      <c r="F95" s="58"/>
      <c r="G95" s="52"/>
      <c r="H95" s="58"/>
      <c r="I95" s="52"/>
    </row>
    <row r="96" spans="1:9" ht="80.25" customHeight="1" x14ac:dyDescent="0.25">
      <c r="A96" s="48" t="s">
        <v>186</v>
      </c>
      <c r="B96" s="315"/>
      <c r="C96" s="315"/>
      <c r="D96" s="315"/>
      <c r="E96" s="315"/>
      <c r="F96" s="315"/>
      <c r="G96" s="315"/>
      <c r="H96" s="315"/>
      <c r="I96" s="315"/>
    </row>
    <row r="97" spans="1:9" ht="80.25" customHeight="1" x14ac:dyDescent="0.25">
      <c r="A97" s="48" t="s">
        <v>189</v>
      </c>
      <c r="B97" s="316"/>
      <c r="C97" s="317"/>
      <c r="D97" s="316"/>
      <c r="E97" s="317"/>
      <c r="F97" s="316"/>
      <c r="G97" s="317"/>
      <c r="H97" s="316"/>
      <c r="I97" s="317"/>
    </row>
    <row r="98" spans="1:9" ht="24.95" customHeight="1" x14ac:dyDescent="0.25">
      <c r="A98" s="402" t="s">
        <v>116</v>
      </c>
      <c r="B98" s="96" t="s">
        <v>93</v>
      </c>
      <c r="C98" s="96" t="s">
        <v>154</v>
      </c>
      <c r="D98" s="96" t="s">
        <v>93</v>
      </c>
      <c r="E98" s="96" t="s">
        <v>154</v>
      </c>
      <c r="F98" s="96" t="s">
        <v>93</v>
      </c>
      <c r="G98" s="96" t="s">
        <v>154</v>
      </c>
      <c r="H98" s="96" t="s">
        <v>93</v>
      </c>
      <c r="I98" s="96" t="s">
        <v>154</v>
      </c>
    </row>
    <row r="99" spans="1:9" ht="24.95" customHeight="1" x14ac:dyDescent="0.25">
      <c r="A99" s="403"/>
      <c r="B99" s="50">
        <v>0.09</v>
      </c>
      <c r="C99" s="53"/>
      <c r="D99" s="50">
        <v>0.09</v>
      </c>
      <c r="E99" s="53"/>
      <c r="F99" s="58"/>
      <c r="G99" s="52"/>
      <c r="H99" s="58"/>
      <c r="I99" s="52"/>
    </row>
    <row r="100" spans="1:9" ht="80.25" customHeight="1" x14ac:dyDescent="0.25">
      <c r="A100" s="48" t="s">
        <v>186</v>
      </c>
      <c r="B100" s="315"/>
      <c r="C100" s="315"/>
      <c r="D100" s="315"/>
      <c r="E100" s="315"/>
      <c r="F100" s="315"/>
      <c r="G100" s="315"/>
      <c r="H100" s="315"/>
      <c r="I100" s="315"/>
    </row>
    <row r="101" spans="1:9" ht="80.25" customHeight="1" x14ac:dyDescent="0.25">
      <c r="A101" s="48" t="s">
        <v>189</v>
      </c>
      <c r="B101" s="316"/>
      <c r="C101" s="317"/>
      <c r="D101" s="316"/>
      <c r="E101" s="317"/>
      <c r="F101" s="316"/>
      <c r="G101" s="317"/>
      <c r="H101" s="316"/>
      <c r="I101" s="317"/>
    </row>
    <row r="102" spans="1:9" ht="24.95" customHeight="1" x14ac:dyDescent="0.25">
      <c r="A102" s="402" t="s">
        <v>118</v>
      </c>
      <c r="B102" s="96" t="s">
        <v>93</v>
      </c>
      <c r="C102" s="96" t="s">
        <v>154</v>
      </c>
      <c r="D102" s="96" t="s">
        <v>93</v>
      </c>
      <c r="E102" s="96" t="s">
        <v>154</v>
      </c>
      <c r="F102" s="96" t="s">
        <v>93</v>
      </c>
      <c r="G102" s="96" t="s">
        <v>154</v>
      </c>
      <c r="H102" s="96" t="s">
        <v>93</v>
      </c>
      <c r="I102" s="96" t="s">
        <v>154</v>
      </c>
    </row>
    <row r="103" spans="1:9" ht="24.95" customHeight="1" x14ac:dyDescent="0.25">
      <c r="A103" s="403"/>
      <c r="B103" s="50">
        <v>0.09</v>
      </c>
      <c r="C103" s="53"/>
      <c r="D103" s="50">
        <v>0.09</v>
      </c>
      <c r="E103" s="53"/>
      <c r="F103" s="58"/>
      <c r="G103" s="52"/>
      <c r="H103" s="58"/>
      <c r="I103" s="52"/>
    </row>
    <row r="104" spans="1:9" ht="80.25" customHeight="1" x14ac:dyDescent="0.25">
      <c r="A104" s="48" t="s">
        <v>186</v>
      </c>
      <c r="B104" s="315"/>
      <c r="C104" s="315"/>
      <c r="D104" s="315"/>
      <c r="E104" s="315"/>
      <c r="F104" s="315"/>
      <c r="G104" s="315"/>
      <c r="H104" s="315"/>
      <c r="I104" s="315"/>
    </row>
    <row r="105" spans="1:9" ht="80.25" customHeight="1" x14ac:dyDescent="0.25">
      <c r="A105" s="48" t="s">
        <v>189</v>
      </c>
      <c r="B105" s="316"/>
      <c r="C105" s="317"/>
      <c r="D105" s="316"/>
      <c r="E105" s="317"/>
      <c r="F105" s="316"/>
      <c r="G105" s="317"/>
      <c r="H105" s="316"/>
      <c r="I105" s="317"/>
    </row>
    <row r="106" spans="1:9" ht="24.95" customHeight="1" x14ac:dyDescent="0.25">
      <c r="A106" s="402" t="s">
        <v>119</v>
      </c>
      <c r="B106" s="96" t="s">
        <v>93</v>
      </c>
      <c r="C106" s="96" t="s">
        <v>154</v>
      </c>
      <c r="D106" s="96" t="s">
        <v>93</v>
      </c>
      <c r="E106" s="96" t="s">
        <v>154</v>
      </c>
      <c r="F106" s="96" t="s">
        <v>93</v>
      </c>
      <c r="G106" s="96" t="s">
        <v>154</v>
      </c>
      <c r="H106" s="96" t="s">
        <v>93</v>
      </c>
      <c r="I106" s="96" t="s">
        <v>154</v>
      </c>
    </row>
    <row r="107" spans="1:9" ht="24.95" customHeight="1" x14ac:dyDescent="0.25">
      <c r="A107" s="403"/>
      <c r="B107" s="50">
        <v>0.09</v>
      </c>
      <c r="C107" s="53"/>
      <c r="D107" s="50">
        <v>0.09</v>
      </c>
      <c r="E107" s="53"/>
      <c r="F107" s="58"/>
      <c r="G107" s="52"/>
      <c r="H107" s="58"/>
      <c r="I107" s="52"/>
    </row>
    <row r="108" spans="1:9" ht="80.25" customHeight="1" x14ac:dyDescent="0.25">
      <c r="A108" s="48" t="s">
        <v>186</v>
      </c>
      <c r="B108" s="315"/>
      <c r="C108" s="315"/>
      <c r="D108" s="315"/>
      <c r="E108" s="315"/>
      <c r="F108" s="315"/>
      <c r="G108" s="315"/>
      <c r="H108" s="315"/>
      <c r="I108" s="315"/>
    </row>
    <row r="109" spans="1:9" ht="80.25" customHeight="1" x14ac:dyDescent="0.25">
      <c r="A109" s="48" t="s">
        <v>189</v>
      </c>
      <c r="B109" s="316"/>
      <c r="C109" s="317"/>
      <c r="D109" s="316"/>
      <c r="E109" s="317"/>
      <c r="F109" s="316"/>
      <c r="G109" s="317"/>
      <c r="H109" s="316"/>
      <c r="I109" s="317"/>
    </row>
    <row r="110" spans="1:9" ht="24.95" customHeight="1" x14ac:dyDescent="0.25">
      <c r="A110" s="402" t="s">
        <v>120</v>
      </c>
      <c r="B110" s="96" t="s">
        <v>93</v>
      </c>
      <c r="C110" s="96" t="s">
        <v>154</v>
      </c>
      <c r="D110" s="96" t="s">
        <v>93</v>
      </c>
      <c r="E110" s="96" t="s">
        <v>154</v>
      </c>
      <c r="F110" s="96" t="s">
        <v>93</v>
      </c>
      <c r="G110" s="96" t="s">
        <v>154</v>
      </c>
      <c r="H110" s="96" t="s">
        <v>93</v>
      </c>
      <c r="I110" s="96" t="s">
        <v>154</v>
      </c>
    </row>
    <row r="111" spans="1:9" ht="24.95" customHeight="1" x14ac:dyDescent="0.25">
      <c r="A111" s="403"/>
      <c r="B111" s="50">
        <v>0.09</v>
      </c>
      <c r="C111" s="53"/>
      <c r="D111" s="50">
        <v>0.09</v>
      </c>
      <c r="E111" s="53"/>
      <c r="F111" s="58"/>
      <c r="G111" s="52"/>
      <c r="H111" s="58"/>
      <c r="I111" s="52"/>
    </row>
    <row r="112" spans="1:9" ht="80.25" customHeight="1" x14ac:dyDescent="0.25">
      <c r="A112" s="48" t="s">
        <v>186</v>
      </c>
      <c r="B112" s="315"/>
      <c r="C112" s="315"/>
      <c r="D112" s="315"/>
      <c r="E112" s="315"/>
      <c r="F112" s="315"/>
      <c r="G112" s="315"/>
      <c r="H112" s="315"/>
      <c r="I112" s="315"/>
    </row>
    <row r="113" spans="1:9" ht="80.25" customHeight="1" x14ac:dyDescent="0.25">
      <c r="A113" s="48" t="s">
        <v>189</v>
      </c>
      <c r="B113" s="316"/>
      <c r="C113" s="317"/>
      <c r="D113" s="316"/>
      <c r="E113" s="317"/>
      <c r="F113" s="316"/>
      <c r="G113" s="317"/>
      <c r="H113" s="316"/>
      <c r="I113" s="317"/>
    </row>
    <row r="114" spans="1:9" ht="24.95" customHeight="1" x14ac:dyDescent="0.25">
      <c r="A114" s="402" t="s">
        <v>121</v>
      </c>
      <c r="B114" s="96" t="s">
        <v>93</v>
      </c>
      <c r="C114" s="96" t="s">
        <v>154</v>
      </c>
      <c r="D114" s="96" t="s">
        <v>93</v>
      </c>
      <c r="E114" s="96" t="s">
        <v>154</v>
      </c>
      <c r="F114" s="96" t="s">
        <v>93</v>
      </c>
      <c r="G114" s="96" t="s">
        <v>154</v>
      </c>
      <c r="H114" s="96" t="s">
        <v>93</v>
      </c>
      <c r="I114" s="96" t="s">
        <v>154</v>
      </c>
    </row>
    <row r="115" spans="1:9" ht="24.95" customHeight="1" x14ac:dyDescent="0.25">
      <c r="A115" s="403"/>
      <c r="B115" s="225">
        <v>0.09</v>
      </c>
      <c r="C115" s="216"/>
      <c r="D115" s="225">
        <v>0.09</v>
      </c>
      <c r="E115" s="216"/>
      <c r="F115" s="216"/>
      <c r="G115" s="217"/>
      <c r="H115" s="216"/>
      <c r="I115" s="217"/>
    </row>
    <row r="116" spans="1:9" ht="80.25" customHeight="1" x14ac:dyDescent="0.25">
      <c r="A116" s="48" t="s">
        <v>186</v>
      </c>
      <c r="B116" s="320"/>
      <c r="C116" s="320"/>
      <c r="D116" s="320"/>
      <c r="E116" s="320"/>
      <c r="F116" s="320"/>
      <c r="G116" s="320"/>
      <c r="H116" s="320"/>
      <c r="I116" s="320"/>
    </row>
    <row r="117" spans="1:9" ht="80.25" customHeight="1" x14ac:dyDescent="0.25">
      <c r="A117" s="48" t="s">
        <v>189</v>
      </c>
      <c r="B117" s="316"/>
      <c r="C117" s="317"/>
      <c r="D117" s="316"/>
      <c r="E117" s="317"/>
      <c r="F117" s="316"/>
      <c r="G117" s="317"/>
      <c r="H117" s="316"/>
      <c r="I117" s="317"/>
    </row>
    <row r="118" spans="1:9" ht="16.5" x14ac:dyDescent="0.25">
      <c r="A118" s="49" t="s">
        <v>194</v>
      </c>
      <c r="B118" s="54">
        <f t="shared" ref="B118:I118" si="1">(B71+B75+B79+B83+B87+B91+B95+B99+B103+B107+B111+B115)</f>
        <v>0.99999999999999978</v>
      </c>
      <c r="C118" s="54">
        <f t="shared" si="1"/>
        <v>0.19</v>
      </c>
      <c r="D118" s="54">
        <f t="shared" ref="D118:E118" si="2">(D71+D75+D79+D83+D87+D91+D95+D99+D103+D107+D111+D115)</f>
        <v>0.99999999999999978</v>
      </c>
      <c r="E118" s="54">
        <f t="shared" si="2"/>
        <v>0.09</v>
      </c>
      <c r="F118" s="54">
        <f t="shared" si="1"/>
        <v>0</v>
      </c>
      <c r="G118" s="54">
        <f t="shared" si="1"/>
        <v>0</v>
      </c>
      <c r="H118" s="54">
        <f t="shared" si="1"/>
        <v>0</v>
      </c>
      <c r="I118" s="54">
        <f t="shared" si="1"/>
        <v>0</v>
      </c>
    </row>
  </sheetData>
  <mergeCells count="212">
    <mergeCell ref="B6:K6"/>
    <mergeCell ref="L6:M6"/>
    <mergeCell ref="N6:O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7" r:id="rId1" xr:uid="{AD881468-4151-4D6A-9D33-88EBDC7B02D6}"/>
    <hyperlink ref="B73" r:id="rId2" xr:uid="{1823760D-48E0-4F35-8ED5-81B9695C13A3}"/>
    <hyperlink ref="D81" r:id="rId3" xr:uid="{19D560C8-151A-4A2E-BF21-9327FA9B1536}"/>
    <hyperlink ref="B81" r:id="rId4" xr:uid="{A3029240-E19A-4FF7-8475-4070487B992E}"/>
  </hyperlinks>
  <pageMargins left="0.25" right="0.25" top="0.75" bottom="0.75" header="0.3" footer="0.3"/>
  <pageSetup scale="10"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F5BA0F32-842F-4355-BD56-E9ED04A4EF13}">
          <x14:formula1>
            <xm:f>Listas!$B$2:$B$4</xm:f>
          </x14:formula1>
          <xm:sqref>H37:I38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1607-104D-4B87-A317-F9AAA4428B86}">
  <sheetPr>
    <tabColor theme="5" tint="0.59999389629810485"/>
  </sheetPr>
  <dimension ref="A1:O118"/>
  <sheetViews>
    <sheetView showGridLines="0" view="pageBreakPreview" topLeftCell="C1" zoomScale="55" zoomScaleNormal="70" zoomScaleSheetLayoutView="55" workbookViewId="0">
      <selection activeCell="B6" sqref="A6:XFD6"/>
    </sheetView>
  </sheetViews>
  <sheetFormatPr baseColWidth="10" defaultColWidth="10.85546875" defaultRowHeight="14.25" x14ac:dyDescent="0.25"/>
  <cols>
    <col min="1" max="1" width="49.7109375" style="2" customWidth="1"/>
    <col min="2" max="8" width="35.7109375" style="2" customWidth="1"/>
    <col min="9" max="9" width="80.28515625" style="2" customWidth="1"/>
    <col min="10" max="13" width="35.7109375" style="2" customWidth="1"/>
    <col min="14" max="15" width="18.140625" style="2" customWidth="1"/>
    <col min="16" max="16" width="8.42578125" style="2" customWidth="1"/>
    <col min="17" max="17" width="18.42578125" style="2" bestFit="1" customWidth="1"/>
    <col min="18" max="18" width="5.7109375" style="2" customWidth="1"/>
    <col min="19" max="19" width="18.42578125" style="2" bestFit="1" customWidth="1"/>
    <col min="20" max="20" width="4.7109375" style="2" customWidth="1"/>
    <col min="21" max="21" width="23" style="2" bestFit="1" customWidth="1"/>
    <col min="22" max="22" width="10.85546875" style="2"/>
    <col min="23" max="23" width="18.42578125" style="2" bestFit="1" customWidth="1"/>
    <col min="24" max="24" width="16.140625" style="2" customWidth="1"/>
    <col min="25" max="16384" width="10.85546875" style="2"/>
  </cols>
  <sheetData>
    <row r="1" spans="1:15" s="81" customFormat="1" ht="32.25" customHeight="1" thickBot="1" x14ac:dyDescent="0.3">
      <c r="A1" s="392"/>
      <c r="B1" s="369" t="s">
        <v>97</v>
      </c>
      <c r="C1" s="370"/>
      <c r="D1" s="370"/>
      <c r="E1" s="370"/>
      <c r="F1" s="370"/>
      <c r="G1" s="370"/>
      <c r="H1" s="370"/>
      <c r="I1" s="370"/>
      <c r="J1" s="370"/>
      <c r="K1" s="370"/>
      <c r="L1" s="371"/>
      <c r="M1" s="366" t="s">
        <v>98</v>
      </c>
      <c r="N1" s="367"/>
      <c r="O1" s="368"/>
    </row>
    <row r="2" spans="1:15" s="81" customFormat="1" ht="30.75" customHeight="1" thickBot="1" x14ac:dyDescent="0.3">
      <c r="A2" s="393"/>
      <c r="B2" s="372" t="s">
        <v>99</v>
      </c>
      <c r="C2" s="373"/>
      <c r="D2" s="373"/>
      <c r="E2" s="373"/>
      <c r="F2" s="373"/>
      <c r="G2" s="373"/>
      <c r="H2" s="373"/>
      <c r="I2" s="373"/>
      <c r="J2" s="373"/>
      <c r="K2" s="373"/>
      <c r="L2" s="374"/>
      <c r="M2" s="366" t="s">
        <v>100</v>
      </c>
      <c r="N2" s="367"/>
      <c r="O2" s="368"/>
    </row>
    <row r="3" spans="1:15" s="81" customFormat="1" ht="24" customHeight="1" thickBot="1" x14ac:dyDescent="0.3">
      <c r="A3" s="393"/>
      <c r="B3" s="372" t="s">
        <v>101</v>
      </c>
      <c r="C3" s="373"/>
      <c r="D3" s="373"/>
      <c r="E3" s="373"/>
      <c r="F3" s="373"/>
      <c r="G3" s="373"/>
      <c r="H3" s="373"/>
      <c r="I3" s="373"/>
      <c r="J3" s="373"/>
      <c r="K3" s="373"/>
      <c r="L3" s="374"/>
      <c r="M3" s="366" t="s">
        <v>102</v>
      </c>
      <c r="N3" s="367"/>
      <c r="O3" s="368"/>
    </row>
    <row r="4" spans="1:15" s="81" customFormat="1" ht="21.75" customHeight="1" thickBot="1" x14ac:dyDescent="0.3">
      <c r="A4" s="394"/>
      <c r="B4" s="375" t="s">
        <v>103</v>
      </c>
      <c r="C4" s="376"/>
      <c r="D4" s="376"/>
      <c r="E4" s="376"/>
      <c r="F4" s="376"/>
      <c r="G4" s="376"/>
      <c r="H4" s="376"/>
      <c r="I4" s="376"/>
      <c r="J4" s="376"/>
      <c r="K4" s="376"/>
      <c r="L4" s="377"/>
      <c r="M4" s="366" t="s">
        <v>104</v>
      </c>
      <c r="N4" s="367"/>
      <c r="O4" s="368"/>
    </row>
    <row r="5" spans="1:15" s="81" customFormat="1" ht="21.75" customHeight="1" thickBot="1" x14ac:dyDescent="0.3">
      <c r="A5" s="82"/>
      <c r="B5" s="649"/>
      <c r="C5" s="649"/>
      <c r="D5" s="649"/>
      <c r="E5" s="649"/>
      <c r="F5" s="649"/>
      <c r="G5" s="649"/>
      <c r="H5" s="649"/>
      <c r="I5" s="649"/>
      <c r="J5" s="649"/>
      <c r="K5" s="649"/>
      <c r="L5" s="649"/>
      <c r="M5" s="84"/>
      <c r="N5" s="84"/>
      <c r="O5" s="84"/>
    </row>
    <row r="6" spans="1:15" s="81" customFormat="1" ht="21.75" customHeight="1" thickBot="1" x14ac:dyDescent="0.3">
      <c r="A6" s="308" t="s">
        <v>269</v>
      </c>
      <c r="B6" s="650" t="s">
        <v>270</v>
      </c>
      <c r="C6" s="650"/>
      <c r="D6" s="650"/>
      <c r="E6" s="650"/>
      <c r="F6" s="650"/>
      <c r="G6" s="650"/>
      <c r="H6" s="650"/>
      <c r="I6" s="650"/>
      <c r="J6" s="650"/>
      <c r="K6" s="650"/>
      <c r="L6" s="652" t="s">
        <v>649</v>
      </c>
      <c r="M6" s="652"/>
      <c r="N6" s="651">
        <v>2024110010300</v>
      </c>
      <c r="O6" s="651"/>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396" t="s">
        <v>105</v>
      </c>
      <c r="B8" s="188" t="s">
        <v>106</v>
      </c>
      <c r="C8" s="144" t="s">
        <v>107</v>
      </c>
      <c r="D8" s="188" t="s">
        <v>108</v>
      </c>
      <c r="E8" s="144" t="s">
        <v>107</v>
      </c>
      <c r="F8" s="188" t="s">
        <v>109</v>
      </c>
      <c r="G8" s="144" t="s">
        <v>107</v>
      </c>
      <c r="H8" s="188" t="s">
        <v>110</v>
      </c>
      <c r="I8" s="146"/>
      <c r="J8" s="380" t="s">
        <v>111</v>
      </c>
      <c r="K8" s="395"/>
      <c r="L8" s="187" t="s">
        <v>112</v>
      </c>
      <c r="M8" s="404"/>
      <c r="N8" s="404"/>
      <c r="O8" s="404"/>
    </row>
    <row r="9" spans="1:15" s="81" customFormat="1" ht="21.75" customHeight="1" thickBot="1" x14ac:dyDescent="0.3">
      <c r="A9" s="396"/>
      <c r="B9" s="189" t="s">
        <v>113</v>
      </c>
      <c r="C9" s="147"/>
      <c r="D9" s="188" t="s">
        <v>114</v>
      </c>
      <c r="E9" s="148"/>
      <c r="F9" s="188" t="s">
        <v>115</v>
      </c>
      <c r="G9" s="148"/>
      <c r="H9" s="188" t="s">
        <v>116</v>
      </c>
      <c r="I9" s="146"/>
      <c r="J9" s="380"/>
      <c r="K9" s="395"/>
      <c r="L9" s="187" t="s">
        <v>117</v>
      </c>
      <c r="M9" s="404" t="s">
        <v>107</v>
      </c>
      <c r="N9" s="404"/>
      <c r="O9" s="404"/>
    </row>
    <row r="10" spans="1:15" s="81" customFormat="1" ht="21.75" customHeight="1" thickBot="1" x14ac:dyDescent="0.3">
      <c r="A10" s="396"/>
      <c r="B10" s="188" t="s">
        <v>118</v>
      </c>
      <c r="C10" s="144"/>
      <c r="D10" s="188" t="s">
        <v>119</v>
      </c>
      <c r="E10" s="148"/>
      <c r="F10" s="188" t="s">
        <v>120</v>
      </c>
      <c r="G10" s="148"/>
      <c r="H10" s="188" t="s">
        <v>121</v>
      </c>
      <c r="I10" s="146"/>
      <c r="J10" s="380"/>
      <c r="K10" s="395"/>
      <c r="L10" s="187" t="s">
        <v>122</v>
      </c>
      <c r="M10" s="404" t="s">
        <v>107</v>
      </c>
      <c r="N10" s="404"/>
      <c r="O10" s="404"/>
    </row>
    <row r="11" spans="1:15" s="81" customFormat="1" ht="21.75" customHeight="1" x14ac:dyDescent="0.25">
      <c r="A11" s="82"/>
      <c r="B11" s="83"/>
      <c r="C11" s="83"/>
      <c r="D11" s="83"/>
      <c r="E11" s="83"/>
      <c r="F11" s="83"/>
      <c r="G11" s="83"/>
      <c r="H11" s="83"/>
      <c r="I11" s="83"/>
      <c r="J11" s="83"/>
      <c r="K11" s="83"/>
      <c r="L11" s="83"/>
      <c r="M11" s="84"/>
      <c r="N11" s="84"/>
      <c r="O11" s="84"/>
    </row>
    <row r="12" spans="1:15" ht="15" customHeight="1" thickBot="1" x14ac:dyDescent="0.3">
      <c r="A12" s="7"/>
      <c r="B12" s="8"/>
      <c r="C12" s="8"/>
      <c r="D12" s="10"/>
      <c r="E12" s="9"/>
      <c r="F12" s="9"/>
      <c r="G12" s="234"/>
      <c r="H12" s="234"/>
      <c r="I12" s="11"/>
      <c r="J12" s="11"/>
      <c r="K12" s="8"/>
      <c r="L12" s="8"/>
      <c r="M12" s="8"/>
      <c r="N12" s="8"/>
      <c r="O12" s="8"/>
    </row>
    <row r="13" spans="1:15" ht="15" customHeight="1" x14ac:dyDescent="0.25">
      <c r="A13" s="399" t="s">
        <v>123</v>
      </c>
      <c r="B13" s="381" t="s">
        <v>214</v>
      </c>
      <c r="C13" s="382"/>
      <c r="D13" s="382"/>
      <c r="E13" s="382"/>
      <c r="F13" s="382"/>
      <c r="G13" s="382"/>
      <c r="H13" s="382"/>
      <c r="I13" s="382"/>
      <c r="J13" s="382"/>
      <c r="K13" s="382"/>
      <c r="L13" s="382"/>
      <c r="M13" s="382"/>
      <c r="N13" s="382"/>
      <c r="O13" s="383"/>
    </row>
    <row r="14" spans="1:15" ht="15" customHeight="1" x14ac:dyDescent="0.25">
      <c r="A14" s="400"/>
      <c r="B14" s="384"/>
      <c r="C14" s="385"/>
      <c r="D14" s="385"/>
      <c r="E14" s="385"/>
      <c r="F14" s="385"/>
      <c r="G14" s="385"/>
      <c r="H14" s="385"/>
      <c r="I14" s="385"/>
      <c r="J14" s="385"/>
      <c r="K14" s="385"/>
      <c r="L14" s="385"/>
      <c r="M14" s="385"/>
      <c r="N14" s="385"/>
      <c r="O14" s="386"/>
    </row>
    <row r="15" spans="1:15" ht="15" customHeight="1" thickBot="1" x14ac:dyDescent="0.3">
      <c r="A15" s="401"/>
      <c r="B15" s="387"/>
      <c r="C15" s="388"/>
      <c r="D15" s="388"/>
      <c r="E15" s="388"/>
      <c r="F15" s="388"/>
      <c r="G15" s="388"/>
      <c r="H15" s="388"/>
      <c r="I15" s="388"/>
      <c r="J15" s="388"/>
      <c r="K15" s="388"/>
      <c r="L15" s="388"/>
      <c r="M15" s="388"/>
      <c r="N15" s="388"/>
      <c r="O15" s="389"/>
    </row>
    <row r="16" spans="1:15" ht="9" customHeight="1" thickBot="1" x14ac:dyDescent="0.3">
      <c r="A16" s="14"/>
      <c r="B16" s="80"/>
      <c r="C16" s="15"/>
      <c r="D16" s="15"/>
      <c r="E16" s="15"/>
      <c r="F16" s="15"/>
      <c r="G16" s="16"/>
      <c r="H16" s="16"/>
      <c r="I16" s="16"/>
      <c r="J16" s="16"/>
      <c r="K16" s="16"/>
      <c r="L16" s="17"/>
      <c r="M16" s="17"/>
      <c r="N16" s="17"/>
      <c r="O16" s="17"/>
    </row>
    <row r="17" spans="1:15" s="18" customFormat="1" ht="37.5" customHeight="1" thickBot="1" x14ac:dyDescent="0.3">
      <c r="A17" s="61" t="s">
        <v>125</v>
      </c>
      <c r="B17" s="390" t="s">
        <v>215</v>
      </c>
      <c r="C17" s="390"/>
      <c r="D17" s="390"/>
      <c r="E17" s="390"/>
      <c r="F17" s="390"/>
      <c r="G17" s="396" t="s">
        <v>127</v>
      </c>
      <c r="H17" s="396"/>
      <c r="I17" s="391" t="s">
        <v>216</v>
      </c>
      <c r="J17" s="391"/>
      <c r="K17" s="391"/>
      <c r="L17" s="391"/>
      <c r="M17" s="391"/>
      <c r="N17" s="391"/>
      <c r="O17" s="391"/>
    </row>
    <row r="18" spans="1:15" ht="9" customHeight="1" thickBot="1" x14ac:dyDescent="0.3">
      <c r="A18" s="14"/>
      <c r="B18" s="16"/>
      <c r="C18" s="15"/>
      <c r="D18" s="15"/>
      <c r="E18" s="15"/>
      <c r="F18" s="15"/>
      <c r="G18" s="16"/>
      <c r="H18" s="16"/>
      <c r="I18" s="16"/>
      <c r="J18" s="16"/>
      <c r="K18" s="16"/>
      <c r="L18" s="17"/>
      <c r="M18" s="17"/>
      <c r="N18" s="17"/>
      <c r="O18" s="17"/>
    </row>
    <row r="19" spans="1:15" ht="56.25" customHeight="1" thickBot="1" x14ac:dyDescent="0.3">
      <c r="A19" s="61" t="s">
        <v>129</v>
      </c>
      <c r="B19" s="390" t="s">
        <v>130</v>
      </c>
      <c r="C19" s="390"/>
      <c r="D19" s="390"/>
      <c r="E19" s="390"/>
      <c r="F19" s="61" t="s">
        <v>131</v>
      </c>
      <c r="G19" s="397" t="s">
        <v>132</v>
      </c>
      <c r="H19" s="397"/>
      <c r="I19" s="397"/>
      <c r="J19" s="61" t="s">
        <v>133</v>
      </c>
      <c r="K19" s="390" t="s">
        <v>217</v>
      </c>
      <c r="L19" s="390"/>
      <c r="M19" s="390"/>
      <c r="N19" s="390"/>
      <c r="O19" s="390"/>
    </row>
    <row r="20" spans="1:15" ht="9" customHeight="1" x14ac:dyDescent="0.25">
      <c r="A20" s="6"/>
      <c r="B20" s="3"/>
      <c r="C20" s="398"/>
      <c r="D20" s="398"/>
      <c r="E20" s="398"/>
      <c r="F20" s="398"/>
      <c r="G20" s="398"/>
      <c r="H20" s="398"/>
      <c r="I20" s="398"/>
      <c r="J20" s="398"/>
      <c r="K20" s="398"/>
      <c r="L20" s="398"/>
      <c r="M20" s="398"/>
      <c r="N20" s="398"/>
      <c r="O20" s="398"/>
    </row>
    <row r="22" spans="1:15" ht="16.5" customHeight="1" thickBot="1" x14ac:dyDescent="0.3">
      <c r="A22" s="78"/>
      <c r="B22" s="79"/>
      <c r="C22" s="79"/>
      <c r="D22" s="79"/>
      <c r="E22" s="79"/>
      <c r="F22" s="79"/>
      <c r="G22" s="79"/>
      <c r="H22" s="79"/>
      <c r="I22" s="79"/>
      <c r="J22" s="79"/>
      <c r="K22" s="79"/>
      <c r="L22" s="79"/>
      <c r="M22" s="79"/>
      <c r="N22" s="79"/>
      <c r="O22" s="79"/>
    </row>
    <row r="23" spans="1:15" ht="32.1" customHeight="1" thickBot="1" x14ac:dyDescent="0.3">
      <c r="A23" s="378" t="s">
        <v>135</v>
      </c>
      <c r="B23" s="379"/>
      <c r="C23" s="379"/>
      <c r="D23" s="379"/>
      <c r="E23" s="379"/>
      <c r="F23" s="379"/>
      <c r="G23" s="379"/>
      <c r="H23" s="379"/>
      <c r="I23" s="379"/>
      <c r="J23" s="379"/>
      <c r="K23" s="379"/>
      <c r="L23" s="379"/>
      <c r="M23" s="379"/>
      <c r="N23" s="379"/>
      <c r="O23" s="380"/>
    </row>
    <row r="24" spans="1:15" ht="32.1" customHeight="1" thickBot="1" x14ac:dyDescent="0.3">
      <c r="A24" s="378" t="s">
        <v>136</v>
      </c>
      <c r="B24" s="379"/>
      <c r="C24" s="379"/>
      <c r="D24" s="379"/>
      <c r="E24" s="379"/>
      <c r="F24" s="379"/>
      <c r="G24" s="379"/>
      <c r="H24" s="379"/>
      <c r="I24" s="379"/>
      <c r="J24" s="379"/>
      <c r="K24" s="379"/>
      <c r="L24" s="379"/>
      <c r="M24" s="379"/>
      <c r="N24" s="379"/>
      <c r="O24" s="380"/>
    </row>
    <row r="25" spans="1:15" ht="32.1" customHeight="1" thickBot="1" x14ac:dyDescent="0.3">
      <c r="A25" s="29"/>
      <c r="B25" s="19" t="s">
        <v>106</v>
      </c>
      <c r="C25" s="19" t="s">
        <v>108</v>
      </c>
      <c r="D25" s="19" t="s">
        <v>109</v>
      </c>
      <c r="E25" s="19" t="s">
        <v>110</v>
      </c>
      <c r="F25" s="19" t="s">
        <v>113</v>
      </c>
      <c r="G25" s="19" t="s">
        <v>114</v>
      </c>
      <c r="H25" s="19" t="s">
        <v>115</v>
      </c>
      <c r="I25" s="19" t="s">
        <v>116</v>
      </c>
      <c r="J25" s="19" t="s">
        <v>118</v>
      </c>
      <c r="K25" s="19" t="s">
        <v>119</v>
      </c>
      <c r="L25" s="19" t="s">
        <v>120</v>
      </c>
      <c r="M25" s="19" t="s">
        <v>121</v>
      </c>
      <c r="N25" s="20" t="s">
        <v>137</v>
      </c>
      <c r="O25" s="20" t="s">
        <v>138</v>
      </c>
    </row>
    <row r="26" spans="1:15" ht="32.1" customHeight="1" x14ac:dyDescent="0.25">
      <c r="A26" s="23" t="s">
        <v>139</v>
      </c>
      <c r="B26" s="24">
        <v>735224000</v>
      </c>
      <c r="C26" s="24">
        <v>1809526800</v>
      </c>
      <c r="D26" s="24">
        <v>405065000</v>
      </c>
      <c r="E26" s="24">
        <v>401628000</v>
      </c>
      <c r="F26" s="24"/>
      <c r="G26" s="24"/>
      <c r="H26" s="21"/>
      <c r="I26" s="21"/>
      <c r="J26" s="21"/>
      <c r="K26" s="21"/>
      <c r="L26" s="21"/>
      <c r="M26" s="21"/>
      <c r="N26" s="310">
        <f>SUM(B26:M26)</f>
        <v>3351443800</v>
      </c>
      <c r="O26" s="22"/>
    </row>
    <row r="27" spans="1:15" ht="32.1" customHeight="1" x14ac:dyDescent="0.25">
      <c r="A27" s="23" t="s">
        <v>140</v>
      </c>
      <c r="B27" s="292">
        <v>735220500</v>
      </c>
      <c r="C27" s="292">
        <v>1511456199</v>
      </c>
      <c r="D27" s="24">
        <v>471806488</v>
      </c>
      <c r="E27" s="24"/>
      <c r="F27" s="24"/>
      <c r="G27" s="24"/>
      <c r="H27" s="24"/>
      <c r="I27" s="24"/>
      <c r="J27" s="24"/>
      <c r="K27" s="24"/>
      <c r="L27" s="24"/>
      <c r="M27" s="24"/>
      <c r="N27" s="311">
        <f t="shared" ref="N27:N31" si="0">SUM(B27:M27)</f>
        <v>2718483187</v>
      </c>
      <c r="O27" s="60">
        <f>+(B27+C27+D27+E27+F27+G27+H27+I27+J27+K27+L27+M27)/N26</f>
        <v>0.81113793016609737</v>
      </c>
    </row>
    <row r="28" spans="1:15" ht="32.1" customHeight="1" x14ac:dyDescent="0.25">
      <c r="A28" s="23" t="s">
        <v>141</v>
      </c>
      <c r="B28" s="292"/>
      <c r="C28" s="292">
        <v>6080832</v>
      </c>
      <c r="D28" s="24">
        <v>133973188</v>
      </c>
      <c r="E28" s="24"/>
      <c r="F28" s="24"/>
      <c r="G28" s="24"/>
      <c r="H28" s="24"/>
      <c r="I28" s="24"/>
      <c r="J28" s="24"/>
      <c r="K28" s="24"/>
      <c r="L28" s="24"/>
      <c r="M28" s="24"/>
      <c r="N28" s="311">
        <f t="shared" si="0"/>
        <v>140054020</v>
      </c>
      <c r="O28" s="60"/>
    </row>
    <row r="29" spans="1:15" ht="32.1" customHeight="1" x14ac:dyDescent="0.25">
      <c r="A29" s="23" t="s">
        <v>142</v>
      </c>
      <c r="B29" s="24"/>
      <c r="C29" s="24">
        <v>83900266</v>
      </c>
      <c r="D29" s="24">
        <v>126716982</v>
      </c>
      <c r="E29" s="24"/>
      <c r="F29" s="24"/>
      <c r="G29" s="24"/>
      <c r="H29" s="24"/>
      <c r="I29" s="24"/>
      <c r="J29" s="24"/>
      <c r="K29" s="24"/>
      <c r="L29" s="24"/>
      <c r="M29" s="24"/>
      <c r="N29" s="311">
        <f t="shared" si="0"/>
        <v>210617248</v>
      </c>
      <c r="O29" s="25"/>
    </row>
    <row r="30" spans="1:15" ht="32.1" customHeight="1" x14ac:dyDescent="0.25">
      <c r="A30" s="23" t="s">
        <v>143</v>
      </c>
      <c r="B30" s="24">
        <v>0</v>
      </c>
      <c r="C30" s="24"/>
      <c r="D30" s="24"/>
      <c r="E30" s="24"/>
      <c r="F30" s="24"/>
      <c r="G30" s="24"/>
      <c r="H30" s="24"/>
      <c r="I30" s="24"/>
      <c r="J30" s="24"/>
      <c r="K30" s="24"/>
      <c r="L30" s="24"/>
      <c r="M30" s="24"/>
      <c r="N30" s="311">
        <f t="shared" si="0"/>
        <v>0</v>
      </c>
      <c r="O30" s="25"/>
    </row>
    <row r="31" spans="1:15" ht="32.1" customHeight="1" thickBot="1" x14ac:dyDescent="0.3">
      <c r="A31" s="26" t="s">
        <v>144</v>
      </c>
      <c r="B31" s="27">
        <v>0</v>
      </c>
      <c r="C31" s="293">
        <v>68118000</v>
      </c>
      <c r="D31" s="27">
        <v>39862958</v>
      </c>
      <c r="E31" s="27"/>
      <c r="F31" s="27"/>
      <c r="G31" s="27"/>
      <c r="H31" s="27"/>
      <c r="I31" s="27"/>
      <c r="J31" s="27"/>
      <c r="K31" s="27"/>
      <c r="L31" s="27"/>
      <c r="M31" s="27"/>
      <c r="N31" s="312">
        <f t="shared" si="0"/>
        <v>107980958</v>
      </c>
      <c r="O31" s="30"/>
    </row>
    <row r="32" spans="1:15" s="28" customFormat="1" ht="16.5" customHeight="1" x14ac:dyDescent="0.2"/>
    <row r="33" spans="1:10" s="28" customFormat="1" ht="17.25" customHeight="1" x14ac:dyDescent="0.2"/>
    <row r="34" spans="1:10" ht="5.25" customHeight="1" thickBot="1" x14ac:dyDescent="0.3"/>
    <row r="35" spans="1:10" ht="48" customHeight="1" thickBot="1" x14ac:dyDescent="0.3">
      <c r="A35" s="349" t="s">
        <v>145</v>
      </c>
      <c r="B35" s="350"/>
      <c r="C35" s="350"/>
      <c r="D35" s="350"/>
      <c r="E35" s="350"/>
      <c r="F35" s="350"/>
      <c r="G35" s="350"/>
      <c r="H35" s="350"/>
      <c r="I35" s="351"/>
      <c r="J35" s="33"/>
    </row>
    <row r="36" spans="1:10" ht="50.25" customHeight="1" thickBot="1" x14ac:dyDescent="0.3">
      <c r="A36" s="43" t="s">
        <v>146</v>
      </c>
      <c r="B36" s="352" t="str">
        <f>+B13</f>
        <v>Brindar a 40000 mujeres orientación y asesoría jurídica en los espacios con presencia de la SDMujer</v>
      </c>
      <c r="C36" s="353"/>
      <c r="D36" s="353"/>
      <c r="E36" s="353"/>
      <c r="F36" s="353"/>
      <c r="G36" s="353"/>
      <c r="H36" s="353"/>
      <c r="I36" s="354"/>
      <c r="J36" s="31"/>
    </row>
    <row r="37" spans="1:10" ht="18.75" customHeight="1" thickBot="1" x14ac:dyDescent="0.3">
      <c r="A37" s="343" t="s">
        <v>147</v>
      </c>
      <c r="B37" s="89">
        <v>2024</v>
      </c>
      <c r="C37" s="89">
        <v>2025</v>
      </c>
      <c r="D37" s="89">
        <v>2026</v>
      </c>
      <c r="E37" s="89">
        <v>2027</v>
      </c>
      <c r="F37" s="89" t="s">
        <v>148</v>
      </c>
      <c r="G37" s="361" t="s">
        <v>149</v>
      </c>
      <c r="H37" s="361" t="s">
        <v>21</v>
      </c>
      <c r="I37" s="361"/>
      <c r="J37" s="31"/>
    </row>
    <row r="38" spans="1:10" ht="50.25" customHeight="1" thickBot="1" x14ac:dyDescent="0.3">
      <c r="A38" s="344"/>
      <c r="B38" s="260">
        <v>7421</v>
      </c>
      <c r="C38" s="260">
        <v>11500</v>
      </c>
      <c r="D38" s="260">
        <v>12000</v>
      </c>
      <c r="E38" s="260">
        <v>9079</v>
      </c>
      <c r="F38" s="221">
        <f>SUM(B38:E38)</f>
        <v>40000</v>
      </c>
      <c r="G38" s="361"/>
      <c r="H38" s="361"/>
      <c r="I38" s="361"/>
      <c r="J38" s="31"/>
    </row>
    <row r="39" spans="1:10" ht="52.5" customHeight="1" thickBot="1" x14ac:dyDescent="0.3">
      <c r="A39" s="44" t="s">
        <v>150</v>
      </c>
      <c r="B39" s="355">
        <v>0.3</v>
      </c>
      <c r="C39" s="356"/>
      <c r="D39" s="357" t="s">
        <v>151</v>
      </c>
      <c r="E39" s="358"/>
      <c r="F39" s="358"/>
      <c r="G39" s="358"/>
      <c r="H39" s="358"/>
      <c r="I39" s="359"/>
    </row>
    <row r="40" spans="1:10" s="32" customFormat="1" ht="65.25" customHeight="1" thickBot="1" x14ac:dyDescent="0.3">
      <c r="A40" s="343" t="s">
        <v>152</v>
      </c>
      <c r="B40" s="44" t="s">
        <v>153</v>
      </c>
      <c r="C40" s="43" t="s">
        <v>154</v>
      </c>
      <c r="D40" s="329" t="s">
        <v>155</v>
      </c>
      <c r="E40" s="330"/>
      <c r="F40" s="329" t="s">
        <v>156</v>
      </c>
      <c r="G40" s="330"/>
      <c r="H40" s="45" t="s">
        <v>157</v>
      </c>
      <c r="I40" s="47" t="s">
        <v>158</v>
      </c>
    </row>
    <row r="41" spans="1:10" ht="215.25" thickBot="1" x14ac:dyDescent="0.3">
      <c r="A41" s="344"/>
      <c r="B41" s="283">
        <v>479</v>
      </c>
      <c r="C41" s="284">
        <v>692</v>
      </c>
      <c r="D41" s="416" t="s">
        <v>218</v>
      </c>
      <c r="E41" s="417"/>
      <c r="F41" s="416" t="s">
        <v>219</v>
      </c>
      <c r="G41" s="417"/>
      <c r="H41" s="282" t="s">
        <v>220</v>
      </c>
      <c r="I41" s="281" t="s">
        <v>221</v>
      </c>
    </row>
    <row r="42" spans="1:10" s="32" customFormat="1" ht="65.25" customHeight="1" thickBot="1" x14ac:dyDescent="0.3">
      <c r="A42" s="343" t="s">
        <v>163</v>
      </c>
      <c r="B42" s="46" t="s">
        <v>153</v>
      </c>
      <c r="C42" s="45" t="s">
        <v>154</v>
      </c>
      <c r="D42" s="329" t="s">
        <v>155</v>
      </c>
      <c r="E42" s="330"/>
      <c r="F42" s="329" t="s">
        <v>156</v>
      </c>
      <c r="G42" s="330"/>
      <c r="H42" s="45" t="s">
        <v>157</v>
      </c>
      <c r="I42" s="47" t="s">
        <v>158</v>
      </c>
    </row>
    <row r="43" spans="1:10" ht="214.5" customHeight="1" thickBot="1" x14ac:dyDescent="0.3">
      <c r="A43" s="344"/>
      <c r="B43" s="283">
        <v>958</v>
      </c>
      <c r="C43" s="284">
        <v>983</v>
      </c>
      <c r="D43" s="416" t="s">
        <v>222</v>
      </c>
      <c r="E43" s="417"/>
      <c r="F43" s="416" t="s">
        <v>606</v>
      </c>
      <c r="G43" s="417"/>
      <c r="H43" s="282" t="s">
        <v>220</v>
      </c>
      <c r="I43" s="281" t="s">
        <v>221</v>
      </c>
    </row>
    <row r="44" spans="1:10" s="32" customFormat="1" ht="65.25" customHeight="1" thickBot="1" x14ac:dyDescent="0.3">
      <c r="A44" s="343" t="s">
        <v>167</v>
      </c>
      <c r="B44" s="46" t="s">
        <v>153</v>
      </c>
      <c r="C44" s="45" t="s">
        <v>154</v>
      </c>
      <c r="D44" s="329" t="s">
        <v>155</v>
      </c>
      <c r="E44" s="330"/>
      <c r="F44" s="329" t="s">
        <v>156</v>
      </c>
      <c r="G44" s="330"/>
      <c r="H44" s="45" t="s">
        <v>157</v>
      </c>
      <c r="I44" s="47" t="s">
        <v>158</v>
      </c>
    </row>
    <row r="45" spans="1:10" ht="215.1" customHeight="1" thickBot="1" x14ac:dyDescent="0.3">
      <c r="A45" s="344"/>
      <c r="B45" s="283">
        <v>1150</v>
      </c>
      <c r="C45" s="284">
        <v>1224</v>
      </c>
      <c r="D45" s="416" t="s">
        <v>624</v>
      </c>
      <c r="E45" s="417"/>
      <c r="F45" s="416" t="s">
        <v>625</v>
      </c>
      <c r="G45" s="417"/>
      <c r="H45" s="282" t="s">
        <v>622</v>
      </c>
      <c r="I45" s="281" t="s">
        <v>221</v>
      </c>
    </row>
    <row r="46" spans="1:10" s="32" customFormat="1" ht="65.25" customHeight="1" thickBot="1" x14ac:dyDescent="0.3">
      <c r="A46" s="343" t="s">
        <v>168</v>
      </c>
      <c r="B46" s="46" t="s">
        <v>153</v>
      </c>
      <c r="C46" s="46" t="s">
        <v>154</v>
      </c>
      <c r="D46" s="329" t="s">
        <v>155</v>
      </c>
      <c r="E46" s="330"/>
      <c r="F46" s="329" t="s">
        <v>156</v>
      </c>
      <c r="G46" s="330"/>
      <c r="H46" s="45" t="s">
        <v>157</v>
      </c>
      <c r="I46" s="45" t="s">
        <v>158</v>
      </c>
    </row>
    <row r="47" spans="1:10" ht="65.25" customHeight="1" thickBot="1" x14ac:dyDescent="0.3">
      <c r="A47" s="344"/>
      <c r="B47" s="226">
        <v>1150</v>
      </c>
      <c r="C47" s="37"/>
      <c r="D47" s="347"/>
      <c r="E47" s="348"/>
      <c r="F47" s="347"/>
      <c r="G47" s="348"/>
      <c r="H47" s="55"/>
      <c r="I47" s="56"/>
    </row>
    <row r="48" spans="1:10" s="32" customFormat="1" ht="65.25" customHeight="1" thickBot="1" x14ac:dyDescent="0.3">
      <c r="A48" s="343" t="s">
        <v>169</v>
      </c>
      <c r="B48" s="46" t="s">
        <v>153</v>
      </c>
      <c r="C48" s="45" t="s">
        <v>154</v>
      </c>
      <c r="D48" s="329" t="s">
        <v>155</v>
      </c>
      <c r="E48" s="330"/>
      <c r="F48" s="329" t="s">
        <v>156</v>
      </c>
      <c r="G48" s="330"/>
      <c r="H48" s="45" t="s">
        <v>157</v>
      </c>
      <c r="I48" s="47" t="s">
        <v>158</v>
      </c>
    </row>
    <row r="49" spans="1:9" ht="65.25" customHeight="1" thickBot="1" x14ac:dyDescent="0.3">
      <c r="A49" s="344"/>
      <c r="B49" s="226">
        <v>1150</v>
      </c>
      <c r="C49" s="37"/>
      <c r="D49" s="331"/>
      <c r="E49" s="333"/>
      <c r="F49" s="331"/>
      <c r="G49" s="333"/>
      <c r="H49" s="34"/>
      <c r="I49" s="35"/>
    </row>
    <row r="50" spans="1:9" s="32" customFormat="1" ht="65.25" customHeight="1" thickBot="1" x14ac:dyDescent="0.3">
      <c r="A50" s="343" t="s">
        <v>170</v>
      </c>
      <c r="B50" s="46" t="s">
        <v>153</v>
      </c>
      <c r="C50" s="45" t="s">
        <v>154</v>
      </c>
      <c r="D50" s="329" t="s">
        <v>155</v>
      </c>
      <c r="E50" s="330"/>
      <c r="F50" s="329" t="s">
        <v>156</v>
      </c>
      <c r="G50" s="330"/>
      <c r="H50" s="45" t="s">
        <v>157</v>
      </c>
      <c r="I50" s="47" t="s">
        <v>158</v>
      </c>
    </row>
    <row r="51" spans="1:9" ht="65.25" customHeight="1" thickBot="1" x14ac:dyDescent="0.3">
      <c r="A51" s="344"/>
      <c r="B51" s="227">
        <v>1150</v>
      </c>
      <c r="C51" s="39"/>
      <c r="D51" s="331"/>
      <c r="E51" s="333"/>
      <c r="F51" s="331"/>
      <c r="G51" s="333"/>
      <c r="H51" s="34"/>
      <c r="I51" s="35"/>
    </row>
    <row r="52" spans="1:9" ht="65.25" customHeight="1" thickBot="1" x14ac:dyDescent="0.3">
      <c r="A52" s="343" t="s">
        <v>171</v>
      </c>
      <c r="B52" s="44" t="s">
        <v>153</v>
      </c>
      <c r="C52" s="43" t="s">
        <v>154</v>
      </c>
      <c r="D52" s="329" t="s">
        <v>155</v>
      </c>
      <c r="E52" s="330"/>
      <c r="F52" s="329" t="s">
        <v>156</v>
      </c>
      <c r="G52" s="330"/>
      <c r="H52" s="45" t="s">
        <v>157</v>
      </c>
      <c r="I52" s="47" t="s">
        <v>158</v>
      </c>
    </row>
    <row r="53" spans="1:9" ht="65.25" customHeight="1" thickBot="1" x14ac:dyDescent="0.3">
      <c r="A53" s="344"/>
      <c r="B53" s="227">
        <v>1150</v>
      </c>
      <c r="C53" s="39"/>
      <c r="D53" s="331"/>
      <c r="E53" s="332"/>
      <c r="F53" s="331"/>
      <c r="G53" s="333"/>
      <c r="H53" s="34"/>
      <c r="I53" s="35"/>
    </row>
    <row r="54" spans="1:9" ht="65.25" customHeight="1" thickBot="1" x14ac:dyDescent="0.3">
      <c r="A54" s="343" t="s">
        <v>172</v>
      </c>
      <c r="B54" s="44" t="s">
        <v>153</v>
      </c>
      <c r="C54" s="43" t="s">
        <v>154</v>
      </c>
      <c r="D54" s="329" t="s">
        <v>155</v>
      </c>
      <c r="E54" s="330"/>
      <c r="F54" s="329" t="s">
        <v>156</v>
      </c>
      <c r="G54" s="330"/>
      <c r="H54" s="45" t="s">
        <v>157</v>
      </c>
      <c r="I54" s="47" t="s">
        <v>158</v>
      </c>
    </row>
    <row r="55" spans="1:9" ht="65.25" customHeight="1" thickBot="1" x14ac:dyDescent="0.3">
      <c r="A55" s="344"/>
      <c r="B55" s="227">
        <v>1150</v>
      </c>
      <c r="C55" s="39"/>
      <c r="D55" s="331"/>
      <c r="E55" s="332"/>
      <c r="F55" s="331"/>
      <c r="G55" s="333"/>
      <c r="H55" s="57"/>
      <c r="I55" s="35"/>
    </row>
    <row r="56" spans="1:9" ht="65.25" customHeight="1" thickBot="1" x14ac:dyDescent="0.3">
      <c r="A56" s="343" t="s">
        <v>173</v>
      </c>
      <c r="B56" s="44" t="s">
        <v>153</v>
      </c>
      <c r="C56" s="43" t="s">
        <v>154</v>
      </c>
      <c r="D56" s="329" t="s">
        <v>155</v>
      </c>
      <c r="E56" s="330"/>
      <c r="F56" s="329" t="s">
        <v>156</v>
      </c>
      <c r="G56" s="330"/>
      <c r="H56" s="45" t="s">
        <v>157</v>
      </c>
      <c r="I56" s="47" t="s">
        <v>158</v>
      </c>
    </row>
    <row r="57" spans="1:9" ht="65.25" customHeight="1" thickBot="1" x14ac:dyDescent="0.3">
      <c r="A57" s="344"/>
      <c r="B57" s="227">
        <v>1150</v>
      </c>
      <c r="C57" s="39"/>
      <c r="D57" s="331"/>
      <c r="E57" s="333"/>
      <c r="F57" s="331"/>
      <c r="G57" s="333"/>
      <c r="H57" s="34"/>
      <c r="I57" s="34"/>
    </row>
    <row r="58" spans="1:9" ht="65.25" customHeight="1" thickBot="1" x14ac:dyDescent="0.3">
      <c r="A58" s="343" t="s">
        <v>174</v>
      </c>
      <c r="B58" s="44" t="s">
        <v>153</v>
      </c>
      <c r="C58" s="43" t="s">
        <v>154</v>
      </c>
      <c r="D58" s="329" t="s">
        <v>155</v>
      </c>
      <c r="E58" s="330"/>
      <c r="F58" s="329" t="s">
        <v>156</v>
      </c>
      <c r="G58" s="330"/>
      <c r="H58" s="45" t="s">
        <v>157</v>
      </c>
      <c r="I58" s="47" t="s">
        <v>158</v>
      </c>
    </row>
    <row r="59" spans="1:9" ht="65.25" customHeight="1" thickBot="1" x14ac:dyDescent="0.3">
      <c r="A59" s="344"/>
      <c r="B59" s="227">
        <v>1150</v>
      </c>
      <c r="C59" s="39"/>
      <c r="D59" s="331"/>
      <c r="E59" s="333"/>
      <c r="F59" s="331"/>
      <c r="G59" s="333"/>
      <c r="H59" s="34"/>
      <c r="I59" s="35"/>
    </row>
    <row r="60" spans="1:9" ht="65.25" customHeight="1" thickBot="1" x14ac:dyDescent="0.3">
      <c r="A60" s="343" t="s">
        <v>175</v>
      </c>
      <c r="B60" s="44" t="s">
        <v>153</v>
      </c>
      <c r="C60" s="43" t="s">
        <v>154</v>
      </c>
      <c r="D60" s="329" t="s">
        <v>155</v>
      </c>
      <c r="E60" s="330"/>
      <c r="F60" s="329" t="s">
        <v>156</v>
      </c>
      <c r="G60" s="330"/>
      <c r="H60" s="45" t="s">
        <v>157</v>
      </c>
      <c r="I60" s="47" t="s">
        <v>158</v>
      </c>
    </row>
    <row r="61" spans="1:9" ht="65.25" customHeight="1" thickBot="1" x14ac:dyDescent="0.3">
      <c r="A61" s="344"/>
      <c r="B61" s="227">
        <v>479</v>
      </c>
      <c r="C61" s="39"/>
      <c r="D61" s="331"/>
      <c r="E61" s="333"/>
      <c r="F61" s="332"/>
      <c r="G61" s="332"/>
      <c r="H61" s="34"/>
      <c r="I61" s="34"/>
    </row>
    <row r="62" spans="1:9" ht="65.25" customHeight="1" thickBot="1" x14ac:dyDescent="0.3">
      <c r="A62" s="343" t="s">
        <v>176</v>
      </c>
      <c r="B62" s="44" t="s">
        <v>153</v>
      </c>
      <c r="C62" s="43" t="s">
        <v>154</v>
      </c>
      <c r="D62" s="329" t="s">
        <v>155</v>
      </c>
      <c r="E62" s="330"/>
      <c r="F62" s="329" t="s">
        <v>156</v>
      </c>
      <c r="G62" s="330"/>
      <c r="H62" s="45" t="s">
        <v>157</v>
      </c>
      <c r="I62" s="47" t="s">
        <v>158</v>
      </c>
    </row>
    <row r="63" spans="1:9" ht="65.25" customHeight="1" thickBot="1" x14ac:dyDescent="0.3">
      <c r="A63" s="344"/>
      <c r="B63" s="227">
        <v>384</v>
      </c>
      <c r="C63" s="39"/>
      <c r="D63" s="331"/>
      <c r="E63" s="333"/>
      <c r="F63" s="331"/>
      <c r="G63" s="333"/>
      <c r="H63" s="34"/>
      <c r="I63" s="34"/>
    </row>
    <row r="66" spans="1:9" s="31" customFormat="1" ht="30" customHeight="1" x14ac:dyDescent="0.25">
      <c r="A66" s="2"/>
      <c r="B66" s="2"/>
      <c r="C66" s="2"/>
      <c r="D66" s="2"/>
      <c r="E66" s="2"/>
      <c r="F66" s="2"/>
      <c r="G66" s="2"/>
      <c r="H66" s="2"/>
      <c r="I66" s="2"/>
    </row>
    <row r="67" spans="1:9" ht="34.5" customHeight="1" x14ac:dyDescent="0.25">
      <c r="A67" s="405" t="s">
        <v>179</v>
      </c>
      <c r="B67" s="405"/>
      <c r="C67" s="405"/>
      <c r="D67" s="405"/>
      <c r="E67" s="405"/>
      <c r="F67" s="405"/>
      <c r="G67" s="405"/>
      <c r="H67" s="405"/>
      <c r="I67" s="405"/>
    </row>
    <row r="68" spans="1:9" ht="78" customHeight="1" x14ac:dyDescent="0.25">
      <c r="A68" s="48" t="s">
        <v>180</v>
      </c>
      <c r="B68" s="418" t="s">
        <v>223</v>
      </c>
      <c r="C68" s="419"/>
      <c r="D68" s="418" t="s">
        <v>224</v>
      </c>
      <c r="E68" s="419"/>
      <c r="F68" s="418" t="s">
        <v>225</v>
      </c>
      <c r="G68" s="419"/>
      <c r="H68" s="409" t="s">
        <v>184</v>
      </c>
      <c r="I68" s="410"/>
    </row>
    <row r="69" spans="1:9" ht="40.5" customHeight="1" x14ac:dyDescent="0.25">
      <c r="A69" s="48" t="s">
        <v>185</v>
      </c>
      <c r="B69" s="420">
        <v>0.1</v>
      </c>
      <c r="C69" s="421"/>
      <c r="D69" s="420">
        <v>0.1</v>
      </c>
      <c r="E69" s="421"/>
      <c r="F69" s="420">
        <v>0.1</v>
      </c>
      <c r="G69" s="421"/>
      <c r="H69" s="422"/>
      <c r="I69" s="423"/>
    </row>
    <row r="70" spans="1:9" ht="30" customHeight="1" x14ac:dyDescent="0.25">
      <c r="A70" s="402" t="s">
        <v>106</v>
      </c>
      <c r="B70" s="96" t="s">
        <v>93</v>
      </c>
      <c r="C70" s="96" t="s">
        <v>154</v>
      </c>
      <c r="D70" s="96" t="s">
        <v>93</v>
      </c>
      <c r="E70" s="96" t="s">
        <v>154</v>
      </c>
      <c r="F70" s="96" t="s">
        <v>93</v>
      </c>
      <c r="G70" s="96" t="s">
        <v>154</v>
      </c>
      <c r="H70" s="96" t="s">
        <v>93</v>
      </c>
      <c r="I70" s="96" t="s">
        <v>154</v>
      </c>
    </row>
    <row r="71" spans="1:9" ht="30" customHeight="1" x14ac:dyDescent="0.25">
      <c r="A71" s="403"/>
      <c r="B71" s="50">
        <f>+B41/C38</f>
        <v>4.1652173913043475E-2</v>
      </c>
      <c r="C71" s="50">
        <f>+B71</f>
        <v>4.1652173913043475E-2</v>
      </c>
      <c r="D71" s="50">
        <f>B71</f>
        <v>4.1652173913043475E-2</v>
      </c>
      <c r="E71" s="50">
        <f>+D71</f>
        <v>4.1652173913043475E-2</v>
      </c>
      <c r="F71" s="58">
        <f>$B$71</f>
        <v>4.1652173913043475E-2</v>
      </c>
      <c r="G71" s="50">
        <f>+F71</f>
        <v>4.1652173913043475E-2</v>
      </c>
      <c r="H71" s="58"/>
      <c r="I71" s="51"/>
    </row>
    <row r="72" spans="1:9" ht="80.25" customHeight="1" x14ac:dyDescent="0.25">
      <c r="A72" s="48" t="s">
        <v>186</v>
      </c>
      <c r="B72" s="424" t="s">
        <v>226</v>
      </c>
      <c r="C72" s="336"/>
      <c r="D72" s="424" t="s">
        <v>227</v>
      </c>
      <c r="E72" s="336"/>
      <c r="F72" s="424" t="s">
        <v>228</v>
      </c>
      <c r="G72" s="336"/>
      <c r="H72" s="327"/>
      <c r="I72" s="408"/>
    </row>
    <row r="73" spans="1:9" ht="80.25" customHeight="1" x14ac:dyDescent="0.25">
      <c r="A73" s="48" t="s">
        <v>189</v>
      </c>
      <c r="B73" s="334" t="s">
        <v>229</v>
      </c>
      <c r="C73" s="336"/>
      <c r="D73" s="334" t="s">
        <v>229</v>
      </c>
      <c r="E73" s="336"/>
      <c r="F73" s="334" t="s">
        <v>229</v>
      </c>
      <c r="G73" s="336"/>
      <c r="H73" s="323"/>
      <c r="I73" s="324"/>
    </row>
    <row r="74" spans="1:9" ht="30.75" customHeight="1" x14ac:dyDescent="0.25">
      <c r="A74" s="402" t="s">
        <v>108</v>
      </c>
      <c r="B74" s="96" t="s">
        <v>93</v>
      </c>
      <c r="C74" s="96" t="s">
        <v>154</v>
      </c>
      <c r="D74" s="96" t="s">
        <v>93</v>
      </c>
      <c r="E74" s="96" t="s">
        <v>154</v>
      </c>
      <c r="F74" s="96" t="s">
        <v>93</v>
      </c>
      <c r="G74" s="96" t="s">
        <v>154</v>
      </c>
      <c r="H74" s="96" t="s">
        <v>93</v>
      </c>
      <c r="I74" s="96" t="s">
        <v>154</v>
      </c>
    </row>
    <row r="75" spans="1:9" ht="30.75" customHeight="1" x14ac:dyDescent="0.25">
      <c r="A75" s="403"/>
      <c r="B75" s="50">
        <f>+B43/C38</f>
        <v>8.330434782608695E-2</v>
      </c>
      <c r="C75" s="50">
        <f>+B75</f>
        <v>8.330434782608695E-2</v>
      </c>
      <c r="D75" s="50">
        <v>8.3299999999999999E-2</v>
      </c>
      <c r="E75" s="50">
        <f>+D75</f>
        <v>8.3299999999999999E-2</v>
      </c>
      <c r="F75" s="58">
        <v>8.3299999999999999E-2</v>
      </c>
      <c r="G75" s="280">
        <f>+F75</f>
        <v>8.3299999999999999E-2</v>
      </c>
      <c r="H75" s="58"/>
      <c r="I75" s="52"/>
    </row>
    <row r="76" spans="1:9" ht="80.25" customHeight="1" x14ac:dyDescent="0.25">
      <c r="A76" s="48" t="s">
        <v>186</v>
      </c>
      <c r="B76" s="424" t="s">
        <v>230</v>
      </c>
      <c r="C76" s="336"/>
      <c r="D76" s="424" t="s">
        <v>231</v>
      </c>
      <c r="E76" s="336"/>
      <c r="F76" s="424" t="s">
        <v>232</v>
      </c>
      <c r="G76" s="336"/>
      <c r="H76" s="364"/>
      <c r="I76" s="365"/>
    </row>
    <row r="77" spans="1:9" ht="80.25" customHeight="1" x14ac:dyDescent="0.25">
      <c r="A77" s="48" t="s">
        <v>189</v>
      </c>
      <c r="B77" s="334" t="s">
        <v>229</v>
      </c>
      <c r="C77" s="336"/>
      <c r="D77" s="334" t="s">
        <v>229</v>
      </c>
      <c r="E77" s="336"/>
      <c r="F77" s="334" t="s">
        <v>229</v>
      </c>
      <c r="G77" s="336"/>
      <c r="H77" s="323"/>
      <c r="I77" s="324"/>
    </row>
    <row r="78" spans="1:9" ht="30.75" customHeight="1" x14ac:dyDescent="0.25">
      <c r="A78" s="402" t="s">
        <v>109</v>
      </c>
      <c r="B78" s="96" t="s">
        <v>93</v>
      </c>
      <c r="C78" s="96" t="s">
        <v>154</v>
      </c>
      <c r="D78" s="96" t="s">
        <v>93</v>
      </c>
      <c r="E78" s="96" t="s">
        <v>154</v>
      </c>
      <c r="F78" s="96" t="s">
        <v>93</v>
      </c>
      <c r="G78" s="96" t="s">
        <v>154</v>
      </c>
      <c r="H78" s="96" t="s">
        <v>93</v>
      </c>
      <c r="I78" s="96" t="s">
        <v>154</v>
      </c>
    </row>
    <row r="79" spans="1:9" ht="30.75" customHeight="1" x14ac:dyDescent="0.25">
      <c r="A79" s="403"/>
      <c r="B79" s="50">
        <f>+B45/C38</f>
        <v>0.1</v>
      </c>
      <c r="C79" s="51">
        <f>+B79</f>
        <v>0.1</v>
      </c>
      <c r="D79" s="50">
        <v>0.1</v>
      </c>
      <c r="E79" s="51">
        <f>+D79</f>
        <v>0.1</v>
      </c>
      <c r="F79" s="58">
        <v>0.1</v>
      </c>
      <c r="G79" s="52">
        <f>+F79</f>
        <v>0.1</v>
      </c>
      <c r="H79" s="58"/>
      <c r="I79" s="52"/>
    </row>
    <row r="80" spans="1:9" ht="80.25" customHeight="1" x14ac:dyDescent="0.25">
      <c r="A80" s="48" t="s">
        <v>186</v>
      </c>
      <c r="B80" s="424" t="s">
        <v>620</v>
      </c>
      <c r="C80" s="336"/>
      <c r="D80" s="424" t="s">
        <v>626</v>
      </c>
      <c r="E80" s="336"/>
      <c r="F80" s="424" t="s">
        <v>621</v>
      </c>
      <c r="G80" s="336"/>
      <c r="H80" s="323"/>
      <c r="I80" s="324"/>
    </row>
    <row r="81" spans="1:9" ht="80.25" customHeight="1" x14ac:dyDescent="0.25">
      <c r="A81" s="48" t="s">
        <v>189</v>
      </c>
      <c r="B81" s="362" t="s">
        <v>623</v>
      </c>
      <c r="C81" s="363"/>
      <c r="D81" s="362" t="s">
        <v>623</v>
      </c>
      <c r="E81" s="363"/>
      <c r="F81" s="362" t="s">
        <v>623</v>
      </c>
      <c r="G81" s="324"/>
      <c r="H81" s="323"/>
      <c r="I81" s="324"/>
    </row>
    <row r="82" spans="1:9" ht="30.75" customHeight="1" x14ac:dyDescent="0.25">
      <c r="A82" s="402" t="s">
        <v>110</v>
      </c>
      <c r="B82" s="96" t="s">
        <v>93</v>
      </c>
      <c r="C82" s="96" t="s">
        <v>154</v>
      </c>
      <c r="D82" s="96" t="s">
        <v>93</v>
      </c>
      <c r="E82" s="96" t="s">
        <v>154</v>
      </c>
      <c r="F82" s="96" t="s">
        <v>93</v>
      </c>
      <c r="G82" s="96" t="s">
        <v>154</v>
      </c>
      <c r="H82" s="96" t="s">
        <v>93</v>
      </c>
      <c r="I82" s="96" t="s">
        <v>154</v>
      </c>
    </row>
    <row r="83" spans="1:9" ht="30.75" customHeight="1" x14ac:dyDescent="0.25">
      <c r="A83" s="403"/>
      <c r="B83" s="50">
        <f>+B47/C38</f>
        <v>0.1</v>
      </c>
      <c r="C83" s="51"/>
      <c r="D83" s="50">
        <v>0.1</v>
      </c>
      <c r="E83" s="51"/>
      <c r="F83" s="58">
        <v>0.1</v>
      </c>
      <c r="G83" s="52"/>
      <c r="H83" s="58"/>
      <c r="I83" s="52"/>
    </row>
    <row r="84" spans="1:9" ht="80.25" customHeight="1" x14ac:dyDescent="0.25">
      <c r="A84" s="48" t="s">
        <v>186</v>
      </c>
      <c r="B84" s="325"/>
      <c r="C84" s="326"/>
      <c r="D84" s="323"/>
      <c r="E84" s="324"/>
      <c r="F84" s="327"/>
      <c r="G84" s="328"/>
      <c r="H84" s="323"/>
      <c r="I84" s="324"/>
    </row>
    <row r="85" spans="1:9" ht="80.25" customHeight="1" x14ac:dyDescent="0.25">
      <c r="A85" s="48" t="s">
        <v>189</v>
      </c>
      <c r="B85" s="413"/>
      <c r="C85" s="414"/>
      <c r="D85" s="415"/>
      <c r="E85" s="363"/>
      <c r="F85" s="323"/>
      <c r="G85" s="324"/>
      <c r="H85" s="323"/>
      <c r="I85" s="324"/>
    </row>
    <row r="86" spans="1:9" ht="30" customHeight="1" x14ac:dyDescent="0.25">
      <c r="A86" s="402" t="s">
        <v>113</v>
      </c>
      <c r="B86" s="96" t="s">
        <v>93</v>
      </c>
      <c r="C86" s="96" t="s">
        <v>154</v>
      </c>
      <c r="D86" s="96" t="s">
        <v>93</v>
      </c>
      <c r="E86" s="96" t="s">
        <v>154</v>
      </c>
      <c r="F86" s="96" t="s">
        <v>93</v>
      </c>
      <c r="G86" s="96" t="s">
        <v>154</v>
      </c>
      <c r="H86" s="96" t="s">
        <v>93</v>
      </c>
      <c r="I86" s="96" t="s">
        <v>154</v>
      </c>
    </row>
    <row r="87" spans="1:9" ht="30" customHeight="1" x14ac:dyDescent="0.25">
      <c r="A87" s="403"/>
      <c r="B87" s="50">
        <f>+B49/C38</f>
        <v>0.1</v>
      </c>
      <c r="C87" s="51"/>
      <c r="D87" s="50">
        <v>0.1</v>
      </c>
      <c r="E87" s="51"/>
      <c r="F87" s="58">
        <v>0.1</v>
      </c>
      <c r="G87" s="52"/>
      <c r="H87" s="58"/>
      <c r="I87" s="52"/>
    </row>
    <row r="88" spans="1:9" ht="80.25" customHeight="1" x14ac:dyDescent="0.25">
      <c r="A88" s="48" t="s">
        <v>186</v>
      </c>
      <c r="B88" s="342"/>
      <c r="C88" s="342"/>
      <c r="D88" s="342"/>
      <c r="E88" s="342"/>
      <c r="F88" s="342"/>
      <c r="G88" s="342"/>
      <c r="H88" s="342"/>
      <c r="I88" s="342"/>
    </row>
    <row r="89" spans="1:9" ht="80.25" customHeight="1" x14ac:dyDescent="0.25">
      <c r="A89" s="48" t="s">
        <v>189</v>
      </c>
      <c r="B89" s="316"/>
      <c r="C89" s="317"/>
      <c r="D89" s="316"/>
      <c r="E89" s="317"/>
      <c r="F89" s="316"/>
      <c r="G89" s="317"/>
      <c r="H89" s="316"/>
      <c r="I89" s="317"/>
    </row>
    <row r="90" spans="1:9" ht="29.25" customHeight="1" x14ac:dyDescent="0.25">
      <c r="A90" s="402" t="s">
        <v>114</v>
      </c>
      <c r="B90" s="96" t="s">
        <v>93</v>
      </c>
      <c r="C90" s="96" t="s">
        <v>154</v>
      </c>
      <c r="D90" s="96" t="s">
        <v>93</v>
      </c>
      <c r="E90" s="96" t="s">
        <v>154</v>
      </c>
      <c r="F90" s="96" t="s">
        <v>93</v>
      </c>
      <c r="G90" s="96" t="s">
        <v>154</v>
      </c>
      <c r="H90" s="96" t="s">
        <v>93</v>
      </c>
      <c r="I90" s="96" t="s">
        <v>154</v>
      </c>
    </row>
    <row r="91" spans="1:9" ht="29.25" customHeight="1" x14ac:dyDescent="0.25">
      <c r="A91" s="403"/>
      <c r="B91" s="50">
        <f>+B51/C38</f>
        <v>0.1</v>
      </c>
      <c r="C91" s="53"/>
      <c r="D91" s="50">
        <v>0.1</v>
      </c>
      <c r="E91" s="51"/>
      <c r="F91" s="58">
        <v>0.1</v>
      </c>
      <c r="G91" s="52"/>
      <c r="H91" s="58"/>
      <c r="I91" s="52"/>
    </row>
    <row r="92" spans="1:9" ht="80.25" customHeight="1" x14ac:dyDescent="0.25">
      <c r="A92" s="48" t="s">
        <v>186</v>
      </c>
      <c r="B92" s="315"/>
      <c r="C92" s="315"/>
      <c r="D92" s="315"/>
      <c r="E92" s="315"/>
      <c r="F92" s="315"/>
      <c r="G92" s="315"/>
      <c r="H92" s="315"/>
      <c r="I92" s="315"/>
    </row>
    <row r="93" spans="1:9" ht="80.25" customHeight="1" x14ac:dyDescent="0.25">
      <c r="A93" s="48" t="s">
        <v>189</v>
      </c>
      <c r="B93" s="316"/>
      <c r="C93" s="317"/>
      <c r="D93" s="316"/>
      <c r="E93" s="317"/>
      <c r="F93" s="316"/>
      <c r="G93" s="317"/>
      <c r="H93" s="316"/>
      <c r="I93" s="317"/>
    </row>
    <row r="94" spans="1:9" ht="24.95" customHeight="1" x14ac:dyDescent="0.25">
      <c r="A94" s="402" t="s">
        <v>115</v>
      </c>
      <c r="B94" s="96" t="s">
        <v>93</v>
      </c>
      <c r="C94" s="96" t="s">
        <v>154</v>
      </c>
      <c r="D94" s="96" t="s">
        <v>93</v>
      </c>
      <c r="E94" s="96" t="s">
        <v>154</v>
      </c>
      <c r="F94" s="96" t="s">
        <v>93</v>
      </c>
      <c r="G94" s="96" t="s">
        <v>154</v>
      </c>
      <c r="H94" s="96" t="s">
        <v>93</v>
      </c>
      <c r="I94" s="96" t="s">
        <v>154</v>
      </c>
    </row>
    <row r="95" spans="1:9" ht="24.95" customHeight="1" x14ac:dyDescent="0.25">
      <c r="A95" s="403"/>
      <c r="B95" s="50">
        <f>+B53/C38</f>
        <v>0.1</v>
      </c>
      <c r="C95" s="53"/>
      <c r="D95" s="50">
        <v>0.1</v>
      </c>
      <c r="E95" s="51"/>
      <c r="F95" s="58">
        <v>0.1</v>
      </c>
      <c r="G95" s="52"/>
      <c r="H95" s="58"/>
      <c r="I95" s="52"/>
    </row>
    <row r="96" spans="1:9" ht="80.25" customHeight="1" x14ac:dyDescent="0.25">
      <c r="A96" s="48" t="s">
        <v>186</v>
      </c>
      <c r="B96" s="315"/>
      <c r="C96" s="315"/>
      <c r="D96" s="315"/>
      <c r="E96" s="315"/>
      <c r="F96" s="315"/>
      <c r="G96" s="315"/>
      <c r="H96" s="315"/>
      <c r="I96" s="315"/>
    </row>
    <row r="97" spans="1:9" ht="80.25" customHeight="1" x14ac:dyDescent="0.25">
      <c r="A97" s="48" t="s">
        <v>189</v>
      </c>
      <c r="B97" s="316"/>
      <c r="C97" s="317"/>
      <c r="D97" s="316"/>
      <c r="E97" s="317"/>
      <c r="F97" s="316"/>
      <c r="G97" s="317"/>
      <c r="H97" s="316"/>
      <c r="I97" s="317"/>
    </row>
    <row r="98" spans="1:9" ht="24.95" customHeight="1" x14ac:dyDescent="0.25">
      <c r="A98" s="402" t="s">
        <v>116</v>
      </c>
      <c r="B98" s="96" t="s">
        <v>93</v>
      </c>
      <c r="C98" s="96" t="s">
        <v>154</v>
      </c>
      <c r="D98" s="96" t="s">
        <v>93</v>
      </c>
      <c r="E98" s="96" t="s">
        <v>154</v>
      </c>
      <c r="F98" s="96" t="s">
        <v>93</v>
      </c>
      <c r="G98" s="96" t="s">
        <v>154</v>
      </c>
      <c r="H98" s="96" t="s">
        <v>93</v>
      </c>
      <c r="I98" s="96" t="s">
        <v>154</v>
      </c>
    </row>
    <row r="99" spans="1:9" ht="24.95" customHeight="1" x14ac:dyDescent="0.25">
      <c r="A99" s="403"/>
      <c r="B99" s="50">
        <f>+B55/C38</f>
        <v>0.1</v>
      </c>
      <c r="C99" s="53"/>
      <c r="D99" s="50">
        <v>0.1</v>
      </c>
      <c r="E99" s="51"/>
      <c r="F99" s="58">
        <v>0.1</v>
      </c>
      <c r="G99" s="52"/>
      <c r="H99" s="58"/>
      <c r="I99" s="52"/>
    </row>
    <row r="100" spans="1:9" ht="80.25" customHeight="1" x14ac:dyDescent="0.25">
      <c r="A100" s="48" t="s">
        <v>186</v>
      </c>
      <c r="B100" s="315"/>
      <c r="C100" s="315"/>
      <c r="D100" s="315"/>
      <c r="E100" s="315"/>
      <c r="F100" s="315"/>
      <c r="G100" s="315"/>
      <c r="H100" s="315"/>
      <c r="I100" s="315"/>
    </row>
    <row r="101" spans="1:9" ht="80.25" customHeight="1" x14ac:dyDescent="0.25">
      <c r="A101" s="48" t="s">
        <v>189</v>
      </c>
      <c r="B101" s="316"/>
      <c r="C101" s="317"/>
      <c r="D101" s="316"/>
      <c r="E101" s="317"/>
      <c r="F101" s="316"/>
      <c r="G101" s="317"/>
      <c r="H101" s="316"/>
      <c r="I101" s="317"/>
    </row>
    <row r="102" spans="1:9" ht="24.95" customHeight="1" x14ac:dyDescent="0.25">
      <c r="A102" s="402" t="s">
        <v>118</v>
      </c>
      <c r="B102" s="96" t="s">
        <v>93</v>
      </c>
      <c r="C102" s="96" t="s">
        <v>154</v>
      </c>
      <c r="D102" s="96" t="s">
        <v>93</v>
      </c>
      <c r="E102" s="96" t="s">
        <v>154</v>
      </c>
      <c r="F102" s="96" t="s">
        <v>93</v>
      </c>
      <c r="G102" s="96" t="s">
        <v>154</v>
      </c>
      <c r="H102" s="96" t="s">
        <v>93</v>
      </c>
      <c r="I102" s="96" t="s">
        <v>154</v>
      </c>
    </row>
    <row r="103" spans="1:9" ht="24.95" customHeight="1" x14ac:dyDescent="0.25">
      <c r="A103" s="403"/>
      <c r="B103" s="50">
        <f>+B57/C38</f>
        <v>0.1</v>
      </c>
      <c r="C103" s="53"/>
      <c r="D103" s="50">
        <v>0.1</v>
      </c>
      <c r="E103" s="51"/>
      <c r="F103" s="58">
        <v>0.1</v>
      </c>
      <c r="G103" s="52"/>
      <c r="H103" s="58"/>
      <c r="I103" s="52"/>
    </row>
    <row r="104" spans="1:9" ht="80.25" customHeight="1" x14ac:dyDescent="0.25">
      <c r="A104" s="48" t="s">
        <v>186</v>
      </c>
      <c r="B104" s="315"/>
      <c r="C104" s="315"/>
      <c r="D104" s="315"/>
      <c r="E104" s="315"/>
      <c r="F104" s="315"/>
      <c r="G104" s="315"/>
      <c r="H104" s="315"/>
      <c r="I104" s="315"/>
    </row>
    <row r="105" spans="1:9" ht="80.25" customHeight="1" x14ac:dyDescent="0.25">
      <c r="A105" s="48" t="s">
        <v>189</v>
      </c>
      <c r="B105" s="316"/>
      <c r="C105" s="317"/>
      <c r="D105" s="316"/>
      <c r="E105" s="317"/>
      <c r="F105" s="316"/>
      <c r="G105" s="317"/>
      <c r="H105" s="316"/>
      <c r="I105" s="317"/>
    </row>
    <row r="106" spans="1:9" ht="24.95" customHeight="1" x14ac:dyDescent="0.25">
      <c r="A106" s="402" t="s">
        <v>119</v>
      </c>
      <c r="B106" s="96" t="s">
        <v>93</v>
      </c>
      <c r="C106" s="96" t="s">
        <v>154</v>
      </c>
      <c r="D106" s="96" t="s">
        <v>93</v>
      </c>
      <c r="E106" s="96" t="s">
        <v>154</v>
      </c>
      <c r="F106" s="96" t="s">
        <v>93</v>
      </c>
      <c r="G106" s="96" t="s">
        <v>154</v>
      </c>
      <c r="H106" s="96" t="s">
        <v>93</v>
      </c>
      <c r="I106" s="96" t="s">
        <v>154</v>
      </c>
    </row>
    <row r="107" spans="1:9" ht="24.95" customHeight="1" x14ac:dyDescent="0.25">
      <c r="A107" s="403"/>
      <c r="B107" s="50">
        <f>+B59/C38</f>
        <v>0.1</v>
      </c>
      <c r="C107" s="53"/>
      <c r="D107" s="50">
        <v>0.1</v>
      </c>
      <c r="E107" s="51"/>
      <c r="F107" s="58">
        <v>0.1</v>
      </c>
      <c r="G107" s="52"/>
      <c r="H107" s="58"/>
      <c r="I107" s="52"/>
    </row>
    <row r="108" spans="1:9" ht="80.25" customHeight="1" x14ac:dyDescent="0.25">
      <c r="A108" s="48" t="s">
        <v>186</v>
      </c>
      <c r="B108" s="315"/>
      <c r="C108" s="315"/>
      <c r="D108" s="315"/>
      <c r="E108" s="315"/>
      <c r="F108" s="315"/>
      <c r="G108" s="315"/>
      <c r="H108" s="315"/>
      <c r="I108" s="315"/>
    </row>
    <row r="109" spans="1:9" ht="80.25" customHeight="1" x14ac:dyDescent="0.25">
      <c r="A109" s="48" t="s">
        <v>189</v>
      </c>
      <c r="B109" s="316"/>
      <c r="C109" s="317"/>
      <c r="D109" s="316"/>
      <c r="E109" s="317"/>
      <c r="F109" s="316"/>
      <c r="G109" s="317"/>
      <c r="H109" s="316"/>
      <c r="I109" s="317"/>
    </row>
    <row r="110" spans="1:9" ht="24.95" customHeight="1" x14ac:dyDescent="0.25">
      <c r="A110" s="402" t="s">
        <v>120</v>
      </c>
      <c r="B110" s="96" t="s">
        <v>93</v>
      </c>
      <c r="C110" s="96" t="s">
        <v>154</v>
      </c>
      <c r="D110" s="96" t="s">
        <v>93</v>
      </c>
      <c r="E110" s="96" t="s">
        <v>154</v>
      </c>
      <c r="F110" s="96" t="s">
        <v>93</v>
      </c>
      <c r="G110" s="96" t="s">
        <v>154</v>
      </c>
      <c r="H110" s="96" t="s">
        <v>93</v>
      </c>
      <c r="I110" s="96" t="s">
        <v>154</v>
      </c>
    </row>
    <row r="111" spans="1:9" ht="24.95" customHeight="1" x14ac:dyDescent="0.25">
      <c r="A111" s="403"/>
      <c r="B111" s="50">
        <f>+B61/C38</f>
        <v>4.1652173913043475E-2</v>
      </c>
      <c r="C111" s="53"/>
      <c r="D111" s="50">
        <v>4.1700000000000001E-2</v>
      </c>
      <c r="E111" s="51"/>
      <c r="F111" s="58">
        <v>4.1700000000000001E-2</v>
      </c>
      <c r="G111" s="52"/>
      <c r="H111" s="58"/>
      <c r="I111" s="52"/>
    </row>
    <row r="112" spans="1:9" ht="80.25" customHeight="1" x14ac:dyDescent="0.25">
      <c r="A112" s="48" t="s">
        <v>186</v>
      </c>
      <c r="B112" s="315"/>
      <c r="C112" s="315"/>
      <c r="D112" s="315"/>
      <c r="E112" s="315"/>
      <c r="F112" s="315"/>
      <c r="G112" s="315"/>
      <c r="H112" s="315"/>
      <c r="I112" s="315"/>
    </row>
    <row r="113" spans="1:9" ht="80.25" customHeight="1" x14ac:dyDescent="0.25">
      <c r="A113" s="48" t="s">
        <v>189</v>
      </c>
      <c r="B113" s="316"/>
      <c r="C113" s="317"/>
      <c r="D113" s="316"/>
      <c r="E113" s="317"/>
      <c r="F113" s="316"/>
      <c r="G113" s="317"/>
      <c r="H113" s="316"/>
      <c r="I113" s="317"/>
    </row>
    <row r="114" spans="1:9" ht="24.95" customHeight="1" x14ac:dyDescent="0.25">
      <c r="A114" s="402" t="s">
        <v>121</v>
      </c>
      <c r="B114" s="96" t="s">
        <v>93</v>
      </c>
      <c r="C114" s="96" t="s">
        <v>154</v>
      </c>
      <c r="D114" s="96" t="s">
        <v>93</v>
      </c>
      <c r="E114" s="96" t="s">
        <v>154</v>
      </c>
      <c r="F114" s="96" t="s">
        <v>93</v>
      </c>
      <c r="G114" s="96" t="s">
        <v>154</v>
      </c>
      <c r="H114" s="96" t="s">
        <v>93</v>
      </c>
      <c r="I114" s="96" t="s">
        <v>154</v>
      </c>
    </row>
    <row r="115" spans="1:9" ht="24.95" customHeight="1" x14ac:dyDescent="0.25">
      <c r="A115" s="403"/>
      <c r="B115" s="225">
        <f>+B63/C38</f>
        <v>3.3391304347826084E-2</v>
      </c>
      <c r="C115" s="216"/>
      <c r="D115" s="225">
        <v>3.3399999999999999E-2</v>
      </c>
      <c r="E115" s="216"/>
      <c r="F115" s="225">
        <v>3.3399999999999999E-2</v>
      </c>
      <c r="G115" s="217"/>
      <c r="H115" s="216"/>
      <c r="I115" s="217"/>
    </row>
    <row r="116" spans="1:9" ht="80.25" customHeight="1" x14ac:dyDescent="0.25">
      <c r="A116" s="48" t="s">
        <v>186</v>
      </c>
      <c r="B116" s="320"/>
      <c r="C116" s="320"/>
      <c r="D116" s="320"/>
      <c r="E116" s="320"/>
      <c r="F116" s="320"/>
      <c r="G116" s="320"/>
      <c r="H116" s="320"/>
      <c r="I116" s="320"/>
    </row>
    <row r="117" spans="1:9" ht="80.25" customHeight="1" x14ac:dyDescent="0.25">
      <c r="A117" s="48" t="s">
        <v>189</v>
      </c>
      <c r="B117" s="316"/>
      <c r="C117" s="317"/>
      <c r="D117" s="316"/>
      <c r="E117" s="317"/>
      <c r="F117" s="316"/>
      <c r="G117" s="317"/>
      <c r="H117" s="316"/>
      <c r="I117" s="317"/>
    </row>
    <row r="118" spans="1:9" ht="16.5" x14ac:dyDescent="0.25">
      <c r="A118" s="49" t="s">
        <v>194</v>
      </c>
      <c r="B118" s="54">
        <f t="shared" ref="B118:I118" si="1">(B71+B75+B79+B83+B87+B91+B95+B99+B103+B107+B111+B115)</f>
        <v>0.99999999999999989</v>
      </c>
      <c r="C118" s="54">
        <f t="shared" si="1"/>
        <v>0.22495652173913044</v>
      </c>
      <c r="D118" s="54">
        <f>(D71+D75+D79+D83+D87+D91+D95+D99+D103+D107+D111+D115)</f>
        <v>1.0000521739130435</v>
      </c>
      <c r="E118" s="54">
        <f t="shared" si="1"/>
        <v>0.22495217391304348</v>
      </c>
      <c r="F118" s="54">
        <f t="shared" si="1"/>
        <v>1.0000521739130435</v>
      </c>
      <c r="G118" s="54">
        <f t="shared" si="1"/>
        <v>0.22495217391304348</v>
      </c>
      <c r="H118" s="54">
        <f t="shared" si="1"/>
        <v>0</v>
      </c>
      <c r="I118" s="54">
        <f t="shared" si="1"/>
        <v>0</v>
      </c>
    </row>
  </sheetData>
  <mergeCells count="212">
    <mergeCell ref="B6:K6"/>
    <mergeCell ref="L6:M6"/>
    <mergeCell ref="N6:O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 r:id="rId1" xr:uid="{45251233-34FD-4078-87FD-02A42B6BF558}"/>
    <hyperlink ref="B77" r:id="rId2" xr:uid="{9D60A3C4-93CD-4400-B662-AD9DB263EAD7}"/>
    <hyperlink ref="D73" r:id="rId3" xr:uid="{DB6AE8EB-358C-455A-A936-14CAD439C6FF}"/>
    <hyperlink ref="F73" r:id="rId4" xr:uid="{389D10D2-58AE-4505-A043-FEA732ACC2D8}"/>
    <hyperlink ref="D77" r:id="rId5" xr:uid="{1C0216CB-2FA2-47DE-A7EA-FCEACA22528C}"/>
    <hyperlink ref="F77" r:id="rId6" xr:uid="{3B4957F9-0D2E-455E-9B4B-3C97F782B2CA}"/>
    <hyperlink ref="B81" r:id="rId7" xr:uid="{20A03DCE-4A36-4E30-8EE1-3B952CA9D8E2}"/>
    <hyperlink ref="D81" r:id="rId8" xr:uid="{F63421A4-C2C9-4544-BDBA-5F4BCA8DF1DC}"/>
    <hyperlink ref="F81" r:id="rId9" xr:uid="{7C5BE7F7-CF48-44E5-A9F9-1A10F0B4175A}"/>
  </hyperlinks>
  <pageMargins left="0.25" right="0.25" top="0.75" bottom="0.75" header="0.3" footer="0.3"/>
  <pageSetup scale="10" orientation="landscape" r:id="rId10"/>
  <rowBreaks count="2" manualBreakCount="2">
    <brk id="109" max="14" man="1"/>
    <brk id="118" max="14" man="1"/>
  </rowBreaks>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4FF287AC-E13A-4F0E-9D7A-C5683FA08831}">
          <x14:formula1>
            <xm:f>Listas!$B$2:$B$4</xm:f>
          </x14:formula1>
          <xm:sqref>H37:I38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DFE9-BD15-4607-A6A1-7596BB3C45FC}">
  <sheetPr>
    <tabColor theme="5" tint="0.59999389629810485"/>
  </sheetPr>
  <dimension ref="A1:O118"/>
  <sheetViews>
    <sheetView showGridLines="0" view="pageBreakPreview" topLeftCell="F1" zoomScale="70" zoomScaleNormal="80" zoomScaleSheetLayoutView="70" workbookViewId="0">
      <selection activeCell="B6" sqref="A6:XFD6"/>
    </sheetView>
  </sheetViews>
  <sheetFormatPr baseColWidth="10" defaultColWidth="10.85546875" defaultRowHeight="14.25" x14ac:dyDescent="0.25"/>
  <cols>
    <col min="1" max="1" width="49.7109375" style="2" customWidth="1"/>
    <col min="2" max="7" width="35.7109375" style="2" customWidth="1"/>
    <col min="8" max="8" width="47.5703125" style="2" customWidth="1"/>
    <col min="9" max="9" width="69.140625" style="2" customWidth="1"/>
    <col min="10" max="13" width="35.7109375" style="2" customWidth="1"/>
    <col min="14" max="15" width="18.140625" style="2" customWidth="1"/>
    <col min="16" max="16" width="8.42578125" style="2" customWidth="1"/>
    <col min="17" max="17" width="18.42578125" style="2" bestFit="1" customWidth="1"/>
    <col min="18" max="18" width="5.7109375" style="2" customWidth="1"/>
    <col min="19" max="19" width="18.42578125" style="2" bestFit="1" customWidth="1"/>
    <col min="20" max="20" width="4.7109375" style="2" customWidth="1"/>
    <col min="21" max="21" width="23" style="2" bestFit="1" customWidth="1"/>
    <col min="22" max="22" width="10.85546875" style="2"/>
    <col min="23" max="23" width="18.42578125" style="2" bestFit="1" customWidth="1"/>
    <col min="24" max="24" width="16.140625" style="2" customWidth="1"/>
    <col min="25" max="16384" width="10.85546875" style="2"/>
  </cols>
  <sheetData>
    <row r="1" spans="1:15" s="81" customFormat="1" ht="32.25" customHeight="1" thickBot="1" x14ac:dyDescent="0.3">
      <c r="A1" s="392"/>
      <c r="B1" s="369" t="s">
        <v>97</v>
      </c>
      <c r="C1" s="370"/>
      <c r="D1" s="370"/>
      <c r="E1" s="370"/>
      <c r="F1" s="370"/>
      <c r="G1" s="370"/>
      <c r="H1" s="370"/>
      <c r="I1" s="370"/>
      <c r="J1" s="370"/>
      <c r="K1" s="370"/>
      <c r="L1" s="371"/>
      <c r="M1" s="366" t="s">
        <v>98</v>
      </c>
      <c r="N1" s="367"/>
      <c r="O1" s="368"/>
    </row>
    <row r="2" spans="1:15" s="81" customFormat="1" ht="30.75" customHeight="1" thickBot="1" x14ac:dyDescent="0.3">
      <c r="A2" s="393"/>
      <c r="B2" s="372" t="s">
        <v>99</v>
      </c>
      <c r="C2" s="373"/>
      <c r="D2" s="373"/>
      <c r="E2" s="373"/>
      <c r="F2" s="373"/>
      <c r="G2" s="373"/>
      <c r="H2" s="373"/>
      <c r="I2" s="373"/>
      <c r="J2" s="373"/>
      <c r="K2" s="373"/>
      <c r="L2" s="374"/>
      <c r="M2" s="366" t="s">
        <v>100</v>
      </c>
      <c r="N2" s="367"/>
      <c r="O2" s="368"/>
    </row>
    <row r="3" spans="1:15" s="81" customFormat="1" ht="24" customHeight="1" thickBot="1" x14ac:dyDescent="0.3">
      <c r="A3" s="393"/>
      <c r="B3" s="372" t="s">
        <v>101</v>
      </c>
      <c r="C3" s="373"/>
      <c r="D3" s="373"/>
      <c r="E3" s="373"/>
      <c r="F3" s="373"/>
      <c r="G3" s="373"/>
      <c r="H3" s="373"/>
      <c r="I3" s="373"/>
      <c r="J3" s="373"/>
      <c r="K3" s="373"/>
      <c r="L3" s="374"/>
      <c r="M3" s="366" t="s">
        <v>102</v>
      </c>
      <c r="N3" s="367"/>
      <c r="O3" s="368"/>
    </row>
    <row r="4" spans="1:15" s="81" customFormat="1" ht="21.75" customHeight="1" thickBot="1" x14ac:dyDescent="0.3">
      <c r="A4" s="394"/>
      <c r="B4" s="375" t="s">
        <v>103</v>
      </c>
      <c r="C4" s="376"/>
      <c r="D4" s="376"/>
      <c r="E4" s="376"/>
      <c r="F4" s="376"/>
      <c r="G4" s="376"/>
      <c r="H4" s="376"/>
      <c r="I4" s="376"/>
      <c r="J4" s="376"/>
      <c r="K4" s="376"/>
      <c r="L4" s="377"/>
      <c r="M4" s="366" t="s">
        <v>104</v>
      </c>
      <c r="N4" s="367"/>
      <c r="O4" s="368"/>
    </row>
    <row r="5" spans="1:15" s="81" customFormat="1" ht="21.75" customHeight="1" thickBot="1" x14ac:dyDescent="0.3">
      <c r="A5" s="82"/>
      <c r="B5" s="649"/>
      <c r="C5" s="649"/>
      <c r="D5" s="649"/>
      <c r="E5" s="649"/>
      <c r="F5" s="649"/>
      <c r="G5" s="649"/>
      <c r="H5" s="649"/>
      <c r="I5" s="649"/>
      <c r="J5" s="649"/>
      <c r="K5" s="649"/>
      <c r="L5" s="649"/>
      <c r="M5" s="84"/>
      <c r="N5" s="84"/>
      <c r="O5" s="84"/>
    </row>
    <row r="6" spans="1:15" s="81" customFormat="1" ht="21.75" customHeight="1" thickBot="1" x14ac:dyDescent="0.3">
      <c r="A6" s="308" t="s">
        <v>269</v>
      </c>
      <c r="B6" s="650" t="s">
        <v>270</v>
      </c>
      <c r="C6" s="650"/>
      <c r="D6" s="650"/>
      <c r="E6" s="650"/>
      <c r="F6" s="650"/>
      <c r="G6" s="650"/>
      <c r="H6" s="650"/>
      <c r="I6" s="650"/>
      <c r="J6" s="650"/>
      <c r="K6" s="650"/>
      <c r="L6" s="652" t="s">
        <v>649</v>
      </c>
      <c r="M6" s="652"/>
      <c r="N6" s="651">
        <v>2024110010300</v>
      </c>
      <c r="O6" s="651"/>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396" t="s">
        <v>105</v>
      </c>
      <c r="B8" s="188" t="s">
        <v>106</v>
      </c>
      <c r="C8" s="144" t="s">
        <v>107</v>
      </c>
      <c r="D8" s="188" t="s">
        <v>108</v>
      </c>
      <c r="E8" s="144" t="s">
        <v>107</v>
      </c>
      <c r="F8" s="188" t="s">
        <v>109</v>
      </c>
      <c r="G8" s="144" t="s">
        <v>107</v>
      </c>
      <c r="H8" s="188" t="s">
        <v>110</v>
      </c>
      <c r="I8" s="146"/>
      <c r="J8" s="380" t="s">
        <v>111</v>
      </c>
      <c r="K8" s="395"/>
      <c r="L8" s="187" t="s">
        <v>112</v>
      </c>
      <c r="M8" s="404"/>
      <c r="N8" s="404"/>
      <c r="O8" s="404"/>
    </row>
    <row r="9" spans="1:15" s="81" customFormat="1" ht="21.75" customHeight="1" thickBot="1" x14ac:dyDescent="0.3">
      <c r="A9" s="396"/>
      <c r="B9" s="189" t="s">
        <v>113</v>
      </c>
      <c r="C9" s="147"/>
      <c r="D9" s="188" t="s">
        <v>114</v>
      </c>
      <c r="E9" s="148"/>
      <c r="F9" s="188" t="s">
        <v>115</v>
      </c>
      <c r="G9" s="148"/>
      <c r="H9" s="188" t="s">
        <v>116</v>
      </c>
      <c r="I9" s="146"/>
      <c r="J9" s="380"/>
      <c r="K9" s="395"/>
      <c r="L9" s="187" t="s">
        <v>117</v>
      </c>
      <c r="M9" s="404" t="s">
        <v>107</v>
      </c>
      <c r="N9" s="404"/>
      <c r="O9" s="404"/>
    </row>
    <row r="10" spans="1:15" s="81" customFormat="1" ht="21.75" customHeight="1" thickBot="1" x14ac:dyDescent="0.3">
      <c r="A10" s="396"/>
      <c r="B10" s="188" t="s">
        <v>118</v>
      </c>
      <c r="C10" s="144"/>
      <c r="D10" s="188" t="s">
        <v>119</v>
      </c>
      <c r="E10" s="148"/>
      <c r="F10" s="188" t="s">
        <v>120</v>
      </c>
      <c r="G10" s="148"/>
      <c r="H10" s="188" t="s">
        <v>121</v>
      </c>
      <c r="I10" s="146"/>
      <c r="J10" s="380"/>
      <c r="K10" s="395"/>
      <c r="L10" s="187" t="s">
        <v>122</v>
      </c>
      <c r="M10" s="404" t="s">
        <v>107</v>
      </c>
      <c r="N10" s="404"/>
      <c r="O10" s="404"/>
    </row>
    <row r="11" spans="1:15" s="81" customFormat="1" ht="21.75" customHeight="1" x14ac:dyDescent="0.25">
      <c r="A11" s="82"/>
      <c r="B11" s="83"/>
      <c r="C11" s="83"/>
      <c r="D11" s="83"/>
      <c r="E11" s="83"/>
      <c r="F11" s="83"/>
      <c r="G11" s="83"/>
      <c r="H11" s="83"/>
      <c r="I11" s="83"/>
      <c r="J11" s="83"/>
      <c r="K11" s="83"/>
      <c r="L11" s="83"/>
      <c r="M11" s="84"/>
      <c r="N11" s="84"/>
      <c r="O11" s="84"/>
    </row>
    <row r="12" spans="1:15" ht="15" customHeight="1" thickBot="1" x14ac:dyDescent="0.3">
      <c r="A12" s="7"/>
      <c r="B12" s="8"/>
      <c r="C12" s="8"/>
      <c r="D12" s="10"/>
      <c r="E12" s="9"/>
      <c r="F12" s="9"/>
      <c r="G12" s="234"/>
      <c r="H12" s="234"/>
      <c r="I12" s="11"/>
      <c r="J12" s="11"/>
      <c r="K12" s="8"/>
      <c r="L12" s="8"/>
      <c r="M12" s="8"/>
      <c r="N12" s="8"/>
      <c r="O12" s="8"/>
    </row>
    <row r="13" spans="1:15" ht="15" customHeight="1" x14ac:dyDescent="0.25">
      <c r="A13" s="399" t="s">
        <v>123</v>
      </c>
      <c r="B13" s="381" t="s">
        <v>233</v>
      </c>
      <c r="C13" s="382"/>
      <c r="D13" s="382"/>
      <c r="E13" s="382"/>
      <c r="F13" s="382"/>
      <c r="G13" s="382"/>
      <c r="H13" s="382"/>
      <c r="I13" s="382"/>
      <c r="J13" s="382"/>
      <c r="K13" s="382"/>
      <c r="L13" s="382"/>
      <c r="M13" s="382"/>
      <c r="N13" s="382"/>
      <c r="O13" s="383"/>
    </row>
    <row r="14" spans="1:15" ht="15" customHeight="1" x14ac:dyDescent="0.25">
      <c r="A14" s="400"/>
      <c r="B14" s="384"/>
      <c r="C14" s="385"/>
      <c r="D14" s="385"/>
      <c r="E14" s="385"/>
      <c r="F14" s="385"/>
      <c r="G14" s="385"/>
      <c r="H14" s="385"/>
      <c r="I14" s="385"/>
      <c r="J14" s="385"/>
      <c r="K14" s="385"/>
      <c r="L14" s="385"/>
      <c r="M14" s="385"/>
      <c r="N14" s="385"/>
      <c r="O14" s="386"/>
    </row>
    <row r="15" spans="1:15" ht="15" customHeight="1" thickBot="1" x14ac:dyDescent="0.3">
      <c r="A15" s="401"/>
      <c r="B15" s="387"/>
      <c r="C15" s="388"/>
      <c r="D15" s="388"/>
      <c r="E15" s="388"/>
      <c r="F15" s="388"/>
      <c r="G15" s="388"/>
      <c r="H15" s="388"/>
      <c r="I15" s="388"/>
      <c r="J15" s="388"/>
      <c r="K15" s="388"/>
      <c r="L15" s="388"/>
      <c r="M15" s="388"/>
      <c r="N15" s="388"/>
      <c r="O15" s="389"/>
    </row>
    <row r="16" spans="1:15" ht="9" customHeight="1" thickBot="1" x14ac:dyDescent="0.3">
      <c r="A16" s="14"/>
      <c r="B16" s="80"/>
      <c r="C16" s="15"/>
      <c r="D16" s="15"/>
      <c r="E16" s="15"/>
      <c r="F16" s="15"/>
      <c r="G16" s="16"/>
      <c r="H16" s="16"/>
      <c r="I16" s="16"/>
      <c r="J16" s="16"/>
      <c r="K16" s="16"/>
      <c r="L16" s="17"/>
      <c r="M16" s="17"/>
      <c r="N16" s="17"/>
      <c r="O16" s="17"/>
    </row>
    <row r="17" spans="1:15" s="18" customFormat="1" ht="37.5" customHeight="1" x14ac:dyDescent="0.25">
      <c r="A17" s="61" t="s">
        <v>125</v>
      </c>
      <c r="B17" s="390" t="s">
        <v>215</v>
      </c>
      <c r="C17" s="390"/>
      <c r="D17" s="390"/>
      <c r="E17" s="390"/>
      <c r="F17" s="390"/>
      <c r="G17" s="396" t="s">
        <v>127</v>
      </c>
      <c r="H17" s="396"/>
      <c r="I17" s="391" t="s">
        <v>234</v>
      </c>
      <c r="J17" s="391"/>
      <c r="K17" s="391"/>
      <c r="L17" s="391"/>
      <c r="M17" s="391"/>
      <c r="N17" s="391"/>
      <c r="O17" s="391"/>
    </row>
    <row r="18" spans="1:15" ht="9" customHeight="1" thickBot="1" x14ac:dyDescent="0.3">
      <c r="A18" s="14"/>
      <c r="B18" s="16"/>
      <c r="C18" s="15"/>
      <c r="D18" s="15"/>
      <c r="E18" s="15"/>
      <c r="F18" s="15"/>
      <c r="G18" s="16"/>
      <c r="H18" s="16"/>
      <c r="I18" s="16"/>
      <c r="J18" s="16"/>
      <c r="K18" s="16"/>
      <c r="L18" s="17"/>
      <c r="M18" s="17"/>
      <c r="N18" s="17"/>
      <c r="O18" s="17"/>
    </row>
    <row r="19" spans="1:15" ht="56.25" customHeight="1" thickBot="1" x14ac:dyDescent="0.3">
      <c r="A19" s="61" t="s">
        <v>129</v>
      </c>
      <c r="B19" s="390" t="s">
        <v>130</v>
      </c>
      <c r="C19" s="390"/>
      <c r="D19" s="390"/>
      <c r="E19" s="390"/>
      <c r="F19" s="61" t="s">
        <v>131</v>
      </c>
      <c r="G19" s="397" t="s">
        <v>132</v>
      </c>
      <c r="H19" s="397"/>
      <c r="I19" s="397"/>
      <c r="J19" s="61" t="s">
        <v>133</v>
      </c>
      <c r="K19" s="390" t="s">
        <v>217</v>
      </c>
      <c r="L19" s="390"/>
      <c r="M19" s="390"/>
      <c r="N19" s="390"/>
      <c r="O19" s="390"/>
    </row>
    <row r="20" spans="1:15" ht="9" customHeight="1" x14ac:dyDescent="0.25">
      <c r="A20" s="6"/>
      <c r="B20" s="3"/>
      <c r="C20" s="398"/>
      <c r="D20" s="398"/>
      <c r="E20" s="398"/>
      <c r="F20" s="398"/>
      <c r="G20" s="398"/>
      <c r="H20" s="398"/>
      <c r="I20" s="398"/>
      <c r="J20" s="398"/>
      <c r="K20" s="398"/>
      <c r="L20" s="398"/>
      <c r="M20" s="398"/>
      <c r="N20" s="398"/>
      <c r="O20" s="398"/>
    </row>
    <row r="22" spans="1:15" ht="16.5" customHeight="1" thickBot="1" x14ac:dyDescent="0.3">
      <c r="A22" s="78"/>
      <c r="B22" s="79"/>
      <c r="C22" s="79"/>
      <c r="D22" s="79"/>
      <c r="E22" s="79"/>
      <c r="F22" s="79"/>
      <c r="G22" s="79"/>
      <c r="H22" s="79"/>
      <c r="I22" s="79"/>
      <c r="J22" s="79"/>
      <c r="K22" s="79"/>
      <c r="L22" s="79"/>
      <c r="M22" s="79"/>
      <c r="N22" s="79"/>
      <c r="O22" s="79"/>
    </row>
    <row r="23" spans="1:15" ht="32.1" customHeight="1" thickBot="1" x14ac:dyDescent="0.3">
      <c r="A23" s="378" t="s">
        <v>135</v>
      </c>
      <c r="B23" s="379"/>
      <c r="C23" s="379"/>
      <c r="D23" s="379"/>
      <c r="E23" s="379"/>
      <c r="F23" s="379"/>
      <c r="G23" s="379"/>
      <c r="H23" s="379"/>
      <c r="I23" s="379"/>
      <c r="J23" s="379"/>
      <c r="K23" s="379"/>
      <c r="L23" s="379"/>
      <c r="M23" s="379"/>
      <c r="N23" s="379"/>
      <c r="O23" s="380"/>
    </row>
    <row r="24" spans="1:15" ht="32.1" customHeight="1" thickBot="1" x14ac:dyDescent="0.3">
      <c r="A24" s="378" t="s">
        <v>136</v>
      </c>
      <c r="B24" s="379"/>
      <c r="C24" s="379"/>
      <c r="D24" s="379"/>
      <c r="E24" s="379"/>
      <c r="F24" s="379"/>
      <c r="G24" s="379"/>
      <c r="H24" s="379"/>
      <c r="I24" s="379"/>
      <c r="J24" s="379"/>
      <c r="K24" s="379"/>
      <c r="L24" s="379"/>
      <c r="M24" s="379"/>
      <c r="N24" s="379"/>
      <c r="O24" s="380"/>
    </row>
    <row r="25" spans="1:15" ht="32.1" customHeight="1" thickBot="1" x14ac:dyDescent="0.3">
      <c r="A25" s="29"/>
      <c r="B25" s="19" t="s">
        <v>106</v>
      </c>
      <c r="C25" s="19" t="s">
        <v>108</v>
      </c>
      <c r="D25" s="19" t="s">
        <v>109</v>
      </c>
      <c r="E25" s="19" t="s">
        <v>110</v>
      </c>
      <c r="F25" s="19" t="s">
        <v>113</v>
      </c>
      <c r="G25" s="19" t="s">
        <v>114</v>
      </c>
      <c r="H25" s="19" t="s">
        <v>115</v>
      </c>
      <c r="I25" s="19" t="s">
        <v>116</v>
      </c>
      <c r="J25" s="19" t="s">
        <v>118</v>
      </c>
      <c r="K25" s="19" t="s">
        <v>119</v>
      </c>
      <c r="L25" s="19" t="s">
        <v>120</v>
      </c>
      <c r="M25" s="19" t="s">
        <v>121</v>
      </c>
      <c r="N25" s="291" t="s">
        <v>137</v>
      </c>
      <c r="O25" s="20" t="s">
        <v>138</v>
      </c>
    </row>
    <row r="26" spans="1:15" ht="32.1" customHeight="1" x14ac:dyDescent="0.25">
      <c r="A26" s="23" t="s">
        <v>139</v>
      </c>
      <c r="B26" s="24">
        <v>469910000</v>
      </c>
      <c r="C26" s="24">
        <v>826729800</v>
      </c>
      <c r="D26" s="24">
        <v>657874000</v>
      </c>
      <c r="E26" s="24"/>
      <c r="F26" s="24"/>
      <c r="G26" s="24"/>
      <c r="H26" s="21"/>
      <c r="I26" s="21"/>
      <c r="J26" s="21"/>
      <c r="K26" s="21"/>
      <c r="L26" s="21"/>
      <c r="M26" s="21"/>
      <c r="N26" s="311">
        <f>SUM(B26:M26)</f>
        <v>1954513800</v>
      </c>
      <c r="O26" s="22"/>
    </row>
    <row r="27" spans="1:15" ht="32.1" customHeight="1" x14ac:dyDescent="0.25">
      <c r="A27" s="23" t="s">
        <v>140</v>
      </c>
      <c r="B27" s="292">
        <v>469910000</v>
      </c>
      <c r="C27" s="292">
        <v>940089125</v>
      </c>
      <c r="D27" s="24">
        <v>337938684</v>
      </c>
      <c r="E27" s="24"/>
      <c r="F27" s="24"/>
      <c r="G27" s="24"/>
      <c r="H27" s="24"/>
      <c r="I27" s="24"/>
      <c r="J27" s="24"/>
      <c r="K27" s="24"/>
      <c r="L27" s="24"/>
      <c r="M27" s="24"/>
      <c r="N27" s="311">
        <f t="shared" ref="N27:N31" si="0">SUM(B27:M27)</f>
        <v>1747937809</v>
      </c>
      <c r="O27" s="60">
        <f>+(B27+C27+D27+E27+F27+G27+H27+I27+J27+K27+L27+M27)/N26</f>
        <v>0.89430824637820416</v>
      </c>
    </row>
    <row r="28" spans="1:15" ht="32.1" customHeight="1" x14ac:dyDescent="0.25">
      <c r="A28" s="23" t="s">
        <v>141</v>
      </c>
      <c r="B28" s="292"/>
      <c r="C28" s="292">
        <v>10562391</v>
      </c>
      <c r="D28" s="24">
        <v>86424949</v>
      </c>
      <c r="E28" s="24"/>
      <c r="F28" s="24"/>
      <c r="G28" s="24"/>
      <c r="H28" s="24"/>
      <c r="I28" s="24"/>
      <c r="J28" s="24"/>
      <c r="K28" s="24"/>
      <c r="L28" s="24"/>
      <c r="M28" s="24"/>
      <c r="N28" s="311">
        <f t="shared" si="0"/>
        <v>96987340</v>
      </c>
      <c r="O28" s="60"/>
    </row>
    <row r="29" spans="1:15" ht="32.1" customHeight="1" x14ac:dyDescent="0.25">
      <c r="A29" s="23" t="s">
        <v>142</v>
      </c>
      <c r="B29" s="24">
        <v>6517999</v>
      </c>
      <c r="C29" s="24">
        <v>32590000</v>
      </c>
      <c r="D29" s="24"/>
      <c r="E29" s="24"/>
      <c r="F29" s="24"/>
      <c r="G29" s="24"/>
      <c r="H29" s="24"/>
      <c r="I29" s="24"/>
      <c r="J29" s="24"/>
      <c r="K29" s="24"/>
      <c r="L29" s="24"/>
      <c r="M29" s="24"/>
      <c r="N29" s="311">
        <f t="shared" si="0"/>
        <v>39107999</v>
      </c>
      <c r="O29" s="25"/>
    </row>
    <row r="30" spans="1:15" ht="32.1" customHeight="1" x14ac:dyDescent="0.25">
      <c r="A30" s="23" t="s">
        <v>143</v>
      </c>
      <c r="B30" s="24">
        <v>0</v>
      </c>
      <c r="C30" s="24"/>
      <c r="D30" s="24"/>
      <c r="E30" s="24"/>
      <c r="F30" s="24"/>
      <c r="G30" s="24"/>
      <c r="H30" s="24"/>
      <c r="I30" s="24"/>
      <c r="J30" s="24"/>
      <c r="K30" s="24"/>
      <c r="L30" s="24"/>
      <c r="M30" s="24"/>
      <c r="N30" s="311">
        <f t="shared" si="0"/>
        <v>0</v>
      </c>
      <c r="O30" s="25"/>
    </row>
    <row r="31" spans="1:15" ht="32.1" customHeight="1" thickBot="1" x14ac:dyDescent="0.3">
      <c r="A31" s="26" t="s">
        <v>144</v>
      </c>
      <c r="B31" s="293">
        <v>6517999</v>
      </c>
      <c r="C31" s="293">
        <v>32590000</v>
      </c>
      <c r="D31" s="27"/>
      <c r="E31" s="27"/>
      <c r="F31" s="27"/>
      <c r="G31" s="27"/>
      <c r="H31" s="27"/>
      <c r="I31" s="27"/>
      <c r="J31" s="27"/>
      <c r="K31" s="27"/>
      <c r="L31" s="27"/>
      <c r="M31" s="27"/>
      <c r="N31" s="312">
        <f t="shared" si="0"/>
        <v>39107999</v>
      </c>
      <c r="O31" s="30"/>
    </row>
    <row r="32" spans="1:15" s="28" customFormat="1" ht="16.5" customHeight="1" x14ac:dyDescent="0.2"/>
    <row r="33" spans="1:10" s="28" customFormat="1" ht="17.25" customHeight="1" x14ac:dyDescent="0.2"/>
    <row r="34" spans="1:10" ht="5.25" customHeight="1" thickBot="1" x14ac:dyDescent="0.3"/>
    <row r="35" spans="1:10" ht="48" customHeight="1" thickBot="1" x14ac:dyDescent="0.3">
      <c r="A35" s="349" t="s">
        <v>145</v>
      </c>
      <c r="B35" s="350"/>
      <c r="C35" s="350"/>
      <c r="D35" s="350"/>
      <c r="E35" s="350"/>
      <c r="F35" s="350"/>
      <c r="G35" s="350"/>
      <c r="H35" s="350"/>
      <c r="I35" s="351"/>
      <c r="J35" s="33"/>
    </row>
    <row r="36" spans="1:10" ht="50.25" customHeight="1" thickBot="1" x14ac:dyDescent="0.3">
      <c r="A36" s="43" t="s">
        <v>146</v>
      </c>
      <c r="B36" s="352" t="str">
        <f>+B13</f>
        <v>Realizar a 15000 mujeres acompañamiento psicosocial en los espacios con presencia de la SDMujer</v>
      </c>
      <c r="C36" s="353"/>
      <c r="D36" s="353"/>
      <c r="E36" s="353"/>
      <c r="F36" s="353"/>
      <c r="G36" s="353"/>
      <c r="H36" s="353"/>
      <c r="I36" s="354"/>
      <c r="J36" s="31"/>
    </row>
    <row r="37" spans="1:10" ht="18.75" customHeight="1" thickBot="1" x14ac:dyDescent="0.3">
      <c r="A37" s="343" t="s">
        <v>147</v>
      </c>
      <c r="B37" s="89">
        <v>2024</v>
      </c>
      <c r="C37" s="89">
        <v>2025</v>
      </c>
      <c r="D37" s="89">
        <v>2026</v>
      </c>
      <c r="E37" s="89">
        <v>2027</v>
      </c>
      <c r="F37" s="89" t="s">
        <v>148</v>
      </c>
      <c r="G37" s="361" t="s">
        <v>149</v>
      </c>
      <c r="H37" s="361" t="s">
        <v>21</v>
      </c>
      <c r="I37" s="361"/>
      <c r="J37" s="31"/>
    </row>
    <row r="38" spans="1:10" ht="50.25" customHeight="1" thickBot="1" x14ac:dyDescent="0.3">
      <c r="A38" s="344"/>
      <c r="B38" s="260">
        <v>3603</v>
      </c>
      <c r="C38" s="260">
        <v>4200</v>
      </c>
      <c r="D38" s="260">
        <v>4200</v>
      </c>
      <c r="E38" s="260">
        <v>2997</v>
      </c>
      <c r="F38" s="221">
        <f>SUM(B38:E38)</f>
        <v>15000</v>
      </c>
      <c r="G38" s="361"/>
      <c r="H38" s="361"/>
      <c r="I38" s="361"/>
      <c r="J38" s="31"/>
    </row>
    <row r="39" spans="1:10" ht="52.5" customHeight="1" thickBot="1" x14ac:dyDescent="0.3">
      <c r="A39" s="44" t="s">
        <v>150</v>
      </c>
      <c r="B39" s="355">
        <v>0.2</v>
      </c>
      <c r="C39" s="356"/>
      <c r="D39" s="357" t="s">
        <v>151</v>
      </c>
      <c r="E39" s="358"/>
      <c r="F39" s="358"/>
      <c r="G39" s="358"/>
      <c r="H39" s="358"/>
      <c r="I39" s="359"/>
    </row>
    <row r="40" spans="1:10" s="32" customFormat="1" ht="68.25" customHeight="1" thickBot="1" x14ac:dyDescent="0.3">
      <c r="A40" s="343" t="s">
        <v>152</v>
      </c>
      <c r="B40" s="44" t="s">
        <v>153</v>
      </c>
      <c r="C40" s="43" t="s">
        <v>154</v>
      </c>
      <c r="D40" s="329" t="s">
        <v>155</v>
      </c>
      <c r="E40" s="330"/>
      <c r="F40" s="329" t="s">
        <v>156</v>
      </c>
      <c r="G40" s="330"/>
      <c r="H40" s="45" t="s">
        <v>157</v>
      </c>
      <c r="I40" s="47" t="s">
        <v>158</v>
      </c>
    </row>
    <row r="41" spans="1:10" ht="198.75" thickBot="1" x14ac:dyDescent="0.3">
      <c r="A41" s="344"/>
      <c r="B41" s="237">
        <v>250</v>
      </c>
      <c r="C41" s="37">
        <v>249</v>
      </c>
      <c r="D41" s="416" t="s">
        <v>235</v>
      </c>
      <c r="E41" s="417"/>
      <c r="F41" s="416" t="s">
        <v>236</v>
      </c>
      <c r="G41" s="417"/>
      <c r="H41" s="282" t="s">
        <v>237</v>
      </c>
      <c r="I41" s="281" t="s">
        <v>238</v>
      </c>
    </row>
    <row r="42" spans="1:10" s="32" customFormat="1" ht="68.25" customHeight="1" thickBot="1" x14ac:dyDescent="0.3">
      <c r="A42" s="343" t="s">
        <v>163</v>
      </c>
      <c r="B42" s="46" t="s">
        <v>153</v>
      </c>
      <c r="C42" s="45" t="s">
        <v>154</v>
      </c>
      <c r="D42" s="329" t="s">
        <v>155</v>
      </c>
      <c r="E42" s="330"/>
      <c r="F42" s="329" t="s">
        <v>156</v>
      </c>
      <c r="G42" s="330"/>
      <c r="H42" s="45" t="s">
        <v>157</v>
      </c>
      <c r="I42" s="47" t="s">
        <v>158</v>
      </c>
    </row>
    <row r="43" spans="1:10" ht="198.75" thickBot="1" x14ac:dyDescent="0.3">
      <c r="A43" s="344"/>
      <c r="B43" s="237">
        <v>450</v>
      </c>
      <c r="C43" s="37">
        <v>389</v>
      </c>
      <c r="D43" s="416" t="s">
        <v>239</v>
      </c>
      <c r="E43" s="417"/>
      <c r="F43" s="416" t="s">
        <v>240</v>
      </c>
      <c r="G43" s="417"/>
      <c r="H43" s="282" t="s">
        <v>241</v>
      </c>
      <c r="I43" s="281" t="s">
        <v>238</v>
      </c>
    </row>
    <row r="44" spans="1:10" s="32" customFormat="1" ht="68.25" customHeight="1" thickBot="1" x14ac:dyDescent="0.3">
      <c r="A44" s="343" t="s">
        <v>167</v>
      </c>
      <c r="B44" s="46" t="s">
        <v>153</v>
      </c>
      <c r="C44" s="45" t="s">
        <v>154</v>
      </c>
      <c r="D44" s="329" t="s">
        <v>155</v>
      </c>
      <c r="E44" s="330"/>
      <c r="F44" s="329" t="s">
        <v>156</v>
      </c>
      <c r="G44" s="330"/>
      <c r="H44" s="45" t="s">
        <v>157</v>
      </c>
      <c r="I44" s="47" t="s">
        <v>158</v>
      </c>
    </row>
    <row r="45" spans="1:10" ht="183.6" customHeight="1" thickBot="1" x14ac:dyDescent="0.3">
      <c r="A45" s="344"/>
      <c r="B45" s="237">
        <v>350</v>
      </c>
      <c r="C45" s="37">
        <v>629</v>
      </c>
      <c r="D45" s="416" t="s">
        <v>630</v>
      </c>
      <c r="E45" s="417"/>
      <c r="F45" s="416" t="s">
        <v>631</v>
      </c>
      <c r="G45" s="417"/>
      <c r="H45" s="282" t="s">
        <v>632</v>
      </c>
      <c r="I45" s="281" t="s">
        <v>238</v>
      </c>
    </row>
    <row r="46" spans="1:10" s="32" customFormat="1" ht="68.25" customHeight="1" thickBot="1" x14ac:dyDescent="0.3">
      <c r="A46" s="343" t="s">
        <v>168</v>
      </c>
      <c r="B46" s="46" t="s">
        <v>153</v>
      </c>
      <c r="C46" s="46" t="s">
        <v>154</v>
      </c>
      <c r="D46" s="329" t="s">
        <v>155</v>
      </c>
      <c r="E46" s="330"/>
      <c r="F46" s="329" t="s">
        <v>156</v>
      </c>
      <c r="G46" s="330"/>
      <c r="H46" s="45" t="s">
        <v>157</v>
      </c>
      <c r="I46" s="45" t="s">
        <v>158</v>
      </c>
    </row>
    <row r="47" spans="1:10" ht="68.25" customHeight="1" x14ac:dyDescent="0.25">
      <c r="A47" s="344"/>
      <c r="B47" s="237">
        <v>350</v>
      </c>
      <c r="C47" s="37"/>
      <c r="D47" s="347"/>
      <c r="E47" s="348"/>
      <c r="F47" s="347"/>
      <c r="G47" s="348"/>
      <c r="H47" s="55"/>
      <c r="I47" s="56"/>
    </row>
    <row r="48" spans="1:10" s="32" customFormat="1" ht="68.25" customHeight="1" thickBot="1" x14ac:dyDescent="0.3">
      <c r="A48" s="343" t="s">
        <v>169</v>
      </c>
      <c r="B48" s="46" t="s">
        <v>153</v>
      </c>
      <c r="C48" s="45" t="s">
        <v>154</v>
      </c>
      <c r="D48" s="329" t="s">
        <v>155</v>
      </c>
      <c r="E48" s="330"/>
      <c r="F48" s="329" t="s">
        <v>156</v>
      </c>
      <c r="G48" s="330"/>
      <c r="H48" s="45" t="s">
        <v>157</v>
      </c>
      <c r="I48" s="47" t="s">
        <v>158</v>
      </c>
    </row>
    <row r="49" spans="1:9" ht="68.25" customHeight="1" x14ac:dyDescent="0.25">
      <c r="A49" s="344"/>
      <c r="B49" s="237">
        <v>350</v>
      </c>
      <c r="C49" s="37"/>
      <c r="D49" s="331"/>
      <c r="E49" s="333"/>
      <c r="F49" s="331"/>
      <c r="G49" s="333"/>
      <c r="H49" s="34"/>
      <c r="I49" s="35"/>
    </row>
    <row r="50" spans="1:9" s="32" customFormat="1" ht="68.25" customHeight="1" thickBot="1" x14ac:dyDescent="0.3">
      <c r="A50" s="343" t="s">
        <v>170</v>
      </c>
      <c r="B50" s="46" t="s">
        <v>153</v>
      </c>
      <c r="C50" s="45" t="s">
        <v>154</v>
      </c>
      <c r="D50" s="329" t="s">
        <v>155</v>
      </c>
      <c r="E50" s="330"/>
      <c r="F50" s="329" t="s">
        <v>156</v>
      </c>
      <c r="G50" s="330"/>
      <c r="H50" s="45" t="s">
        <v>157</v>
      </c>
      <c r="I50" s="47" t="s">
        <v>158</v>
      </c>
    </row>
    <row r="51" spans="1:9" ht="68.25" customHeight="1" x14ac:dyDescent="0.25">
      <c r="A51" s="344"/>
      <c r="B51" s="238">
        <v>350</v>
      </c>
      <c r="C51" s="39"/>
      <c r="D51" s="331"/>
      <c r="E51" s="333"/>
      <c r="F51" s="331"/>
      <c r="G51" s="333"/>
      <c r="H51" s="34"/>
      <c r="I51" s="35"/>
    </row>
    <row r="52" spans="1:9" ht="68.25" customHeight="1" thickBot="1" x14ac:dyDescent="0.3">
      <c r="A52" s="343" t="s">
        <v>171</v>
      </c>
      <c r="B52" s="44" t="s">
        <v>153</v>
      </c>
      <c r="C52" s="43" t="s">
        <v>154</v>
      </c>
      <c r="D52" s="329" t="s">
        <v>155</v>
      </c>
      <c r="E52" s="330"/>
      <c r="F52" s="329" t="s">
        <v>156</v>
      </c>
      <c r="G52" s="330"/>
      <c r="H52" s="45" t="s">
        <v>157</v>
      </c>
      <c r="I52" s="47" t="s">
        <v>158</v>
      </c>
    </row>
    <row r="53" spans="1:9" ht="68.25" customHeight="1" x14ac:dyDescent="0.25">
      <c r="A53" s="344"/>
      <c r="B53" s="238">
        <v>350</v>
      </c>
      <c r="C53" s="39"/>
      <c r="D53" s="331"/>
      <c r="E53" s="332"/>
      <c r="F53" s="331"/>
      <c r="G53" s="333"/>
      <c r="H53" s="34"/>
      <c r="I53" s="35"/>
    </row>
    <row r="54" spans="1:9" ht="68.25" customHeight="1" thickBot="1" x14ac:dyDescent="0.3">
      <c r="A54" s="343" t="s">
        <v>172</v>
      </c>
      <c r="B54" s="44" t="s">
        <v>153</v>
      </c>
      <c r="C54" s="43" t="s">
        <v>154</v>
      </c>
      <c r="D54" s="329" t="s">
        <v>155</v>
      </c>
      <c r="E54" s="330"/>
      <c r="F54" s="329" t="s">
        <v>156</v>
      </c>
      <c r="G54" s="330"/>
      <c r="H54" s="45" t="s">
        <v>157</v>
      </c>
      <c r="I54" s="47" t="s">
        <v>158</v>
      </c>
    </row>
    <row r="55" spans="1:9" ht="68.25" customHeight="1" x14ac:dyDescent="0.25">
      <c r="A55" s="344"/>
      <c r="B55" s="238">
        <v>350</v>
      </c>
      <c r="C55" s="39"/>
      <c r="D55" s="331"/>
      <c r="E55" s="332"/>
      <c r="F55" s="331"/>
      <c r="G55" s="333"/>
      <c r="H55" s="57"/>
      <c r="I55" s="35"/>
    </row>
    <row r="56" spans="1:9" ht="68.25" customHeight="1" thickBot="1" x14ac:dyDescent="0.3">
      <c r="A56" s="343" t="s">
        <v>173</v>
      </c>
      <c r="B56" s="44" t="s">
        <v>153</v>
      </c>
      <c r="C56" s="43" t="s">
        <v>154</v>
      </c>
      <c r="D56" s="329" t="s">
        <v>155</v>
      </c>
      <c r="E56" s="330"/>
      <c r="F56" s="329" t="s">
        <v>156</v>
      </c>
      <c r="G56" s="330"/>
      <c r="H56" s="45" t="s">
        <v>157</v>
      </c>
      <c r="I56" s="47" t="s">
        <v>158</v>
      </c>
    </row>
    <row r="57" spans="1:9" ht="68.25" customHeight="1" x14ac:dyDescent="0.25">
      <c r="A57" s="344"/>
      <c r="B57" s="238">
        <v>350</v>
      </c>
      <c r="C57" s="39"/>
      <c r="D57" s="331"/>
      <c r="E57" s="333"/>
      <c r="F57" s="331"/>
      <c r="G57" s="333"/>
      <c r="H57" s="34"/>
      <c r="I57" s="34"/>
    </row>
    <row r="58" spans="1:9" ht="68.25" customHeight="1" thickBot="1" x14ac:dyDescent="0.3">
      <c r="A58" s="343" t="s">
        <v>174</v>
      </c>
      <c r="B58" s="44" t="s">
        <v>153</v>
      </c>
      <c r="C58" s="43" t="s">
        <v>154</v>
      </c>
      <c r="D58" s="329" t="s">
        <v>155</v>
      </c>
      <c r="E58" s="330"/>
      <c r="F58" s="329" t="s">
        <v>156</v>
      </c>
      <c r="G58" s="330"/>
      <c r="H58" s="45" t="s">
        <v>157</v>
      </c>
      <c r="I58" s="47" t="s">
        <v>158</v>
      </c>
    </row>
    <row r="59" spans="1:9" ht="68.25" customHeight="1" x14ac:dyDescent="0.25">
      <c r="A59" s="344"/>
      <c r="B59" s="238">
        <v>350</v>
      </c>
      <c r="C59" s="39"/>
      <c r="D59" s="331"/>
      <c r="E59" s="333"/>
      <c r="F59" s="331"/>
      <c r="G59" s="333"/>
      <c r="H59" s="34"/>
      <c r="I59" s="35"/>
    </row>
    <row r="60" spans="1:9" ht="68.25" customHeight="1" thickBot="1" x14ac:dyDescent="0.3">
      <c r="A60" s="343" t="s">
        <v>175</v>
      </c>
      <c r="B60" s="44" t="s">
        <v>153</v>
      </c>
      <c r="C60" s="43" t="s">
        <v>154</v>
      </c>
      <c r="D60" s="329" t="s">
        <v>155</v>
      </c>
      <c r="E60" s="330"/>
      <c r="F60" s="329" t="s">
        <v>156</v>
      </c>
      <c r="G60" s="330"/>
      <c r="H60" s="45" t="s">
        <v>157</v>
      </c>
      <c r="I60" s="47" t="s">
        <v>158</v>
      </c>
    </row>
    <row r="61" spans="1:9" ht="68.25" customHeight="1" x14ac:dyDescent="0.25">
      <c r="A61" s="344"/>
      <c r="B61" s="238">
        <v>350</v>
      </c>
      <c r="C61" s="39"/>
      <c r="D61" s="331"/>
      <c r="E61" s="333"/>
      <c r="F61" s="332"/>
      <c r="G61" s="332"/>
      <c r="H61" s="34"/>
      <c r="I61" s="34"/>
    </row>
    <row r="62" spans="1:9" ht="68.25" customHeight="1" thickBot="1" x14ac:dyDescent="0.3">
      <c r="A62" s="343" t="s">
        <v>176</v>
      </c>
      <c r="B62" s="44" t="s">
        <v>153</v>
      </c>
      <c r="C62" s="43" t="s">
        <v>154</v>
      </c>
      <c r="D62" s="329" t="s">
        <v>155</v>
      </c>
      <c r="E62" s="330"/>
      <c r="F62" s="329" t="s">
        <v>156</v>
      </c>
      <c r="G62" s="330"/>
      <c r="H62" s="45" t="s">
        <v>157</v>
      </c>
      <c r="I62" s="47" t="s">
        <v>158</v>
      </c>
    </row>
    <row r="63" spans="1:9" ht="68.25" customHeight="1" x14ac:dyDescent="0.25">
      <c r="A63" s="344"/>
      <c r="B63" s="238">
        <v>350</v>
      </c>
      <c r="C63" s="39"/>
      <c r="D63" s="331"/>
      <c r="E63" s="333"/>
      <c r="F63" s="331"/>
      <c r="G63" s="333"/>
      <c r="H63" s="34"/>
      <c r="I63" s="34"/>
    </row>
    <row r="66" spans="1:9" s="31" customFormat="1" ht="30" customHeight="1" x14ac:dyDescent="0.25">
      <c r="A66" s="2"/>
      <c r="B66" s="2"/>
      <c r="C66" s="2"/>
      <c r="D66" s="2"/>
      <c r="E66" s="2"/>
      <c r="F66" s="2"/>
      <c r="G66" s="2"/>
      <c r="H66" s="2"/>
      <c r="I66" s="2"/>
    </row>
    <row r="67" spans="1:9" ht="34.5" customHeight="1" x14ac:dyDescent="0.25">
      <c r="A67" s="405" t="s">
        <v>179</v>
      </c>
      <c r="B67" s="405"/>
      <c r="C67" s="405"/>
      <c r="D67" s="405"/>
      <c r="E67" s="405"/>
      <c r="F67" s="405"/>
      <c r="G67" s="405"/>
      <c r="H67" s="405"/>
      <c r="I67" s="405"/>
    </row>
    <row r="68" spans="1:9" ht="78" customHeight="1" x14ac:dyDescent="0.25">
      <c r="A68" s="48" t="s">
        <v>180</v>
      </c>
      <c r="B68" s="418" t="s">
        <v>242</v>
      </c>
      <c r="C68" s="419"/>
      <c r="D68" s="418" t="s">
        <v>243</v>
      </c>
      <c r="E68" s="419"/>
      <c r="F68" s="418" t="s">
        <v>244</v>
      </c>
      <c r="G68" s="419"/>
      <c r="H68" s="409" t="s">
        <v>184</v>
      </c>
      <c r="I68" s="410"/>
    </row>
    <row r="69" spans="1:9" ht="40.5" customHeight="1" x14ac:dyDescent="0.25">
      <c r="A69" s="48" t="s">
        <v>185</v>
      </c>
      <c r="B69" s="420">
        <v>0.05</v>
      </c>
      <c r="C69" s="421"/>
      <c r="D69" s="420">
        <v>0.08</v>
      </c>
      <c r="E69" s="421"/>
      <c r="F69" s="420">
        <v>7.0000000000000007E-2</v>
      </c>
      <c r="G69" s="421"/>
      <c r="H69" s="422"/>
      <c r="I69" s="423"/>
    </row>
    <row r="70" spans="1:9" ht="30" customHeight="1" x14ac:dyDescent="0.25">
      <c r="A70" s="402" t="s">
        <v>106</v>
      </c>
      <c r="B70" s="96" t="s">
        <v>93</v>
      </c>
      <c r="C70" s="96" t="s">
        <v>154</v>
      </c>
      <c r="D70" s="96" t="s">
        <v>93</v>
      </c>
      <c r="E70" s="96" t="s">
        <v>154</v>
      </c>
      <c r="F70" s="96" t="s">
        <v>93</v>
      </c>
      <c r="G70" s="96" t="s">
        <v>154</v>
      </c>
      <c r="H70" s="96" t="s">
        <v>93</v>
      </c>
      <c r="I70" s="96" t="s">
        <v>154</v>
      </c>
    </row>
    <row r="71" spans="1:9" ht="30" customHeight="1" x14ac:dyDescent="0.25">
      <c r="A71" s="403"/>
      <c r="B71" s="50">
        <f>+B41/C38</f>
        <v>5.9523809523809521E-2</v>
      </c>
      <c r="C71" s="50">
        <f>+B71</f>
        <v>5.9523809523809521E-2</v>
      </c>
      <c r="D71" s="50">
        <v>0.114</v>
      </c>
      <c r="E71" s="50">
        <f>+D71</f>
        <v>0.114</v>
      </c>
      <c r="F71" s="58">
        <v>0.114</v>
      </c>
      <c r="G71" s="50">
        <f>+F71</f>
        <v>0.114</v>
      </c>
      <c r="H71" s="58"/>
      <c r="I71" s="51"/>
    </row>
    <row r="72" spans="1:9" ht="80.25" customHeight="1" x14ac:dyDescent="0.25">
      <c r="A72" s="48" t="s">
        <v>186</v>
      </c>
      <c r="B72" s="425" t="s">
        <v>245</v>
      </c>
      <c r="C72" s="426"/>
      <c r="D72" s="425" t="s">
        <v>246</v>
      </c>
      <c r="E72" s="426"/>
      <c r="F72" s="425" t="s">
        <v>247</v>
      </c>
      <c r="G72" s="426"/>
      <c r="H72" s="327"/>
      <c r="I72" s="408"/>
    </row>
    <row r="73" spans="1:9" ht="80.25" customHeight="1" x14ac:dyDescent="0.25">
      <c r="A73" s="48" t="s">
        <v>189</v>
      </c>
      <c r="B73" s="334" t="s">
        <v>248</v>
      </c>
      <c r="C73" s="426"/>
      <c r="D73" s="334" t="s">
        <v>248</v>
      </c>
      <c r="E73" s="336"/>
      <c r="F73" s="334" t="s">
        <v>248</v>
      </c>
      <c r="G73" s="426"/>
      <c r="H73" s="323"/>
      <c r="I73" s="324"/>
    </row>
    <row r="74" spans="1:9" ht="30.75" customHeight="1" x14ac:dyDescent="0.25">
      <c r="A74" s="402" t="s">
        <v>108</v>
      </c>
      <c r="B74" s="96" t="s">
        <v>93</v>
      </c>
      <c r="C74" s="96" t="s">
        <v>154</v>
      </c>
      <c r="D74" s="96" t="s">
        <v>93</v>
      </c>
      <c r="E74" s="96" t="s">
        <v>154</v>
      </c>
      <c r="F74" s="96" t="s">
        <v>93</v>
      </c>
      <c r="G74" s="96" t="s">
        <v>154</v>
      </c>
      <c r="H74" s="96" t="s">
        <v>93</v>
      </c>
      <c r="I74" s="96" t="s">
        <v>154</v>
      </c>
    </row>
    <row r="75" spans="1:9" ht="30.75" customHeight="1" x14ac:dyDescent="0.25">
      <c r="A75" s="403"/>
      <c r="B75" s="50">
        <f>+B43/C38</f>
        <v>0.10714285714285714</v>
      </c>
      <c r="C75" s="50">
        <f>+B75</f>
        <v>0.10714285714285714</v>
      </c>
      <c r="D75" s="50">
        <v>0.2281</v>
      </c>
      <c r="E75" s="50">
        <f>+D75</f>
        <v>0.2281</v>
      </c>
      <c r="F75" s="58">
        <v>0.2281</v>
      </c>
      <c r="G75" s="280">
        <f>+F75</f>
        <v>0.2281</v>
      </c>
      <c r="H75" s="58"/>
      <c r="I75" s="52"/>
    </row>
    <row r="76" spans="1:9" ht="80.25" customHeight="1" x14ac:dyDescent="0.25">
      <c r="A76" s="48" t="s">
        <v>186</v>
      </c>
      <c r="B76" s="425" t="s">
        <v>249</v>
      </c>
      <c r="C76" s="426"/>
      <c r="D76" s="425" t="s">
        <v>250</v>
      </c>
      <c r="E76" s="426"/>
      <c r="F76" s="425" t="s">
        <v>251</v>
      </c>
      <c r="G76" s="426"/>
      <c r="H76" s="364"/>
      <c r="I76" s="365"/>
    </row>
    <row r="77" spans="1:9" ht="80.25" customHeight="1" x14ac:dyDescent="0.25">
      <c r="A77" s="48" t="s">
        <v>189</v>
      </c>
      <c r="B77" s="334" t="s">
        <v>248</v>
      </c>
      <c r="C77" s="426"/>
      <c r="D77" s="334" t="s">
        <v>248</v>
      </c>
      <c r="E77" s="426"/>
      <c r="F77" s="334" t="s">
        <v>248</v>
      </c>
      <c r="G77" s="426"/>
      <c r="H77" s="323"/>
      <c r="I77" s="324"/>
    </row>
    <row r="78" spans="1:9" ht="30.75" customHeight="1" x14ac:dyDescent="0.25">
      <c r="A78" s="402" t="s">
        <v>109</v>
      </c>
      <c r="B78" s="96" t="s">
        <v>93</v>
      </c>
      <c r="C78" s="96" t="s">
        <v>154</v>
      </c>
      <c r="D78" s="96" t="s">
        <v>93</v>
      </c>
      <c r="E78" s="96" t="s">
        <v>154</v>
      </c>
      <c r="F78" s="96" t="s">
        <v>93</v>
      </c>
      <c r="G78" s="96" t="s">
        <v>154</v>
      </c>
      <c r="H78" s="96" t="s">
        <v>93</v>
      </c>
      <c r="I78" s="96" t="s">
        <v>154</v>
      </c>
    </row>
    <row r="79" spans="1:9" ht="30.75" customHeight="1" x14ac:dyDescent="0.25">
      <c r="A79" s="403"/>
      <c r="B79" s="50">
        <f>+B45/C38</f>
        <v>8.3333333333333329E-2</v>
      </c>
      <c r="C79" s="50">
        <f>+B79</f>
        <v>8.3333333333333329E-2</v>
      </c>
      <c r="D79" s="225">
        <v>6.5799999999999997E-2</v>
      </c>
      <c r="E79" s="50">
        <f>+D79</f>
        <v>6.5799999999999997E-2</v>
      </c>
      <c r="F79" s="225">
        <v>6.5799999999999997E-2</v>
      </c>
      <c r="G79" s="52">
        <f>+F79</f>
        <v>6.5799999999999997E-2</v>
      </c>
      <c r="H79" s="58"/>
      <c r="I79" s="52"/>
    </row>
    <row r="80" spans="1:9" ht="80.25" customHeight="1" x14ac:dyDescent="0.25">
      <c r="A80" s="48" t="s">
        <v>186</v>
      </c>
      <c r="B80" s="425" t="s">
        <v>627</v>
      </c>
      <c r="C80" s="426"/>
      <c r="D80" s="425" t="s">
        <v>628</v>
      </c>
      <c r="E80" s="426"/>
      <c r="F80" s="425" t="s">
        <v>629</v>
      </c>
      <c r="G80" s="426"/>
      <c r="H80" s="323"/>
      <c r="I80" s="324"/>
    </row>
    <row r="81" spans="1:9" ht="80.25" customHeight="1" x14ac:dyDescent="0.25">
      <c r="A81" s="48" t="s">
        <v>189</v>
      </c>
      <c r="B81" s="362" t="s">
        <v>633</v>
      </c>
      <c r="C81" s="427"/>
      <c r="D81" s="362" t="s">
        <v>633</v>
      </c>
      <c r="E81" s="363"/>
      <c r="F81" s="362" t="s">
        <v>633</v>
      </c>
      <c r="G81" s="324"/>
      <c r="H81" s="323"/>
      <c r="I81" s="324"/>
    </row>
    <row r="82" spans="1:9" ht="30.75" customHeight="1" x14ac:dyDescent="0.25">
      <c r="A82" s="402" t="s">
        <v>110</v>
      </c>
      <c r="B82" s="96" t="s">
        <v>93</v>
      </c>
      <c r="C82" s="96" t="s">
        <v>154</v>
      </c>
      <c r="D82" s="96" t="s">
        <v>93</v>
      </c>
      <c r="E82" s="96" t="s">
        <v>154</v>
      </c>
      <c r="F82" s="96" t="s">
        <v>93</v>
      </c>
      <c r="G82" s="96" t="s">
        <v>154</v>
      </c>
      <c r="H82" s="96" t="s">
        <v>93</v>
      </c>
      <c r="I82" s="96" t="s">
        <v>154</v>
      </c>
    </row>
    <row r="83" spans="1:9" ht="30.75" customHeight="1" x14ac:dyDescent="0.25">
      <c r="A83" s="403"/>
      <c r="B83" s="50">
        <f>+B47/C38</f>
        <v>8.3333333333333329E-2</v>
      </c>
      <c r="C83" s="51"/>
      <c r="D83" s="225">
        <v>6.5799999999999997E-2</v>
      </c>
      <c r="E83" s="51"/>
      <c r="F83" s="225">
        <v>6.5799999999999997E-2</v>
      </c>
      <c r="G83" s="52"/>
      <c r="H83" s="58"/>
      <c r="I83" s="52"/>
    </row>
    <row r="84" spans="1:9" ht="80.25" customHeight="1" x14ac:dyDescent="0.25">
      <c r="A84" s="48" t="s">
        <v>186</v>
      </c>
      <c r="B84" s="425"/>
      <c r="C84" s="426"/>
      <c r="D84" s="323"/>
      <c r="E84" s="324"/>
      <c r="F84" s="327"/>
      <c r="G84" s="328"/>
      <c r="H84" s="323"/>
      <c r="I84" s="324"/>
    </row>
    <row r="85" spans="1:9" ht="80.25" customHeight="1" x14ac:dyDescent="0.25">
      <c r="A85" s="48" t="s">
        <v>189</v>
      </c>
      <c r="B85" s="428"/>
      <c r="C85" s="427"/>
      <c r="D85" s="415"/>
      <c r="E85" s="363"/>
      <c r="F85" s="323"/>
      <c r="G85" s="324"/>
      <c r="H85" s="323"/>
      <c r="I85" s="324"/>
    </row>
    <row r="86" spans="1:9" ht="30" customHeight="1" x14ac:dyDescent="0.25">
      <c r="A86" s="402" t="s">
        <v>113</v>
      </c>
      <c r="B86" s="96" t="s">
        <v>93</v>
      </c>
      <c r="C86" s="96" t="s">
        <v>154</v>
      </c>
      <c r="D86" s="96" t="s">
        <v>93</v>
      </c>
      <c r="E86" s="96" t="s">
        <v>154</v>
      </c>
      <c r="F86" s="96" t="s">
        <v>93</v>
      </c>
      <c r="G86" s="96" t="s">
        <v>154</v>
      </c>
      <c r="H86" s="96" t="s">
        <v>93</v>
      </c>
      <c r="I86" s="96" t="s">
        <v>154</v>
      </c>
    </row>
    <row r="87" spans="1:9" ht="30" customHeight="1" x14ac:dyDescent="0.25">
      <c r="A87" s="403"/>
      <c r="B87" s="50">
        <f>+B49/C38</f>
        <v>8.3333333333333329E-2</v>
      </c>
      <c r="C87" s="51"/>
      <c r="D87" s="225">
        <v>6.5799999999999997E-2</v>
      </c>
      <c r="E87" s="51"/>
      <c r="F87" s="225">
        <v>6.5799999999999997E-2</v>
      </c>
      <c r="G87" s="52"/>
      <c r="H87" s="58"/>
      <c r="I87" s="52"/>
    </row>
    <row r="88" spans="1:9" ht="80.25" customHeight="1" x14ac:dyDescent="0.25">
      <c r="A88" s="48" t="s">
        <v>186</v>
      </c>
      <c r="B88" s="429"/>
      <c r="C88" s="429"/>
      <c r="D88" s="342"/>
      <c r="E88" s="342"/>
      <c r="F88" s="342"/>
      <c r="G88" s="342"/>
      <c r="H88" s="342"/>
      <c r="I88" s="342"/>
    </row>
    <row r="89" spans="1:9" ht="80.25" customHeight="1" x14ac:dyDescent="0.25">
      <c r="A89" s="48" t="s">
        <v>189</v>
      </c>
      <c r="B89" s="430"/>
      <c r="C89" s="431"/>
      <c r="D89" s="316"/>
      <c r="E89" s="317"/>
      <c r="F89" s="316"/>
      <c r="G89" s="317"/>
      <c r="H89" s="316"/>
      <c r="I89" s="317"/>
    </row>
    <row r="90" spans="1:9" ht="29.25" customHeight="1" x14ac:dyDescent="0.25">
      <c r="A90" s="402" t="s">
        <v>114</v>
      </c>
      <c r="B90" s="96" t="s">
        <v>93</v>
      </c>
      <c r="C90" s="96" t="s">
        <v>154</v>
      </c>
      <c r="D90" s="96" t="s">
        <v>93</v>
      </c>
      <c r="E90" s="96" t="s">
        <v>154</v>
      </c>
      <c r="F90" s="96" t="s">
        <v>93</v>
      </c>
      <c r="G90" s="96" t="s">
        <v>154</v>
      </c>
      <c r="H90" s="96" t="s">
        <v>93</v>
      </c>
      <c r="I90" s="96" t="s">
        <v>154</v>
      </c>
    </row>
    <row r="91" spans="1:9" ht="29.25" customHeight="1" x14ac:dyDescent="0.25">
      <c r="A91" s="403"/>
      <c r="B91" s="50">
        <f>+B51/C38</f>
        <v>8.3333333333333329E-2</v>
      </c>
      <c r="C91" s="53"/>
      <c r="D91" s="225">
        <v>6.5799999999999997E-2</v>
      </c>
      <c r="E91" s="51"/>
      <c r="F91" s="225">
        <v>6.5799999999999997E-2</v>
      </c>
      <c r="G91" s="52"/>
      <c r="H91" s="58"/>
      <c r="I91" s="52"/>
    </row>
    <row r="92" spans="1:9" ht="80.25" customHeight="1" x14ac:dyDescent="0.25">
      <c r="A92" s="48" t="s">
        <v>186</v>
      </c>
      <c r="B92" s="432"/>
      <c r="C92" s="432"/>
      <c r="D92" s="315"/>
      <c r="E92" s="315"/>
      <c r="F92" s="315"/>
      <c r="G92" s="315"/>
      <c r="H92" s="315"/>
      <c r="I92" s="315"/>
    </row>
    <row r="93" spans="1:9" ht="80.25" customHeight="1" x14ac:dyDescent="0.25">
      <c r="A93" s="48" t="s">
        <v>189</v>
      </c>
      <c r="B93" s="430"/>
      <c r="C93" s="431"/>
      <c r="D93" s="316"/>
      <c r="E93" s="317"/>
      <c r="F93" s="316"/>
      <c r="G93" s="317"/>
      <c r="H93" s="316"/>
      <c r="I93" s="317"/>
    </row>
    <row r="94" spans="1:9" ht="24.95" customHeight="1" x14ac:dyDescent="0.25">
      <c r="A94" s="402" t="s">
        <v>115</v>
      </c>
      <c r="B94" s="96" t="s">
        <v>93</v>
      </c>
      <c r="C94" s="96" t="s">
        <v>154</v>
      </c>
      <c r="D94" s="96" t="s">
        <v>93</v>
      </c>
      <c r="E94" s="96" t="s">
        <v>154</v>
      </c>
      <c r="F94" s="96" t="s">
        <v>93</v>
      </c>
      <c r="G94" s="96" t="s">
        <v>154</v>
      </c>
      <c r="H94" s="96" t="s">
        <v>93</v>
      </c>
      <c r="I94" s="96" t="s">
        <v>154</v>
      </c>
    </row>
    <row r="95" spans="1:9" ht="24.95" customHeight="1" x14ac:dyDescent="0.25">
      <c r="A95" s="403"/>
      <c r="B95" s="50">
        <f>+B53/C38</f>
        <v>8.3333333333333329E-2</v>
      </c>
      <c r="C95" s="53"/>
      <c r="D95" s="225">
        <v>6.5799999999999997E-2</v>
      </c>
      <c r="E95" s="51"/>
      <c r="F95" s="225">
        <v>6.5799999999999997E-2</v>
      </c>
      <c r="G95" s="52"/>
      <c r="H95" s="58"/>
      <c r="I95" s="52"/>
    </row>
    <row r="96" spans="1:9" ht="80.25" customHeight="1" x14ac:dyDescent="0.25">
      <c r="A96" s="48" t="s">
        <v>186</v>
      </c>
      <c r="B96" s="432"/>
      <c r="C96" s="432"/>
      <c r="D96" s="315"/>
      <c r="E96" s="315"/>
      <c r="F96" s="315"/>
      <c r="G96" s="315"/>
      <c r="H96" s="315"/>
      <c r="I96" s="315"/>
    </row>
    <row r="97" spans="1:9" ht="80.25" customHeight="1" x14ac:dyDescent="0.25">
      <c r="A97" s="48" t="s">
        <v>189</v>
      </c>
      <c r="B97" s="430"/>
      <c r="C97" s="431"/>
      <c r="D97" s="316"/>
      <c r="E97" s="317"/>
      <c r="F97" s="316"/>
      <c r="G97" s="317"/>
      <c r="H97" s="316"/>
      <c r="I97" s="317"/>
    </row>
    <row r="98" spans="1:9" ht="24.95" customHeight="1" x14ac:dyDescent="0.25">
      <c r="A98" s="402" t="s">
        <v>116</v>
      </c>
      <c r="B98" s="96" t="s">
        <v>93</v>
      </c>
      <c r="C98" s="96" t="s">
        <v>154</v>
      </c>
      <c r="D98" s="96" t="s">
        <v>93</v>
      </c>
      <c r="E98" s="96" t="s">
        <v>154</v>
      </c>
      <c r="F98" s="96" t="s">
        <v>93</v>
      </c>
      <c r="G98" s="96" t="s">
        <v>154</v>
      </c>
      <c r="H98" s="96" t="s">
        <v>93</v>
      </c>
      <c r="I98" s="96" t="s">
        <v>154</v>
      </c>
    </row>
    <row r="99" spans="1:9" ht="24.95" customHeight="1" x14ac:dyDescent="0.25">
      <c r="A99" s="403"/>
      <c r="B99" s="50">
        <f>+B55/C38</f>
        <v>8.3333333333333329E-2</v>
      </c>
      <c r="C99" s="53"/>
      <c r="D99" s="225">
        <v>6.5799999999999997E-2</v>
      </c>
      <c r="E99" s="51"/>
      <c r="F99" s="225">
        <v>6.5799999999999997E-2</v>
      </c>
      <c r="G99" s="52"/>
      <c r="H99" s="58"/>
      <c r="I99" s="52"/>
    </row>
    <row r="100" spans="1:9" ht="80.25" customHeight="1" x14ac:dyDescent="0.25">
      <c r="A100" s="48" t="s">
        <v>186</v>
      </c>
      <c r="B100" s="432"/>
      <c r="C100" s="432"/>
      <c r="D100" s="315"/>
      <c r="E100" s="315"/>
      <c r="F100" s="315"/>
      <c r="G100" s="315"/>
      <c r="H100" s="315"/>
      <c r="I100" s="315"/>
    </row>
    <row r="101" spans="1:9" ht="80.25" customHeight="1" x14ac:dyDescent="0.25">
      <c r="A101" s="48" t="s">
        <v>189</v>
      </c>
      <c r="B101" s="430"/>
      <c r="C101" s="431"/>
      <c r="D101" s="316"/>
      <c r="E101" s="317"/>
      <c r="F101" s="316"/>
      <c r="G101" s="317"/>
      <c r="H101" s="316"/>
      <c r="I101" s="317"/>
    </row>
    <row r="102" spans="1:9" ht="24.95" customHeight="1" x14ac:dyDescent="0.25">
      <c r="A102" s="402" t="s">
        <v>118</v>
      </c>
      <c r="B102" s="96" t="s">
        <v>93</v>
      </c>
      <c r="C102" s="96" t="s">
        <v>154</v>
      </c>
      <c r="D102" s="96" t="s">
        <v>93</v>
      </c>
      <c r="E102" s="96" t="s">
        <v>154</v>
      </c>
      <c r="F102" s="96" t="s">
        <v>93</v>
      </c>
      <c r="G102" s="96" t="s">
        <v>154</v>
      </c>
      <c r="H102" s="96" t="s">
        <v>93</v>
      </c>
      <c r="I102" s="96" t="s">
        <v>154</v>
      </c>
    </row>
    <row r="103" spans="1:9" ht="24.95" customHeight="1" x14ac:dyDescent="0.25">
      <c r="A103" s="403"/>
      <c r="B103" s="50">
        <f>+B57/C38</f>
        <v>8.3333333333333329E-2</v>
      </c>
      <c r="C103" s="53"/>
      <c r="D103" s="225">
        <v>6.5799999999999997E-2</v>
      </c>
      <c r="E103" s="51"/>
      <c r="F103" s="225">
        <v>6.5799999999999997E-2</v>
      </c>
      <c r="G103" s="52"/>
      <c r="H103" s="58"/>
      <c r="I103" s="52"/>
    </row>
    <row r="104" spans="1:9" ht="80.25" customHeight="1" x14ac:dyDescent="0.25">
      <c r="A104" s="48" t="s">
        <v>186</v>
      </c>
      <c r="B104" s="432"/>
      <c r="C104" s="432"/>
      <c r="D104" s="315"/>
      <c r="E104" s="315"/>
      <c r="F104" s="315"/>
      <c r="G104" s="315"/>
      <c r="H104" s="315"/>
      <c r="I104" s="315"/>
    </row>
    <row r="105" spans="1:9" ht="80.25" customHeight="1" x14ac:dyDescent="0.25">
      <c r="A105" s="48" t="s">
        <v>189</v>
      </c>
      <c r="B105" s="430"/>
      <c r="C105" s="431"/>
      <c r="D105" s="316"/>
      <c r="E105" s="317"/>
      <c r="F105" s="316"/>
      <c r="G105" s="317"/>
      <c r="H105" s="316"/>
      <c r="I105" s="317"/>
    </row>
    <row r="106" spans="1:9" ht="24.95" customHeight="1" x14ac:dyDescent="0.25">
      <c r="A106" s="402" t="s">
        <v>119</v>
      </c>
      <c r="B106" s="96" t="s">
        <v>93</v>
      </c>
      <c r="C106" s="96" t="s">
        <v>154</v>
      </c>
      <c r="D106" s="96" t="s">
        <v>93</v>
      </c>
      <c r="E106" s="96" t="s">
        <v>154</v>
      </c>
      <c r="F106" s="96" t="s">
        <v>93</v>
      </c>
      <c r="G106" s="96" t="s">
        <v>154</v>
      </c>
      <c r="H106" s="96" t="s">
        <v>93</v>
      </c>
      <c r="I106" s="96" t="s">
        <v>154</v>
      </c>
    </row>
    <row r="107" spans="1:9" ht="24.95" customHeight="1" x14ac:dyDescent="0.25">
      <c r="A107" s="403"/>
      <c r="B107" s="50">
        <f>+B59/C38</f>
        <v>8.3333333333333329E-2</v>
      </c>
      <c r="C107" s="53"/>
      <c r="D107" s="225">
        <v>6.5799999999999997E-2</v>
      </c>
      <c r="E107" s="51"/>
      <c r="F107" s="225">
        <v>6.5799999999999997E-2</v>
      </c>
      <c r="G107" s="52"/>
      <c r="H107" s="58"/>
      <c r="I107" s="52"/>
    </row>
    <row r="108" spans="1:9" ht="80.25" customHeight="1" x14ac:dyDescent="0.25">
      <c r="A108" s="48" t="s">
        <v>186</v>
      </c>
      <c r="B108" s="432"/>
      <c r="C108" s="432"/>
      <c r="D108" s="315"/>
      <c r="E108" s="315"/>
      <c r="F108" s="315"/>
      <c r="G108" s="315"/>
      <c r="H108" s="315"/>
      <c r="I108" s="315"/>
    </row>
    <row r="109" spans="1:9" ht="80.25" customHeight="1" x14ac:dyDescent="0.25">
      <c r="A109" s="48" t="s">
        <v>189</v>
      </c>
      <c r="B109" s="430"/>
      <c r="C109" s="431"/>
      <c r="D109" s="316"/>
      <c r="E109" s="317"/>
      <c r="F109" s="316"/>
      <c r="G109" s="317"/>
      <c r="H109" s="316"/>
      <c r="I109" s="317"/>
    </row>
    <row r="110" spans="1:9" ht="24.95" customHeight="1" x14ac:dyDescent="0.25">
      <c r="A110" s="402" t="s">
        <v>120</v>
      </c>
      <c r="B110" s="96" t="s">
        <v>93</v>
      </c>
      <c r="C110" s="96" t="s">
        <v>154</v>
      </c>
      <c r="D110" s="96" t="s">
        <v>93</v>
      </c>
      <c r="E110" s="96" t="s">
        <v>154</v>
      </c>
      <c r="F110" s="96" t="s">
        <v>93</v>
      </c>
      <c r="G110" s="96" t="s">
        <v>154</v>
      </c>
      <c r="H110" s="96" t="s">
        <v>93</v>
      </c>
      <c r="I110" s="96" t="s">
        <v>154</v>
      </c>
    </row>
    <row r="111" spans="1:9" ht="24.95" customHeight="1" x14ac:dyDescent="0.25">
      <c r="A111" s="403"/>
      <c r="B111" s="50">
        <f>+B61/C38</f>
        <v>8.3333333333333329E-2</v>
      </c>
      <c r="C111" s="53"/>
      <c r="D111" s="225">
        <v>6.5799999999999997E-2</v>
      </c>
      <c r="E111" s="51"/>
      <c r="F111" s="225">
        <v>6.5799999999999997E-2</v>
      </c>
      <c r="G111" s="52"/>
      <c r="H111" s="58"/>
      <c r="I111" s="52"/>
    </row>
    <row r="112" spans="1:9" ht="80.25" customHeight="1" x14ac:dyDescent="0.25">
      <c r="A112" s="48" t="s">
        <v>186</v>
      </c>
      <c r="B112" s="432"/>
      <c r="C112" s="432"/>
      <c r="D112" s="315"/>
      <c r="E112" s="315"/>
      <c r="F112" s="315"/>
      <c r="G112" s="315"/>
      <c r="H112" s="315"/>
      <c r="I112" s="315"/>
    </row>
    <row r="113" spans="1:9" ht="80.25" customHeight="1" x14ac:dyDescent="0.25">
      <c r="A113" s="48" t="s">
        <v>189</v>
      </c>
      <c r="B113" s="430"/>
      <c r="C113" s="431"/>
      <c r="D113" s="316"/>
      <c r="E113" s="317"/>
      <c r="F113" s="316"/>
      <c r="G113" s="317"/>
      <c r="H113" s="316"/>
      <c r="I113" s="317"/>
    </row>
    <row r="114" spans="1:9" ht="24.95" customHeight="1" x14ac:dyDescent="0.25">
      <c r="A114" s="402" t="s">
        <v>121</v>
      </c>
      <c r="B114" s="96" t="s">
        <v>93</v>
      </c>
      <c r="C114" s="96" t="s">
        <v>154</v>
      </c>
      <c r="D114" s="96" t="s">
        <v>93</v>
      </c>
      <c r="E114" s="96" t="s">
        <v>154</v>
      </c>
      <c r="F114" s="96" t="s">
        <v>93</v>
      </c>
      <c r="G114" s="96" t="s">
        <v>154</v>
      </c>
      <c r="H114" s="96" t="s">
        <v>93</v>
      </c>
      <c r="I114" s="96" t="s">
        <v>154</v>
      </c>
    </row>
    <row r="115" spans="1:9" ht="24.95" customHeight="1" x14ac:dyDescent="0.25">
      <c r="A115" s="403"/>
      <c r="B115" s="50">
        <f>+B63/C38</f>
        <v>8.3333333333333329E-2</v>
      </c>
      <c r="C115" s="216"/>
      <c r="D115" s="225">
        <v>6.5799999999999997E-2</v>
      </c>
      <c r="E115" s="216"/>
      <c r="F115" s="225">
        <v>6.5799999999999997E-2</v>
      </c>
      <c r="G115" s="217"/>
      <c r="H115" s="216"/>
      <c r="I115" s="217"/>
    </row>
    <row r="116" spans="1:9" ht="80.25" customHeight="1" x14ac:dyDescent="0.25">
      <c r="A116" s="48" t="s">
        <v>186</v>
      </c>
      <c r="B116" s="433"/>
      <c r="C116" s="433"/>
      <c r="D116" s="320"/>
      <c r="E116" s="320"/>
      <c r="F116" s="320"/>
      <c r="G116" s="320"/>
      <c r="H116" s="320"/>
      <c r="I116" s="320"/>
    </row>
    <row r="117" spans="1:9" ht="80.25" customHeight="1" x14ac:dyDescent="0.25">
      <c r="A117" s="48" t="s">
        <v>189</v>
      </c>
      <c r="B117" s="430"/>
      <c r="C117" s="431"/>
      <c r="D117" s="316"/>
      <c r="E117" s="317"/>
      <c r="F117" s="316"/>
      <c r="G117" s="317"/>
      <c r="H117" s="316"/>
      <c r="I117" s="317"/>
    </row>
    <row r="118" spans="1:9" ht="16.5" x14ac:dyDescent="0.25">
      <c r="A118" s="49" t="s">
        <v>194</v>
      </c>
      <c r="B118" s="246">
        <f t="shared" ref="B118:I118" si="1">(B71+B75+B79+B83+B87+B91+B95+B99+B103+B107+B111+B115)</f>
        <v>1</v>
      </c>
      <c r="C118" s="246">
        <f t="shared" si="1"/>
        <v>0.25</v>
      </c>
      <c r="D118" s="54">
        <f>(D71+D75+D79+D83+D87+D91+D95+D99+D103+D107+D111+D115)</f>
        <v>1.0000999999999998</v>
      </c>
      <c r="E118" s="54">
        <f t="shared" si="1"/>
        <v>0.40790000000000004</v>
      </c>
      <c r="F118" s="54">
        <f t="shared" si="1"/>
        <v>1.0000999999999998</v>
      </c>
      <c r="G118" s="54">
        <f t="shared" si="1"/>
        <v>0.40790000000000004</v>
      </c>
      <c r="H118" s="54">
        <f t="shared" si="1"/>
        <v>0</v>
      </c>
      <c r="I118" s="54">
        <f t="shared" si="1"/>
        <v>0</v>
      </c>
    </row>
  </sheetData>
  <mergeCells count="212">
    <mergeCell ref="B6:K6"/>
    <mergeCell ref="L6:M6"/>
    <mergeCell ref="N6:O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 r:id="rId1" xr:uid="{1CA80C0C-78AE-4D33-A1C0-A5252DA6D3A9}"/>
    <hyperlink ref="D73" r:id="rId2" xr:uid="{057F22A8-B6FF-4B0C-82AF-D4B75BD7868D}"/>
    <hyperlink ref="B77" r:id="rId3" xr:uid="{65B24B7E-FC25-480A-ACB9-3CF402703688}"/>
    <hyperlink ref="D77" r:id="rId4" xr:uid="{64DAA19B-6E29-4FBA-9625-C320FA27D70D}"/>
    <hyperlink ref="F73" r:id="rId5" xr:uid="{DFBE3B6D-D28F-4C1D-B3FF-E93E04F9E7CC}"/>
    <hyperlink ref="F77" r:id="rId6" xr:uid="{541E4302-17F0-4E11-AC68-96CA812F54B4}"/>
    <hyperlink ref="B81" r:id="rId7" xr:uid="{AA04600F-8F39-4E80-A4DD-778BDD53214E}"/>
    <hyperlink ref="D81" r:id="rId8" xr:uid="{EB3AB73A-F8B6-463C-AF7C-D1AFB69D1B9A}"/>
    <hyperlink ref="F81" r:id="rId9" xr:uid="{F328255B-6C9E-43AD-901B-046F0F6DCF3E}"/>
  </hyperlinks>
  <pageMargins left="0.25" right="0.25" top="0.75" bottom="0.75" header="0.3" footer="0.3"/>
  <pageSetup scale="10" orientation="landscape" r:id="rId10"/>
  <rowBreaks count="1" manualBreakCount="1">
    <brk id="105" max="14" man="1"/>
  </rowBreaks>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A6E64E92-D6C5-492F-8C35-A930647CE55B}">
          <x14:formula1>
            <xm:f>Listas!$B$2:$B$4</xm:f>
          </x14:formula1>
          <xm:sqref>H37:I38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0425-F66A-44EB-A328-4E9F60F3B225}">
  <sheetPr>
    <tabColor theme="5" tint="0.59999389629810485"/>
  </sheetPr>
  <dimension ref="A1:O118"/>
  <sheetViews>
    <sheetView showGridLines="0" view="pageBreakPreview" topLeftCell="E1" zoomScale="70" zoomScaleNormal="70" zoomScaleSheetLayoutView="70" workbookViewId="0">
      <selection activeCell="B6" sqref="A6:XFD6"/>
    </sheetView>
  </sheetViews>
  <sheetFormatPr baseColWidth="10" defaultColWidth="10.85546875" defaultRowHeight="14.25" x14ac:dyDescent="0.25"/>
  <cols>
    <col min="1" max="1" width="49.7109375" style="2" customWidth="1"/>
    <col min="2" max="3" width="35.7109375" style="2" customWidth="1"/>
    <col min="4" max="4" width="35.7109375" style="244" customWidth="1"/>
    <col min="5" max="7" width="35.7109375" style="2" customWidth="1"/>
    <col min="8" max="8" width="45.140625" style="2" customWidth="1"/>
    <col min="9" max="9" width="49.7109375" style="2" customWidth="1"/>
    <col min="10" max="13" width="35.7109375" style="2" customWidth="1"/>
    <col min="14" max="15" width="18.140625" style="2" customWidth="1"/>
    <col min="16" max="16" width="8.42578125" style="2" customWidth="1"/>
    <col min="17" max="17" width="18.42578125" style="2" bestFit="1" customWidth="1"/>
    <col min="18" max="18" width="5.7109375" style="2" customWidth="1"/>
    <col min="19" max="19" width="18.42578125" style="2" bestFit="1" customWidth="1"/>
    <col min="20" max="20" width="4.7109375" style="2" customWidth="1"/>
    <col min="21" max="21" width="23" style="2" bestFit="1" customWidth="1"/>
    <col min="22" max="22" width="10.85546875" style="2"/>
    <col min="23" max="23" width="18.42578125" style="2" bestFit="1" customWidth="1"/>
    <col min="24" max="24" width="16.140625" style="2" customWidth="1"/>
    <col min="25" max="16384" width="10.85546875" style="2"/>
  </cols>
  <sheetData>
    <row r="1" spans="1:15" s="81" customFormat="1" ht="32.25" customHeight="1" thickBot="1" x14ac:dyDescent="0.3">
      <c r="A1" s="392"/>
      <c r="B1" s="369" t="s">
        <v>97</v>
      </c>
      <c r="C1" s="370"/>
      <c r="D1" s="370"/>
      <c r="E1" s="370"/>
      <c r="F1" s="370"/>
      <c r="G1" s="370"/>
      <c r="H1" s="370"/>
      <c r="I1" s="370"/>
      <c r="J1" s="370"/>
      <c r="K1" s="370"/>
      <c r="L1" s="371"/>
      <c r="M1" s="366" t="s">
        <v>98</v>
      </c>
      <c r="N1" s="367"/>
      <c r="O1" s="368"/>
    </row>
    <row r="2" spans="1:15" s="81" customFormat="1" ht="30.75" customHeight="1" thickBot="1" x14ac:dyDescent="0.3">
      <c r="A2" s="393"/>
      <c r="B2" s="372" t="s">
        <v>99</v>
      </c>
      <c r="C2" s="373"/>
      <c r="D2" s="373"/>
      <c r="E2" s="373"/>
      <c r="F2" s="373"/>
      <c r="G2" s="373"/>
      <c r="H2" s="373"/>
      <c r="I2" s="373"/>
      <c r="J2" s="373"/>
      <c r="K2" s="373"/>
      <c r="L2" s="374"/>
      <c r="M2" s="366" t="s">
        <v>100</v>
      </c>
      <c r="N2" s="367"/>
      <c r="O2" s="368"/>
    </row>
    <row r="3" spans="1:15" s="81" customFormat="1" ht="24" customHeight="1" thickBot="1" x14ac:dyDescent="0.3">
      <c r="A3" s="393"/>
      <c r="B3" s="372" t="s">
        <v>101</v>
      </c>
      <c r="C3" s="373"/>
      <c r="D3" s="373"/>
      <c r="E3" s="373"/>
      <c r="F3" s="373"/>
      <c r="G3" s="373"/>
      <c r="H3" s="373"/>
      <c r="I3" s="373"/>
      <c r="J3" s="373"/>
      <c r="K3" s="373"/>
      <c r="L3" s="374"/>
      <c r="M3" s="366" t="s">
        <v>102</v>
      </c>
      <c r="N3" s="367"/>
      <c r="O3" s="368"/>
    </row>
    <row r="4" spans="1:15" s="81" customFormat="1" ht="21.75" customHeight="1" thickBot="1" x14ac:dyDescent="0.3">
      <c r="A4" s="394"/>
      <c r="B4" s="375" t="s">
        <v>103</v>
      </c>
      <c r="C4" s="376"/>
      <c r="D4" s="376"/>
      <c r="E4" s="376"/>
      <c r="F4" s="376"/>
      <c r="G4" s="376"/>
      <c r="H4" s="376"/>
      <c r="I4" s="376"/>
      <c r="J4" s="376"/>
      <c r="K4" s="376"/>
      <c r="L4" s="377"/>
      <c r="M4" s="366" t="s">
        <v>104</v>
      </c>
      <c r="N4" s="367"/>
      <c r="O4" s="368"/>
    </row>
    <row r="5" spans="1:15" s="81" customFormat="1" ht="21.75" customHeight="1" thickBot="1" x14ac:dyDescent="0.3">
      <c r="A5" s="82"/>
      <c r="B5" s="649"/>
      <c r="C5" s="649"/>
      <c r="D5" s="649"/>
      <c r="E5" s="649"/>
      <c r="F5" s="649"/>
      <c r="G5" s="649"/>
      <c r="H5" s="649"/>
      <c r="I5" s="649"/>
      <c r="J5" s="649"/>
      <c r="K5" s="649"/>
      <c r="L5" s="649"/>
      <c r="M5" s="84"/>
      <c r="N5" s="84"/>
      <c r="O5" s="84"/>
    </row>
    <row r="6" spans="1:15" s="81" customFormat="1" ht="21.75" customHeight="1" thickBot="1" x14ac:dyDescent="0.3">
      <c r="A6" s="308" t="s">
        <v>269</v>
      </c>
      <c r="B6" s="650" t="s">
        <v>270</v>
      </c>
      <c r="C6" s="650"/>
      <c r="D6" s="650"/>
      <c r="E6" s="650"/>
      <c r="F6" s="650"/>
      <c r="G6" s="650"/>
      <c r="H6" s="650"/>
      <c r="I6" s="650"/>
      <c r="J6" s="650"/>
      <c r="K6" s="650"/>
      <c r="L6" s="652" t="s">
        <v>649</v>
      </c>
      <c r="M6" s="652"/>
      <c r="N6" s="651">
        <v>2024110010300</v>
      </c>
      <c r="O6" s="651"/>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396" t="s">
        <v>105</v>
      </c>
      <c r="B8" s="188" t="s">
        <v>106</v>
      </c>
      <c r="C8" s="144" t="s">
        <v>107</v>
      </c>
      <c r="D8" s="188" t="s">
        <v>108</v>
      </c>
      <c r="E8" s="144" t="s">
        <v>107</v>
      </c>
      <c r="F8" s="188" t="s">
        <v>109</v>
      </c>
      <c r="G8" s="144" t="s">
        <v>107</v>
      </c>
      <c r="H8" s="188" t="s">
        <v>110</v>
      </c>
      <c r="I8" s="146"/>
      <c r="J8" s="380" t="s">
        <v>111</v>
      </c>
      <c r="K8" s="395"/>
      <c r="L8" s="187" t="s">
        <v>112</v>
      </c>
      <c r="M8" s="404"/>
      <c r="N8" s="404"/>
      <c r="O8" s="404"/>
    </row>
    <row r="9" spans="1:15" s="81" customFormat="1" ht="21.75" customHeight="1" thickBot="1" x14ac:dyDescent="0.3">
      <c r="A9" s="396"/>
      <c r="B9" s="189" t="s">
        <v>113</v>
      </c>
      <c r="C9" s="147"/>
      <c r="D9" s="188" t="s">
        <v>114</v>
      </c>
      <c r="E9" s="148"/>
      <c r="F9" s="188" t="s">
        <v>115</v>
      </c>
      <c r="G9" s="148"/>
      <c r="H9" s="188" t="s">
        <v>116</v>
      </c>
      <c r="I9" s="146"/>
      <c r="J9" s="380"/>
      <c r="K9" s="395"/>
      <c r="L9" s="187" t="s">
        <v>117</v>
      </c>
      <c r="M9" s="404" t="s">
        <v>107</v>
      </c>
      <c r="N9" s="404"/>
      <c r="O9" s="404"/>
    </row>
    <row r="10" spans="1:15" s="81" customFormat="1" ht="21.75" customHeight="1" thickBot="1" x14ac:dyDescent="0.3">
      <c r="A10" s="396"/>
      <c r="B10" s="188" t="s">
        <v>118</v>
      </c>
      <c r="C10" s="144"/>
      <c r="D10" s="188" t="s">
        <v>119</v>
      </c>
      <c r="E10" s="148"/>
      <c r="F10" s="188" t="s">
        <v>120</v>
      </c>
      <c r="G10" s="148"/>
      <c r="H10" s="188" t="s">
        <v>121</v>
      </c>
      <c r="I10" s="146"/>
      <c r="J10" s="380"/>
      <c r="K10" s="395"/>
      <c r="L10" s="187" t="s">
        <v>122</v>
      </c>
      <c r="M10" s="404" t="s">
        <v>107</v>
      </c>
      <c r="N10" s="404"/>
      <c r="O10" s="404"/>
    </row>
    <row r="11" spans="1:15" s="81" customFormat="1" ht="21.75" customHeight="1" x14ac:dyDescent="0.25">
      <c r="A11" s="82"/>
      <c r="B11" s="83"/>
      <c r="C11" s="83"/>
      <c r="D11" s="83"/>
      <c r="E11" s="83"/>
      <c r="F11" s="83"/>
      <c r="G11" s="83"/>
      <c r="H11" s="83"/>
      <c r="I11" s="83"/>
      <c r="J11" s="83"/>
      <c r="K11" s="83"/>
      <c r="L11" s="83"/>
      <c r="M11" s="84"/>
      <c r="N11" s="84"/>
      <c r="O11" s="84"/>
    </row>
    <row r="12" spans="1:15" ht="15" customHeight="1" thickBot="1" x14ac:dyDescent="0.3">
      <c r="A12" s="7"/>
      <c r="B12" s="8"/>
      <c r="C12" s="8"/>
      <c r="D12" s="239"/>
      <c r="E12" s="9"/>
      <c r="F12" s="9"/>
      <c r="G12" s="234"/>
      <c r="H12" s="234"/>
      <c r="I12" s="11"/>
      <c r="J12" s="11"/>
      <c r="K12" s="8"/>
      <c r="L12" s="8"/>
      <c r="M12" s="8"/>
      <c r="N12" s="8"/>
      <c r="O12" s="8"/>
    </row>
    <row r="13" spans="1:15" ht="15" customHeight="1" x14ac:dyDescent="0.25">
      <c r="A13" s="399" t="s">
        <v>123</v>
      </c>
      <c r="B13" s="381" t="s">
        <v>252</v>
      </c>
      <c r="C13" s="382"/>
      <c r="D13" s="382"/>
      <c r="E13" s="382"/>
      <c r="F13" s="382"/>
      <c r="G13" s="382"/>
      <c r="H13" s="382"/>
      <c r="I13" s="382"/>
      <c r="J13" s="382"/>
      <c r="K13" s="382"/>
      <c r="L13" s="382"/>
      <c r="M13" s="382"/>
      <c r="N13" s="382"/>
      <c r="O13" s="383"/>
    </row>
    <row r="14" spans="1:15" ht="15" customHeight="1" x14ac:dyDescent="0.25">
      <c r="A14" s="400"/>
      <c r="B14" s="384"/>
      <c r="C14" s="385"/>
      <c r="D14" s="385"/>
      <c r="E14" s="385"/>
      <c r="F14" s="385"/>
      <c r="G14" s="385"/>
      <c r="H14" s="385"/>
      <c r="I14" s="385"/>
      <c r="J14" s="385"/>
      <c r="K14" s="385"/>
      <c r="L14" s="385"/>
      <c r="M14" s="385"/>
      <c r="N14" s="385"/>
      <c r="O14" s="386"/>
    </row>
    <row r="15" spans="1:15" ht="15" customHeight="1" thickBot="1" x14ac:dyDescent="0.3">
      <c r="A15" s="401"/>
      <c r="B15" s="387"/>
      <c r="C15" s="388"/>
      <c r="D15" s="388"/>
      <c r="E15" s="388"/>
      <c r="F15" s="388"/>
      <c r="G15" s="388"/>
      <c r="H15" s="388"/>
      <c r="I15" s="388"/>
      <c r="J15" s="388"/>
      <c r="K15" s="388"/>
      <c r="L15" s="388"/>
      <c r="M15" s="388"/>
      <c r="N15" s="388"/>
      <c r="O15" s="389"/>
    </row>
    <row r="16" spans="1:15" ht="9" customHeight="1" thickBot="1" x14ac:dyDescent="0.3">
      <c r="A16" s="14"/>
      <c r="B16" s="80"/>
      <c r="C16" s="15"/>
      <c r="D16" s="15"/>
      <c r="E16" s="15"/>
      <c r="F16" s="15"/>
      <c r="G16" s="16"/>
      <c r="H16" s="16"/>
      <c r="I16" s="16"/>
      <c r="J16" s="16"/>
      <c r="K16" s="16"/>
      <c r="L16" s="17"/>
      <c r="M16" s="17"/>
      <c r="N16" s="17"/>
      <c r="O16" s="17"/>
    </row>
    <row r="17" spans="1:15" s="18" customFormat="1" ht="37.5" customHeight="1" x14ac:dyDescent="0.25">
      <c r="A17" s="61" t="s">
        <v>125</v>
      </c>
      <c r="B17" s="390" t="s">
        <v>215</v>
      </c>
      <c r="C17" s="390"/>
      <c r="D17" s="390"/>
      <c r="E17" s="390"/>
      <c r="F17" s="390"/>
      <c r="G17" s="396" t="s">
        <v>127</v>
      </c>
      <c r="H17" s="396"/>
      <c r="I17" s="391" t="s">
        <v>253</v>
      </c>
      <c r="J17" s="391"/>
      <c r="K17" s="391"/>
      <c r="L17" s="391"/>
      <c r="M17" s="391"/>
      <c r="N17" s="391"/>
      <c r="O17" s="391"/>
    </row>
    <row r="18" spans="1:15" ht="9" customHeight="1" thickBot="1" x14ac:dyDescent="0.3">
      <c r="A18" s="14"/>
      <c r="B18" s="16"/>
      <c r="C18" s="15"/>
      <c r="D18" s="15"/>
      <c r="E18" s="15"/>
      <c r="F18" s="15"/>
      <c r="G18" s="16"/>
      <c r="H18" s="16"/>
      <c r="I18" s="16"/>
      <c r="J18" s="16"/>
      <c r="K18" s="16"/>
      <c r="L18" s="17"/>
      <c r="M18" s="17"/>
      <c r="N18" s="17"/>
      <c r="O18" s="17"/>
    </row>
    <row r="19" spans="1:15" ht="56.25" customHeight="1" thickBot="1" x14ac:dyDescent="0.3">
      <c r="A19" s="61" t="s">
        <v>129</v>
      </c>
      <c r="B19" s="390" t="s">
        <v>130</v>
      </c>
      <c r="C19" s="390"/>
      <c r="D19" s="390"/>
      <c r="E19" s="390"/>
      <c r="F19" s="61" t="s">
        <v>131</v>
      </c>
      <c r="G19" s="397" t="s">
        <v>132</v>
      </c>
      <c r="H19" s="397"/>
      <c r="I19" s="397"/>
      <c r="J19" s="61" t="s">
        <v>133</v>
      </c>
      <c r="K19" s="390" t="s">
        <v>217</v>
      </c>
      <c r="L19" s="390"/>
      <c r="M19" s="390"/>
      <c r="N19" s="390"/>
      <c r="O19" s="390"/>
    </row>
    <row r="20" spans="1:15" ht="9" customHeight="1" x14ac:dyDescent="0.25">
      <c r="A20" s="6"/>
      <c r="B20" s="3"/>
      <c r="C20" s="398"/>
      <c r="D20" s="398"/>
      <c r="E20" s="398"/>
      <c r="F20" s="398"/>
      <c r="G20" s="398"/>
      <c r="H20" s="398"/>
      <c r="I20" s="398"/>
      <c r="J20" s="398"/>
      <c r="K20" s="398"/>
      <c r="L20" s="398"/>
      <c r="M20" s="398"/>
      <c r="N20" s="398"/>
      <c r="O20" s="398"/>
    </row>
    <row r="22" spans="1:15" ht="16.5" customHeight="1" thickBot="1" x14ac:dyDescent="0.3">
      <c r="A22" s="78"/>
      <c r="B22" s="79"/>
      <c r="C22" s="79"/>
      <c r="D22" s="240"/>
      <c r="E22" s="79"/>
      <c r="F22" s="79"/>
      <c r="G22" s="79"/>
      <c r="H22" s="79"/>
      <c r="I22" s="79"/>
      <c r="J22" s="79"/>
      <c r="K22" s="79"/>
      <c r="L22" s="79"/>
      <c r="M22" s="79"/>
      <c r="N22" s="79"/>
      <c r="O22" s="79"/>
    </row>
    <row r="23" spans="1:15" ht="32.1" customHeight="1" thickBot="1" x14ac:dyDescent="0.3">
      <c r="A23" s="378" t="s">
        <v>135</v>
      </c>
      <c r="B23" s="379"/>
      <c r="C23" s="379"/>
      <c r="D23" s="379"/>
      <c r="E23" s="379"/>
      <c r="F23" s="379"/>
      <c r="G23" s="379"/>
      <c r="H23" s="379"/>
      <c r="I23" s="379"/>
      <c r="J23" s="379"/>
      <c r="K23" s="379"/>
      <c r="L23" s="379"/>
      <c r="M23" s="379"/>
      <c r="N23" s="379"/>
      <c r="O23" s="380"/>
    </row>
    <row r="24" spans="1:15" ht="32.1" customHeight="1" thickBot="1" x14ac:dyDescent="0.3">
      <c r="A24" s="378" t="s">
        <v>136</v>
      </c>
      <c r="B24" s="379"/>
      <c r="C24" s="379"/>
      <c r="D24" s="379"/>
      <c r="E24" s="379"/>
      <c r="F24" s="379"/>
      <c r="G24" s="379"/>
      <c r="H24" s="379"/>
      <c r="I24" s="379"/>
      <c r="J24" s="379"/>
      <c r="K24" s="379"/>
      <c r="L24" s="379"/>
      <c r="M24" s="379"/>
      <c r="N24" s="379"/>
      <c r="O24" s="380"/>
    </row>
    <row r="25" spans="1:15" ht="32.1" customHeight="1" thickBot="1" x14ac:dyDescent="0.3">
      <c r="A25" s="29"/>
      <c r="B25" s="19" t="s">
        <v>106</v>
      </c>
      <c r="C25" s="19" t="s">
        <v>108</v>
      </c>
      <c r="D25" s="19" t="s">
        <v>109</v>
      </c>
      <c r="E25" s="19" t="s">
        <v>110</v>
      </c>
      <c r="F25" s="19" t="s">
        <v>113</v>
      </c>
      <c r="G25" s="19" t="s">
        <v>114</v>
      </c>
      <c r="H25" s="19" t="s">
        <v>115</v>
      </c>
      <c r="I25" s="19" t="s">
        <v>116</v>
      </c>
      <c r="J25" s="19" t="s">
        <v>118</v>
      </c>
      <c r="K25" s="19" t="s">
        <v>119</v>
      </c>
      <c r="L25" s="19" t="s">
        <v>120</v>
      </c>
      <c r="M25" s="19" t="s">
        <v>121</v>
      </c>
      <c r="N25" s="291" t="s">
        <v>137</v>
      </c>
      <c r="O25" s="20" t="s">
        <v>138</v>
      </c>
    </row>
    <row r="26" spans="1:15" ht="32.1" customHeight="1" x14ac:dyDescent="0.25">
      <c r="A26" s="23" t="s">
        <v>139</v>
      </c>
      <c r="B26" s="24">
        <v>199800000</v>
      </c>
      <c r="C26" s="24">
        <v>349771700</v>
      </c>
      <c r="D26" s="241">
        <v>194477000</v>
      </c>
      <c r="E26" s="24"/>
      <c r="F26" s="24"/>
      <c r="G26" s="24"/>
      <c r="H26" s="21"/>
      <c r="I26" s="21"/>
      <c r="J26" s="21"/>
      <c r="K26" s="21"/>
      <c r="L26" s="21"/>
      <c r="M26" s="21"/>
      <c r="N26" s="311">
        <f>SUM(B26:M26)</f>
        <v>744048700</v>
      </c>
      <c r="O26" s="22"/>
    </row>
    <row r="27" spans="1:15" ht="32.1" customHeight="1" x14ac:dyDescent="0.25">
      <c r="A27" s="23" t="s">
        <v>140</v>
      </c>
      <c r="B27" s="292">
        <v>199799500</v>
      </c>
      <c r="C27" s="292">
        <v>288765104</v>
      </c>
      <c r="D27" s="241">
        <v>251088912</v>
      </c>
      <c r="E27" s="24"/>
      <c r="F27" s="24"/>
      <c r="G27" s="24"/>
      <c r="H27" s="24"/>
      <c r="I27" s="24"/>
      <c r="J27" s="24"/>
      <c r="K27" s="24"/>
      <c r="L27" s="24"/>
      <c r="M27" s="24"/>
      <c r="N27" s="311">
        <f t="shared" ref="N27:N31" si="0">SUM(B27:M27)</f>
        <v>739653516</v>
      </c>
      <c r="O27" s="60">
        <f>+(B27+C27+D27+E27+F27+G27+H27+I27+J27+K27+L27+M27)/N26</f>
        <v>0.99409288128586204</v>
      </c>
    </row>
    <row r="28" spans="1:15" ht="32.1" customHeight="1" x14ac:dyDescent="0.25">
      <c r="A28" s="23" t="s">
        <v>141</v>
      </c>
      <c r="B28" s="292"/>
      <c r="C28" s="292">
        <v>1932970</v>
      </c>
      <c r="D28" s="241">
        <v>30329412</v>
      </c>
      <c r="E28" s="24"/>
      <c r="F28" s="24"/>
      <c r="G28" s="24"/>
      <c r="H28" s="24"/>
      <c r="I28" s="24"/>
      <c r="J28" s="24"/>
      <c r="K28" s="24"/>
      <c r="L28" s="24"/>
      <c r="M28" s="24"/>
      <c r="N28" s="311">
        <f t="shared" si="0"/>
        <v>32262382</v>
      </c>
      <c r="O28" s="60"/>
    </row>
    <row r="29" spans="1:15" ht="32.1" customHeight="1" x14ac:dyDescent="0.25">
      <c r="A29" s="23" t="s">
        <v>142</v>
      </c>
      <c r="B29" s="24"/>
      <c r="C29" s="24">
        <v>5432000</v>
      </c>
      <c r="D29" s="241"/>
      <c r="E29" s="24"/>
      <c r="F29" s="24"/>
      <c r="G29" s="24"/>
      <c r="H29" s="24"/>
      <c r="I29" s="24"/>
      <c r="J29" s="24"/>
      <c r="K29" s="24"/>
      <c r="L29" s="24"/>
      <c r="M29" s="24"/>
      <c r="N29" s="311">
        <f t="shared" si="0"/>
        <v>5432000</v>
      </c>
      <c r="O29" s="25"/>
    </row>
    <row r="30" spans="1:15" ht="32.1" customHeight="1" x14ac:dyDescent="0.25">
      <c r="A30" s="23" t="s">
        <v>143</v>
      </c>
      <c r="B30" s="24">
        <v>0</v>
      </c>
      <c r="C30" s="24"/>
      <c r="D30" s="241"/>
      <c r="E30" s="24"/>
      <c r="F30" s="24"/>
      <c r="G30" s="24"/>
      <c r="H30" s="24"/>
      <c r="I30" s="24"/>
      <c r="J30" s="24"/>
      <c r="K30" s="24"/>
      <c r="L30" s="24"/>
      <c r="M30" s="24"/>
      <c r="N30" s="311">
        <f t="shared" si="0"/>
        <v>0</v>
      </c>
      <c r="O30" s="25"/>
    </row>
    <row r="31" spans="1:15" ht="32.1" customHeight="1" thickBot="1" x14ac:dyDescent="0.3">
      <c r="A31" s="26" t="s">
        <v>144</v>
      </c>
      <c r="B31" s="27">
        <v>0</v>
      </c>
      <c r="C31" s="293">
        <v>5432000</v>
      </c>
      <c r="D31" s="242"/>
      <c r="E31" s="27"/>
      <c r="F31" s="27"/>
      <c r="G31" s="27"/>
      <c r="H31" s="27"/>
      <c r="I31" s="27"/>
      <c r="J31" s="27"/>
      <c r="K31" s="27"/>
      <c r="L31" s="27"/>
      <c r="M31" s="27"/>
      <c r="N31" s="312">
        <f t="shared" si="0"/>
        <v>5432000</v>
      </c>
      <c r="O31" s="30"/>
    </row>
    <row r="32" spans="1:15" s="28" customFormat="1" ht="16.5" customHeight="1" x14ac:dyDescent="0.2">
      <c r="D32" s="243"/>
    </row>
    <row r="33" spans="1:10" s="28" customFormat="1" ht="17.25" customHeight="1" x14ac:dyDescent="0.2">
      <c r="D33" s="243"/>
    </row>
    <row r="34" spans="1:10" ht="5.25" customHeight="1" thickBot="1" x14ac:dyDescent="0.3"/>
    <row r="35" spans="1:10" ht="48" customHeight="1" thickBot="1" x14ac:dyDescent="0.3">
      <c r="A35" s="349" t="s">
        <v>145</v>
      </c>
      <c r="B35" s="350"/>
      <c r="C35" s="350"/>
      <c r="D35" s="350"/>
      <c r="E35" s="350"/>
      <c r="F35" s="350"/>
      <c r="G35" s="350"/>
      <c r="H35" s="350"/>
      <c r="I35" s="351"/>
      <c r="J35" s="33"/>
    </row>
    <row r="36" spans="1:10" ht="50.25" customHeight="1" thickBot="1" x14ac:dyDescent="0.3">
      <c r="A36" s="43" t="s">
        <v>146</v>
      </c>
      <c r="B36" s="352" t="str">
        <f>+B13</f>
        <v>Gestionar 5000 activaciones de rutas y servicios de la oferta distrital para la atención integral a mujeres</v>
      </c>
      <c r="C36" s="353"/>
      <c r="D36" s="353"/>
      <c r="E36" s="353"/>
      <c r="F36" s="353"/>
      <c r="G36" s="353"/>
      <c r="H36" s="353"/>
      <c r="I36" s="354"/>
      <c r="J36" s="31"/>
    </row>
    <row r="37" spans="1:10" ht="18.75" customHeight="1" thickBot="1" x14ac:dyDescent="0.3">
      <c r="A37" s="343" t="s">
        <v>147</v>
      </c>
      <c r="B37" s="89">
        <v>2024</v>
      </c>
      <c r="C37" s="89">
        <v>2025</v>
      </c>
      <c r="D37" s="245">
        <v>2026</v>
      </c>
      <c r="E37" s="89">
        <v>2027</v>
      </c>
      <c r="F37" s="89" t="s">
        <v>148</v>
      </c>
      <c r="G37" s="361" t="s">
        <v>149</v>
      </c>
      <c r="H37" s="361" t="s">
        <v>21</v>
      </c>
      <c r="I37" s="361"/>
      <c r="J37" s="31"/>
    </row>
    <row r="38" spans="1:10" ht="50.25" customHeight="1" thickBot="1" x14ac:dyDescent="0.3">
      <c r="A38" s="344"/>
      <c r="B38" s="260">
        <v>1437</v>
      </c>
      <c r="C38" s="260">
        <v>1500</v>
      </c>
      <c r="D38" s="262">
        <v>1500</v>
      </c>
      <c r="E38" s="260">
        <v>563</v>
      </c>
      <c r="F38" s="221">
        <f>SUM(B38:E38)</f>
        <v>5000</v>
      </c>
      <c r="G38" s="361"/>
      <c r="H38" s="361"/>
      <c r="I38" s="361"/>
      <c r="J38" s="31"/>
    </row>
    <row r="39" spans="1:10" ht="52.5" customHeight="1" thickBot="1" x14ac:dyDescent="0.3">
      <c r="A39" s="44" t="s">
        <v>150</v>
      </c>
      <c r="B39" s="355">
        <v>0.1</v>
      </c>
      <c r="C39" s="356"/>
      <c r="D39" s="357" t="s">
        <v>151</v>
      </c>
      <c r="E39" s="358"/>
      <c r="F39" s="358"/>
      <c r="G39" s="358"/>
      <c r="H39" s="358"/>
      <c r="I39" s="359"/>
    </row>
    <row r="40" spans="1:10" s="32" customFormat="1" ht="68.25" customHeight="1" thickBot="1" x14ac:dyDescent="0.3">
      <c r="A40" s="343" t="s">
        <v>152</v>
      </c>
      <c r="B40" s="44" t="s">
        <v>153</v>
      </c>
      <c r="C40" s="43" t="s">
        <v>154</v>
      </c>
      <c r="D40" s="329" t="s">
        <v>155</v>
      </c>
      <c r="E40" s="330"/>
      <c r="F40" s="329" t="s">
        <v>156</v>
      </c>
      <c r="G40" s="330"/>
      <c r="H40" s="45" t="s">
        <v>157</v>
      </c>
      <c r="I40" s="47" t="s">
        <v>158</v>
      </c>
    </row>
    <row r="41" spans="1:10" ht="165.75" thickBot="1" x14ac:dyDescent="0.3">
      <c r="A41" s="344"/>
      <c r="B41" s="226">
        <v>100</v>
      </c>
      <c r="C41" s="37">
        <v>38</v>
      </c>
      <c r="D41" s="416" t="s">
        <v>254</v>
      </c>
      <c r="E41" s="417"/>
      <c r="F41" s="416" t="s">
        <v>255</v>
      </c>
      <c r="G41" s="417"/>
      <c r="H41" s="271" t="s">
        <v>256</v>
      </c>
      <c r="I41" s="281" t="s">
        <v>257</v>
      </c>
    </row>
    <row r="42" spans="1:10" s="32" customFormat="1" ht="81.75" customHeight="1" thickBot="1" x14ac:dyDescent="0.3">
      <c r="A42" s="343" t="s">
        <v>163</v>
      </c>
      <c r="B42" s="46" t="s">
        <v>153</v>
      </c>
      <c r="C42" s="45" t="s">
        <v>154</v>
      </c>
      <c r="D42" s="329" t="s">
        <v>155</v>
      </c>
      <c r="E42" s="330"/>
      <c r="F42" s="329" t="s">
        <v>156</v>
      </c>
      <c r="G42" s="330"/>
      <c r="H42" s="45" t="s">
        <v>157</v>
      </c>
      <c r="I42" s="47" t="s">
        <v>158</v>
      </c>
    </row>
    <row r="43" spans="1:10" ht="116.25" thickBot="1" x14ac:dyDescent="0.3">
      <c r="A43" s="344"/>
      <c r="B43" s="226">
        <v>100</v>
      </c>
      <c r="C43" s="37">
        <v>166</v>
      </c>
      <c r="D43" s="416" t="s">
        <v>258</v>
      </c>
      <c r="E43" s="417"/>
      <c r="F43" s="416" t="s">
        <v>259</v>
      </c>
      <c r="G43" s="417"/>
      <c r="H43" s="282" t="s">
        <v>241</v>
      </c>
      <c r="I43" s="281" t="s">
        <v>257</v>
      </c>
    </row>
    <row r="44" spans="1:10" s="32" customFormat="1" ht="35.1" customHeight="1" thickBot="1" x14ac:dyDescent="0.3">
      <c r="A44" s="343" t="s">
        <v>167</v>
      </c>
      <c r="B44" s="46" t="s">
        <v>153</v>
      </c>
      <c r="C44" s="45" t="s">
        <v>154</v>
      </c>
      <c r="D44" s="329" t="s">
        <v>155</v>
      </c>
      <c r="E44" s="330"/>
      <c r="F44" s="329" t="s">
        <v>156</v>
      </c>
      <c r="G44" s="330"/>
      <c r="H44" s="45" t="s">
        <v>157</v>
      </c>
      <c r="I44" s="47" t="s">
        <v>158</v>
      </c>
    </row>
    <row r="45" spans="1:10" ht="120.75" customHeight="1" thickBot="1" x14ac:dyDescent="0.3">
      <c r="A45" s="344"/>
      <c r="B45" s="226">
        <v>130</v>
      </c>
      <c r="C45" s="37">
        <v>260</v>
      </c>
      <c r="D45" s="416" t="s">
        <v>637</v>
      </c>
      <c r="E45" s="417"/>
      <c r="F45" s="416" t="s">
        <v>635</v>
      </c>
      <c r="G45" s="417"/>
      <c r="H45" s="282" t="s">
        <v>636</v>
      </c>
      <c r="I45" s="281" t="s">
        <v>257</v>
      </c>
    </row>
    <row r="46" spans="1:10" s="32" customFormat="1" ht="35.1" customHeight="1" thickBot="1" x14ac:dyDescent="0.3">
      <c r="A46" s="343" t="s">
        <v>168</v>
      </c>
      <c r="B46" s="46" t="s">
        <v>153</v>
      </c>
      <c r="C46" s="46" t="s">
        <v>154</v>
      </c>
      <c r="D46" s="329" t="s">
        <v>155</v>
      </c>
      <c r="E46" s="330"/>
      <c r="F46" s="329" t="s">
        <v>156</v>
      </c>
      <c r="G46" s="330"/>
      <c r="H46" s="45" t="s">
        <v>157</v>
      </c>
      <c r="I46" s="45" t="s">
        <v>158</v>
      </c>
    </row>
    <row r="47" spans="1:10" ht="120.75" customHeight="1" thickBot="1" x14ac:dyDescent="0.3">
      <c r="A47" s="344"/>
      <c r="B47" s="226">
        <v>130</v>
      </c>
      <c r="C47" s="37"/>
      <c r="D47" s="347"/>
      <c r="E47" s="348"/>
      <c r="F47" s="347"/>
      <c r="G47" s="348"/>
      <c r="H47" s="55"/>
      <c r="I47" s="56"/>
    </row>
    <row r="48" spans="1:10" s="32" customFormat="1" ht="35.1" customHeight="1" thickBot="1" x14ac:dyDescent="0.3">
      <c r="A48" s="343" t="s">
        <v>169</v>
      </c>
      <c r="B48" s="46" t="s">
        <v>153</v>
      </c>
      <c r="C48" s="45" t="s">
        <v>154</v>
      </c>
      <c r="D48" s="329" t="s">
        <v>155</v>
      </c>
      <c r="E48" s="330"/>
      <c r="F48" s="329" t="s">
        <v>156</v>
      </c>
      <c r="G48" s="330"/>
      <c r="H48" s="45" t="s">
        <v>157</v>
      </c>
      <c r="I48" s="47" t="s">
        <v>158</v>
      </c>
    </row>
    <row r="49" spans="1:9" ht="120.75" customHeight="1" thickBot="1" x14ac:dyDescent="0.3">
      <c r="A49" s="344"/>
      <c r="B49" s="226">
        <v>130</v>
      </c>
      <c r="C49" s="37"/>
      <c r="D49" s="331"/>
      <c r="E49" s="333"/>
      <c r="F49" s="331"/>
      <c r="G49" s="333"/>
      <c r="H49" s="34"/>
      <c r="I49" s="35"/>
    </row>
    <row r="50" spans="1:9" s="32" customFormat="1" ht="35.1" customHeight="1" thickBot="1" x14ac:dyDescent="0.3">
      <c r="A50" s="343" t="s">
        <v>170</v>
      </c>
      <c r="B50" s="46" t="s">
        <v>153</v>
      </c>
      <c r="C50" s="45" t="s">
        <v>154</v>
      </c>
      <c r="D50" s="329" t="s">
        <v>155</v>
      </c>
      <c r="E50" s="330"/>
      <c r="F50" s="329" t="s">
        <v>156</v>
      </c>
      <c r="G50" s="330"/>
      <c r="H50" s="45" t="s">
        <v>157</v>
      </c>
      <c r="I50" s="47" t="s">
        <v>158</v>
      </c>
    </row>
    <row r="51" spans="1:9" ht="120.75" customHeight="1" thickBot="1" x14ac:dyDescent="0.3">
      <c r="A51" s="344"/>
      <c r="B51" s="227">
        <v>130</v>
      </c>
      <c r="C51" s="39"/>
      <c r="D51" s="331"/>
      <c r="E51" s="333"/>
      <c r="F51" s="331"/>
      <c r="G51" s="333"/>
      <c r="H51" s="34"/>
      <c r="I51" s="35"/>
    </row>
    <row r="52" spans="1:9" ht="35.1" customHeight="1" thickBot="1" x14ac:dyDescent="0.3">
      <c r="A52" s="343" t="s">
        <v>171</v>
      </c>
      <c r="B52" s="44" t="s">
        <v>153</v>
      </c>
      <c r="C52" s="43" t="s">
        <v>154</v>
      </c>
      <c r="D52" s="329" t="s">
        <v>155</v>
      </c>
      <c r="E52" s="330"/>
      <c r="F52" s="329" t="s">
        <v>156</v>
      </c>
      <c r="G52" s="330"/>
      <c r="H52" s="45" t="s">
        <v>157</v>
      </c>
      <c r="I52" s="47" t="s">
        <v>158</v>
      </c>
    </row>
    <row r="53" spans="1:9" ht="120.75" customHeight="1" thickBot="1" x14ac:dyDescent="0.3">
      <c r="A53" s="344"/>
      <c r="B53" s="227">
        <v>130</v>
      </c>
      <c r="C53" s="39"/>
      <c r="D53" s="331"/>
      <c r="E53" s="332"/>
      <c r="F53" s="331"/>
      <c r="G53" s="333"/>
      <c r="H53" s="34"/>
      <c r="I53" s="35"/>
    </row>
    <row r="54" spans="1:9" ht="35.1" customHeight="1" thickBot="1" x14ac:dyDescent="0.3">
      <c r="A54" s="343" t="s">
        <v>172</v>
      </c>
      <c r="B54" s="44" t="s">
        <v>153</v>
      </c>
      <c r="C54" s="43" t="s">
        <v>154</v>
      </c>
      <c r="D54" s="329" t="s">
        <v>155</v>
      </c>
      <c r="E54" s="330"/>
      <c r="F54" s="329" t="s">
        <v>156</v>
      </c>
      <c r="G54" s="330"/>
      <c r="H54" s="45" t="s">
        <v>157</v>
      </c>
      <c r="I54" s="47" t="s">
        <v>158</v>
      </c>
    </row>
    <row r="55" spans="1:9" ht="120.75" customHeight="1" thickBot="1" x14ac:dyDescent="0.3">
      <c r="A55" s="344"/>
      <c r="B55" s="227">
        <v>130</v>
      </c>
      <c r="C55" s="39"/>
      <c r="D55" s="331"/>
      <c r="E55" s="332"/>
      <c r="F55" s="331"/>
      <c r="G55" s="333"/>
      <c r="H55" s="57"/>
      <c r="I55" s="35"/>
    </row>
    <row r="56" spans="1:9" ht="35.1" customHeight="1" thickBot="1" x14ac:dyDescent="0.3">
      <c r="A56" s="343" t="s">
        <v>173</v>
      </c>
      <c r="B56" s="44" t="s">
        <v>153</v>
      </c>
      <c r="C56" s="43" t="s">
        <v>154</v>
      </c>
      <c r="D56" s="329" t="s">
        <v>155</v>
      </c>
      <c r="E56" s="330"/>
      <c r="F56" s="329" t="s">
        <v>156</v>
      </c>
      <c r="G56" s="330"/>
      <c r="H56" s="45" t="s">
        <v>157</v>
      </c>
      <c r="I56" s="47" t="s">
        <v>158</v>
      </c>
    </row>
    <row r="57" spans="1:9" ht="120.75" customHeight="1" thickBot="1" x14ac:dyDescent="0.3">
      <c r="A57" s="344"/>
      <c r="B57" s="227">
        <v>130</v>
      </c>
      <c r="C57" s="39"/>
      <c r="D57" s="331"/>
      <c r="E57" s="333"/>
      <c r="F57" s="331"/>
      <c r="G57" s="333"/>
      <c r="H57" s="34"/>
      <c r="I57" s="34"/>
    </row>
    <row r="58" spans="1:9" ht="35.1" customHeight="1" thickBot="1" x14ac:dyDescent="0.3">
      <c r="A58" s="343" t="s">
        <v>174</v>
      </c>
      <c r="B58" s="44" t="s">
        <v>153</v>
      </c>
      <c r="C58" s="43" t="s">
        <v>154</v>
      </c>
      <c r="D58" s="329" t="s">
        <v>155</v>
      </c>
      <c r="E58" s="330"/>
      <c r="F58" s="329" t="s">
        <v>156</v>
      </c>
      <c r="G58" s="330"/>
      <c r="H58" s="45" t="s">
        <v>157</v>
      </c>
      <c r="I58" s="47" t="s">
        <v>158</v>
      </c>
    </row>
    <row r="59" spans="1:9" ht="120.75" customHeight="1" thickBot="1" x14ac:dyDescent="0.3">
      <c r="A59" s="344"/>
      <c r="B59" s="227">
        <v>130</v>
      </c>
      <c r="C59" s="39"/>
      <c r="D59" s="331"/>
      <c r="E59" s="333"/>
      <c r="F59" s="331"/>
      <c r="G59" s="333"/>
      <c r="H59" s="34"/>
      <c r="I59" s="35"/>
    </row>
    <row r="60" spans="1:9" ht="35.1" customHeight="1" thickBot="1" x14ac:dyDescent="0.3">
      <c r="A60" s="343" t="s">
        <v>175</v>
      </c>
      <c r="B60" s="44" t="s">
        <v>153</v>
      </c>
      <c r="C60" s="43" t="s">
        <v>154</v>
      </c>
      <c r="D60" s="329" t="s">
        <v>155</v>
      </c>
      <c r="E60" s="330"/>
      <c r="F60" s="329" t="s">
        <v>156</v>
      </c>
      <c r="G60" s="330"/>
      <c r="H60" s="45" t="s">
        <v>157</v>
      </c>
      <c r="I60" s="47" t="s">
        <v>158</v>
      </c>
    </row>
    <row r="61" spans="1:9" ht="120.75" customHeight="1" thickBot="1" x14ac:dyDescent="0.3">
      <c r="A61" s="344"/>
      <c r="B61" s="227">
        <v>130</v>
      </c>
      <c r="C61" s="39"/>
      <c r="D61" s="331"/>
      <c r="E61" s="333"/>
      <c r="F61" s="332"/>
      <c r="G61" s="332"/>
      <c r="H61" s="34"/>
      <c r="I61" s="34"/>
    </row>
    <row r="62" spans="1:9" ht="35.1" customHeight="1" thickBot="1" x14ac:dyDescent="0.3">
      <c r="A62" s="343" t="s">
        <v>176</v>
      </c>
      <c r="B62" s="44" t="s">
        <v>153</v>
      </c>
      <c r="C62" s="43" t="s">
        <v>154</v>
      </c>
      <c r="D62" s="329" t="s">
        <v>155</v>
      </c>
      <c r="E62" s="330"/>
      <c r="F62" s="329" t="s">
        <v>156</v>
      </c>
      <c r="G62" s="330"/>
      <c r="H62" s="45" t="s">
        <v>157</v>
      </c>
      <c r="I62" s="47" t="s">
        <v>158</v>
      </c>
    </row>
    <row r="63" spans="1:9" ht="120.75" customHeight="1" thickBot="1" x14ac:dyDescent="0.3">
      <c r="A63" s="344"/>
      <c r="B63" s="227">
        <v>130</v>
      </c>
      <c r="C63" s="39"/>
      <c r="D63" s="331"/>
      <c r="E63" s="333"/>
      <c r="F63" s="331"/>
      <c r="G63" s="333"/>
      <c r="H63" s="34"/>
      <c r="I63" s="34"/>
    </row>
    <row r="66" spans="1:9" s="31" customFormat="1" ht="30" customHeight="1" x14ac:dyDescent="0.25">
      <c r="A66" s="2"/>
      <c r="B66" s="2"/>
      <c r="C66" s="2"/>
      <c r="D66" s="244"/>
      <c r="E66" s="2"/>
      <c r="F66" s="2"/>
      <c r="G66" s="2"/>
      <c r="H66" s="2"/>
      <c r="I66" s="2"/>
    </row>
    <row r="67" spans="1:9" ht="34.5" customHeight="1" x14ac:dyDescent="0.25">
      <c r="A67" s="405" t="s">
        <v>179</v>
      </c>
      <c r="B67" s="405"/>
      <c r="C67" s="405"/>
      <c r="D67" s="405"/>
      <c r="E67" s="405"/>
      <c r="F67" s="405"/>
      <c r="G67" s="405"/>
      <c r="H67" s="405"/>
      <c r="I67" s="405"/>
    </row>
    <row r="68" spans="1:9" ht="78" customHeight="1" x14ac:dyDescent="0.25">
      <c r="A68" s="48" t="s">
        <v>180</v>
      </c>
      <c r="B68" s="418" t="s">
        <v>260</v>
      </c>
      <c r="C68" s="419"/>
      <c r="D68" s="418" t="s">
        <v>261</v>
      </c>
      <c r="E68" s="419"/>
      <c r="F68" s="418" t="s">
        <v>183</v>
      </c>
      <c r="G68" s="419"/>
      <c r="H68" s="409" t="s">
        <v>184</v>
      </c>
      <c r="I68" s="410"/>
    </row>
    <row r="69" spans="1:9" ht="40.5" customHeight="1" x14ac:dyDescent="0.25">
      <c r="A69" s="48" t="s">
        <v>185</v>
      </c>
      <c r="B69" s="434">
        <v>0.05</v>
      </c>
      <c r="C69" s="435"/>
      <c r="D69" s="434">
        <v>0.05</v>
      </c>
      <c r="E69" s="435"/>
      <c r="F69" s="420"/>
      <c r="G69" s="421"/>
      <c r="H69" s="422"/>
      <c r="I69" s="423"/>
    </row>
    <row r="70" spans="1:9" ht="30" customHeight="1" x14ac:dyDescent="0.25">
      <c r="A70" s="402" t="s">
        <v>106</v>
      </c>
      <c r="B70" s="96" t="s">
        <v>93</v>
      </c>
      <c r="C70" s="96" t="s">
        <v>154</v>
      </c>
      <c r="D70" s="96" t="s">
        <v>93</v>
      </c>
      <c r="E70" s="96" t="s">
        <v>154</v>
      </c>
      <c r="F70" s="96" t="s">
        <v>93</v>
      </c>
      <c r="G70" s="96" t="s">
        <v>154</v>
      </c>
      <c r="H70" s="96" t="s">
        <v>93</v>
      </c>
      <c r="I70" s="96" t="s">
        <v>154</v>
      </c>
    </row>
    <row r="71" spans="1:9" ht="30" customHeight="1" x14ac:dyDescent="0.25">
      <c r="A71" s="403"/>
      <c r="B71" s="50">
        <f>+B41/C38</f>
        <v>6.6666666666666666E-2</v>
      </c>
      <c r="C71" s="50">
        <f>+B71</f>
        <v>6.6666666666666666E-2</v>
      </c>
      <c r="D71" s="50">
        <v>6.6699999999999995E-2</v>
      </c>
      <c r="E71" s="50">
        <f>+D71</f>
        <v>6.6699999999999995E-2</v>
      </c>
      <c r="F71" s="58"/>
      <c r="G71" s="51"/>
      <c r="H71" s="58"/>
      <c r="I71" s="51"/>
    </row>
    <row r="72" spans="1:9" ht="110.1" customHeight="1" x14ac:dyDescent="0.25">
      <c r="A72" s="48" t="s">
        <v>186</v>
      </c>
      <c r="B72" s="424" t="s">
        <v>262</v>
      </c>
      <c r="C72" s="336"/>
      <c r="D72" s="424" t="s">
        <v>263</v>
      </c>
      <c r="E72" s="336"/>
      <c r="F72" s="327"/>
      <c r="G72" s="328"/>
      <c r="H72" s="327"/>
      <c r="I72" s="408"/>
    </row>
    <row r="73" spans="1:9" ht="80.25" customHeight="1" x14ac:dyDescent="0.25">
      <c r="A73" s="48" t="s">
        <v>189</v>
      </c>
      <c r="B73" s="334" t="s">
        <v>264</v>
      </c>
      <c r="C73" s="336"/>
      <c r="D73" s="334" t="s">
        <v>264</v>
      </c>
      <c r="E73" s="336"/>
      <c r="F73" s="323"/>
      <c r="G73" s="324"/>
      <c r="H73" s="323"/>
      <c r="I73" s="324"/>
    </row>
    <row r="74" spans="1:9" ht="30.75" customHeight="1" x14ac:dyDescent="0.25">
      <c r="A74" s="402" t="s">
        <v>108</v>
      </c>
      <c r="B74" s="96" t="s">
        <v>93</v>
      </c>
      <c r="C74" s="96" t="s">
        <v>154</v>
      </c>
      <c r="D74" s="96" t="s">
        <v>93</v>
      </c>
      <c r="E74" s="96" t="s">
        <v>154</v>
      </c>
      <c r="F74" s="96" t="s">
        <v>93</v>
      </c>
      <c r="G74" s="96" t="s">
        <v>154</v>
      </c>
      <c r="H74" s="96" t="s">
        <v>93</v>
      </c>
      <c r="I74" s="96" t="s">
        <v>154</v>
      </c>
    </row>
    <row r="75" spans="1:9" ht="30.75" customHeight="1" x14ac:dyDescent="0.25">
      <c r="A75" s="403"/>
      <c r="B75" s="50">
        <f>+B43/C38</f>
        <v>6.6666666666666666E-2</v>
      </c>
      <c r="C75" s="50">
        <f>+B75</f>
        <v>6.6666666666666666E-2</v>
      </c>
      <c r="D75" s="50">
        <v>6.6699999999999995E-2</v>
      </c>
      <c r="E75" s="50">
        <f>+D75</f>
        <v>6.6699999999999995E-2</v>
      </c>
      <c r="F75" s="58"/>
      <c r="G75" s="52"/>
      <c r="H75" s="58"/>
      <c r="I75" s="52"/>
    </row>
    <row r="76" spans="1:9" ht="80.25" customHeight="1" x14ac:dyDescent="0.25">
      <c r="A76" s="48" t="s">
        <v>186</v>
      </c>
      <c r="B76" s="424" t="s">
        <v>265</v>
      </c>
      <c r="C76" s="336"/>
      <c r="D76" s="424" t="s">
        <v>266</v>
      </c>
      <c r="E76" s="336"/>
      <c r="F76" s="327"/>
      <c r="G76" s="328"/>
      <c r="H76" s="364"/>
      <c r="I76" s="365"/>
    </row>
    <row r="77" spans="1:9" ht="80.25" customHeight="1" x14ac:dyDescent="0.25">
      <c r="A77" s="48" t="s">
        <v>189</v>
      </c>
      <c r="B77" s="334" t="s">
        <v>264</v>
      </c>
      <c r="C77" s="336"/>
      <c r="D77" s="334" t="s">
        <v>264</v>
      </c>
      <c r="E77" s="336"/>
      <c r="F77" s="323"/>
      <c r="G77" s="324"/>
      <c r="H77" s="323"/>
      <c r="I77" s="324"/>
    </row>
    <row r="78" spans="1:9" ht="30.75" customHeight="1" x14ac:dyDescent="0.25">
      <c r="A78" s="402" t="s">
        <v>109</v>
      </c>
      <c r="B78" s="96" t="s">
        <v>93</v>
      </c>
      <c r="C78" s="96" t="s">
        <v>154</v>
      </c>
      <c r="D78" s="96" t="s">
        <v>93</v>
      </c>
      <c r="E78" s="96" t="s">
        <v>154</v>
      </c>
      <c r="F78" s="96" t="s">
        <v>93</v>
      </c>
      <c r="G78" s="96" t="s">
        <v>154</v>
      </c>
      <c r="H78" s="96" t="s">
        <v>93</v>
      </c>
      <c r="I78" s="96" t="s">
        <v>154</v>
      </c>
    </row>
    <row r="79" spans="1:9" ht="30.75" customHeight="1" x14ac:dyDescent="0.25">
      <c r="A79" s="403"/>
      <c r="B79" s="50">
        <f>+B45/C38</f>
        <v>8.666666666666667E-2</v>
      </c>
      <c r="C79" s="50">
        <f>+B79</f>
        <v>8.666666666666667E-2</v>
      </c>
      <c r="D79" s="50">
        <v>8.6699999999999999E-2</v>
      </c>
      <c r="E79" s="50">
        <f>+D79</f>
        <v>8.6699999999999999E-2</v>
      </c>
      <c r="F79" s="225"/>
      <c r="G79" s="52"/>
      <c r="H79" s="58"/>
      <c r="I79" s="52"/>
    </row>
    <row r="80" spans="1:9" ht="80.25" customHeight="1" x14ac:dyDescent="0.25">
      <c r="A80" s="48" t="s">
        <v>186</v>
      </c>
      <c r="B80" s="424" t="s">
        <v>634</v>
      </c>
      <c r="C80" s="336"/>
      <c r="D80" s="424" t="s">
        <v>646</v>
      </c>
      <c r="E80" s="336"/>
      <c r="F80" s="327"/>
      <c r="G80" s="328"/>
      <c r="H80" s="323"/>
      <c r="I80" s="324"/>
    </row>
    <row r="81" spans="1:9" ht="80.25" customHeight="1" x14ac:dyDescent="0.25">
      <c r="A81" s="48" t="s">
        <v>189</v>
      </c>
      <c r="B81" s="362" t="s">
        <v>638</v>
      </c>
      <c r="C81" s="363"/>
      <c r="D81" s="362" t="s">
        <v>638</v>
      </c>
      <c r="E81" s="363"/>
      <c r="F81" s="323"/>
      <c r="G81" s="324"/>
      <c r="H81" s="323"/>
      <c r="I81" s="324"/>
    </row>
    <row r="82" spans="1:9" ht="30.75" customHeight="1" x14ac:dyDescent="0.25">
      <c r="A82" s="402" t="s">
        <v>110</v>
      </c>
      <c r="B82" s="96" t="s">
        <v>93</v>
      </c>
      <c r="C82" s="96" t="s">
        <v>154</v>
      </c>
      <c r="D82" s="96" t="s">
        <v>93</v>
      </c>
      <c r="E82" s="96" t="s">
        <v>154</v>
      </c>
      <c r="F82" s="96" t="s">
        <v>93</v>
      </c>
      <c r="G82" s="96" t="s">
        <v>154</v>
      </c>
      <c r="H82" s="96" t="s">
        <v>93</v>
      </c>
      <c r="I82" s="96" t="s">
        <v>154</v>
      </c>
    </row>
    <row r="83" spans="1:9" ht="30.75" customHeight="1" x14ac:dyDescent="0.25">
      <c r="A83" s="403"/>
      <c r="B83" s="50">
        <f>+B49/C38</f>
        <v>8.666666666666667E-2</v>
      </c>
      <c r="C83" s="51"/>
      <c r="D83" s="50">
        <v>8.6699999999999999E-2</v>
      </c>
      <c r="E83" s="51"/>
      <c r="F83" s="225"/>
      <c r="G83" s="52"/>
      <c r="H83" s="58"/>
      <c r="I83" s="52"/>
    </row>
    <row r="84" spans="1:9" ht="80.25" customHeight="1" x14ac:dyDescent="0.25">
      <c r="A84" s="48" t="s">
        <v>186</v>
      </c>
      <c r="B84" s="325"/>
      <c r="C84" s="326"/>
      <c r="D84" s="323"/>
      <c r="E84" s="324"/>
      <c r="F84" s="327"/>
      <c r="G84" s="328"/>
      <c r="H84" s="323"/>
      <c r="I84" s="324"/>
    </row>
    <row r="85" spans="1:9" ht="80.25" customHeight="1" x14ac:dyDescent="0.25">
      <c r="A85" s="48" t="s">
        <v>189</v>
      </c>
      <c r="B85" s="413"/>
      <c r="C85" s="414"/>
      <c r="D85" s="415"/>
      <c r="E85" s="363"/>
      <c r="F85" s="323"/>
      <c r="G85" s="324"/>
      <c r="H85" s="323"/>
      <c r="I85" s="324"/>
    </row>
    <row r="86" spans="1:9" ht="30" customHeight="1" x14ac:dyDescent="0.25">
      <c r="A86" s="402" t="s">
        <v>113</v>
      </c>
      <c r="B86" s="96" t="s">
        <v>93</v>
      </c>
      <c r="C86" s="96" t="s">
        <v>154</v>
      </c>
      <c r="D86" s="96" t="s">
        <v>93</v>
      </c>
      <c r="E86" s="96" t="s">
        <v>154</v>
      </c>
      <c r="F86" s="96" t="s">
        <v>93</v>
      </c>
      <c r="G86" s="96" t="s">
        <v>154</v>
      </c>
      <c r="H86" s="96" t="s">
        <v>93</v>
      </c>
      <c r="I86" s="96" t="s">
        <v>154</v>
      </c>
    </row>
    <row r="87" spans="1:9" ht="30" customHeight="1" x14ac:dyDescent="0.25">
      <c r="A87" s="403"/>
      <c r="B87" s="50">
        <f>+B49/C38</f>
        <v>8.666666666666667E-2</v>
      </c>
      <c r="C87" s="51"/>
      <c r="D87" s="50">
        <v>8.6699999999999999E-2</v>
      </c>
      <c r="E87" s="51"/>
      <c r="F87" s="225"/>
      <c r="G87" s="52"/>
      <c r="H87" s="58"/>
      <c r="I87" s="52"/>
    </row>
    <row r="88" spans="1:9" ht="80.25" customHeight="1" x14ac:dyDescent="0.25">
      <c r="A88" s="48" t="s">
        <v>186</v>
      </c>
      <c r="B88" s="342"/>
      <c r="C88" s="342"/>
      <c r="D88" s="342"/>
      <c r="E88" s="342"/>
      <c r="F88" s="342"/>
      <c r="G88" s="342"/>
      <c r="H88" s="342"/>
      <c r="I88" s="342"/>
    </row>
    <row r="89" spans="1:9" ht="80.25" customHeight="1" x14ac:dyDescent="0.25">
      <c r="A89" s="48" t="s">
        <v>189</v>
      </c>
      <c r="B89" s="316"/>
      <c r="C89" s="317"/>
      <c r="D89" s="316"/>
      <c r="E89" s="317"/>
      <c r="F89" s="316"/>
      <c r="G89" s="317"/>
      <c r="H89" s="316"/>
      <c r="I89" s="317"/>
    </row>
    <row r="90" spans="1:9" ht="29.25" customHeight="1" x14ac:dyDescent="0.25">
      <c r="A90" s="402" t="s">
        <v>114</v>
      </c>
      <c r="B90" s="96" t="s">
        <v>93</v>
      </c>
      <c r="C90" s="96" t="s">
        <v>154</v>
      </c>
      <c r="D90" s="96" t="s">
        <v>93</v>
      </c>
      <c r="E90" s="96" t="s">
        <v>154</v>
      </c>
      <c r="F90" s="96" t="s">
        <v>93</v>
      </c>
      <c r="G90" s="96" t="s">
        <v>154</v>
      </c>
      <c r="H90" s="96" t="s">
        <v>93</v>
      </c>
      <c r="I90" s="96" t="s">
        <v>154</v>
      </c>
    </row>
    <row r="91" spans="1:9" ht="29.25" customHeight="1" x14ac:dyDescent="0.25">
      <c r="A91" s="403"/>
      <c r="B91" s="50">
        <f>+B51/C38</f>
        <v>8.666666666666667E-2</v>
      </c>
      <c r="C91" s="53"/>
      <c r="D91" s="50">
        <v>8.6699999999999999E-2</v>
      </c>
      <c r="E91" s="51"/>
      <c r="F91" s="225"/>
      <c r="G91" s="52"/>
      <c r="H91" s="58"/>
      <c r="I91" s="52"/>
    </row>
    <row r="92" spans="1:9" ht="80.25" customHeight="1" x14ac:dyDescent="0.25">
      <c r="A92" s="48" t="s">
        <v>186</v>
      </c>
      <c r="B92" s="315"/>
      <c r="C92" s="315"/>
      <c r="D92" s="315"/>
      <c r="E92" s="315"/>
      <c r="F92" s="315"/>
      <c r="G92" s="315"/>
      <c r="H92" s="315"/>
      <c r="I92" s="315"/>
    </row>
    <row r="93" spans="1:9" ht="80.25" customHeight="1" x14ac:dyDescent="0.25">
      <c r="A93" s="48" t="s">
        <v>189</v>
      </c>
      <c r="B93" s="316"/>
      <c r="C93" s="317"/>
      <c r="D93" s="316"/>
      <c r="E93" s="317"/>
      <c r="F93" s="316"/>
      <c r="G93" s="317"/>
      <c r="H93" s="316"/>
      <c r="I93" s="317"/>
    </row>
    <row r="94" spans="1:9" ht="24.95" customHeight="1" x14ac:dyDescent="0.25">
      <c r="A94" s="402" t="s">
        <v>115</v>
      </c>
      <c r="B94" s="96" t="s">
        <v>93</v>
      </c>
      <c r="C94" s="96" t="s">
        <v>154</v>
      </c>
      <c r="D94" s="96" t="s">
        <v>93</v>
      </c>
      <c r="E94" s="96" t="s">
        <v>154</v>
      </c>
      <c r="F94" s="96" t="s">
        <v>93</v>
      </c>
      <c r="G94" s="96" t="s">
        <v>154</v>
      </c>
      <c r="H94" s="96" t="s">
        <v>93</v>
      </c>
      <c r="I94" s="96" t="s">
        <v>154</v>
      </c>
    </row>
    <row r="95" spans="1:9" ht="24.95" customHeight="1" x14ac:dyDescent="0.25">
      <c r="A95" s="403"/>
      <c r="B95" s="50">
        <f>+B53/C38</f>
        <v>8.666666666666667E-2</v>
      </c>
      <c r="C95" s="53"/>
      <c r="D95" s="50">
        <v>8.6699999999999999E-2</v>
      </c>
      <c r="E95" s="51"/>
      <c r="F95" s="225"/>
      <c r="G95" s="52"/>
      <c r="H95" s="58"/>
      <c r="I95" s="52"/>
    </row>
    <row r="96" spans="1:9" ht="80.25" customHeight="1" x14ac:dyDescent="0.25">
      <c r="A96" s="48" t="s">
        <v>186</v>
      </c>
      <c r="B96" s="315"/>
      <c r="C96" s="315"/>
      <c r="D96" s="315"/>
      <c r="E96" s="315"/>
      <c r="F96" s="315"/>
      <c r="G96" s="315"/>
      <c r="H96" s="315"/>
      <c r="I96" s="315"/>
    </row>
    <row r="97" spans="1:9" ht="80.25" customHeight="1" x14ac:dyDescent="0.25">
      <c r="A97" s="48" t="s">
        <v>189</v>
      </c>
      <c r="B97" s="316"/>
      <c r="C97" s="317"/>
      <c r="D97" s="316"/>
      <c r="E97" s="317"/>
      <c r="F97" s="316"/>
      <c r="G97" s="317"/>
      <c r="H97" s="316"/>
      <c r="I97" s="317"/>
    </row>
    <row r="98" spans="1:9" ht="24.95" customHeight="1" x14ac:dyDescent="0.25">
      <c r="A98" s="402" t="s">
        <v>116</v>
      </c>
      <c r="B98" s="96" t="s">
        <v>93</v>
      </c>
      <c r="C98" s="96" t="s">
        <v>154</v>
      </c>
      <c r="D98" s="96" t="s">
        <v>93</v>
      </c>
      <c r="E98" s="96" t="s">
        <v>154</v>
      </c>
      <c r="F98" s="96" t="s">
        <v>93</v>
      </c>
      <c r="G98" s="96" t="s">
        <v>154</v>
      </c>
      <c r="H98" s="96" t="s">
        <v>93</v>
      </c>
      <c r="I98" s="96" t="s">
        <v>154</v>
      </c>
    </row>
    <row r="99" spans="1:9" ht="24.95" customHeight="1" x14ac:dyDescent="0.25">
      <c r="A99" s="403"/>
      <c r="B99" s="50">
        <f>+B55/C38</f>
        <v>8.666666666666667E-2</v>
      </c>
      <c r="C99" s="53"/>
      <c r="D99" s="50">
        <v>8.6699999999999999E-2</v>
      </c>
      <c r="E99" s="51"/>
      <c r="F99" s="225"/>
      <c r="G99" s="52"/>
      <c r="H99" s="58"/>
      <c r="I99" s="52"/>
    </row>
    <row r="100" spans="1:9" ht="80.25" customHeight="1" x14ac:dyDescent="0.25">
      <c r="A100" s="48" t="s">
        <v>186</v>
      </c>
      <c r="B100" s="315"/>
      <c r="C100" s="315"/>
      <c r="D100" s="315"/>
      <c r="E100" s="315"/>
      <c r="F100" s="315"/>
      <c r="G100" s="315"/>
      <c r="H100" s="315"/>
      <c r="I100" s="315"/>
    </row>
    <row r="101" spans="1:9" ht="80.25" customHeight="1" x14ac:dyDescent="0.25">
      <c r="A101" s="48" t="s">
        <v>189</v>
      </c>
      <c r="B101" s="316"/>
      <c r="C101" s="317"/>
      <c r="D101" s="316"/>
      <c r="E101" s="317"/>
      <c r="F101" s="316"/>
      <c r="G101" s="317"/>
      <c r="H101" s="316"/>
      <c r="I101" s="317"/>
    </row>
    <row r="102" spans="1:9" ht="24.95" customHeight="1" x14ac:dyDescent="0.25">
      <c r="A102" s="402" t="s">
        <v>118</v>
      </c>
      <c r="B102" s="96" t="s">
        <v>93</v>
      </c>
      <c r="C102" s="96" t="s">
        <v>154</v>
      </c>
      <c r="D102" s="96" t="s">
        <v>93</v>
      </c>
      <c r="E102" s="96" t="s">
        <v>154</v>
      </c>
      <c r="F102" s="96" t="s">
        <v>93</v>
      </c>
      <c r="G102" s="96" t="s">
        <v>154</v>
      </c>
      <c r="H102" s="96" t="s">
        <v>93</v>
      </c>
      <c r="I102" s="96" t="s">
        <v>154</v>
      </c>
    </row>
    <row r="103" spans="1:9" ht="24.95" customHeight="1" x14ac:dyDescent="0.25">
      <c r="A103" s="403"/>
      <c r="B103" s="50">
        <f>+B57/C38</f>
        <v>8.666666666666667E-2</v>
      </c>
      <c r="C103" s="53"/>
      <c r="D103" s="50">
        <v>8.6699999999999999E-2</v>
      </c>
      <c r="E103" s="51"/>
      <c r="F103" s="225"/>
      <c r="G103" s="52"/>
      <c r="H103" s="58"/>
      <c r="I103" s="52"/>
    </row>
    <row r="104" spans="1:9" ht="80.25" customHeight="1" x14ac:dyDescent="0.25">
      <c r="A104" s="48" t="s">
        <v>186</v>
      </c>
      <c r="B104" s="315"/>
      <c r="C104" s="315"/>
      <c r="D104" s="315"/>
      <c r="E104" s="315"/>
      <c r="F104" s="315"/>
      <c r="G104" s="315"/>
      <c r="H104" s="315"/>
      <c r="I104" s="315"/>
    </row>
    <row r="105" spans="1:9" ht="80.25" customHeight="1" x14ac:dyDescent="0.25">
      <c r="A105" s="48" t="s">
        <v>189</v>
      </c>
      <c r="B105" s="316"/>
      <c r="C105" s="317"/>
      <c r="D105" s="316"/>
      <c r="E105" s="317"/>
      <c r="F105" s="316"/>
      <c r="G105" s="317"/>
      <c r="H105" s="316"/>
      <c r="I105" s="317"/>
    </row>
    <row r="106" spans="1:9" ht="24.95" customHeight="1" x14ac:dyDescent="0.25">
      <c r="A106" s="402" t="s">
        <v>119</v>
      </c>
      <c r="B106" s="96" t="s">
        <v>93</v>
      </c>
      <c r="C106" s="96" t="s">
        <v>154</v>
      </c>
      <c r="D106" s="96" t="s">
        <v>93</v>
      </c>
      <c r="E106" s="96" t="s">
        <v>154</v>
      </c>
      <c r="F106" s="96" t="s">
        <v>93</v>
      </c>
      <c r="G106" s="96" t="s">
        <v>154</v>
      </c>
      <c r="H106" s="96" t="s">
        <v>93</v>
      </c>
      <c r="I106" s="96" t="s">
        <v>154</v>
      </c>
    </row>
    <row r="107" spans="1:9" ht="24.95" customHeight="1" x14ac:dyDescent="0.25">
      <c r="A107" s="403"/>
      <c r="B107" s="50">
        <f>+B59/C38</f>
        <v>8.666666666666667E-2</v>
      </c>
      <c r="C107" s="53"/>
      <c r="D107" s="50">
        <v>8.6699999999999999E-2</v>
      </c>
      <c r="E107" s="51"/>
      <c r="F107" s="225"/>
      <c r="G107" s="52"/>
      <c r="H107" s="58"/>
      <c r="I107" s="52"/>
    </row>
    <row r="108" spans="1:9" ht="80.25" customHeight="1" x14ac:dyDescent="0.25">
      <c r="A108" s="48" t="s">
        <v>186</v>
      </c>
      <c r="B108" s="315"/>
      <c r="C108" s="315"/>
      <c r="D108" s="315"/>
      <c r="E108" s="315"/>
      <c r="F108" s="315"/>
      <c r="G108" s="315"/>
      <c r="H108" s="315"/>
      <c r="I108" s="315"/>
    </row>
    <row r="109" spans="1:9" ht="80.25" customHeight="1" x14ac:dyDescent="0.25">
      <c r="A109" s="48" t="s">
        <v>189</v>
      </c>
      <c r="B109" s="316"/>
      <c r="C109" s="317"/>
      <c r="D109" s="316"/>
      <c r="E109" s="317"/>
      <c r="F109" s="316"/>
      <c r="G109" s="317"/>
      <c r="H109" s="316"/>
      <c r="I109" s="317"/>
    </row>
    <row r="110" spans="1:9" ht="24.95" customHeight="1" x14ac:dyDescent="0.25">
      <c r="A110" s="402" t="s">
        <v>120</v>
      </c>
      <c r="B110" s="96" t="s">
        <v>93</v>
      </c>
      <c r="C110" s="96" t="s">
        <v>154</v>
      </c>
      <c r="D110" s="96" t="s">
        <v>93</v>
      </c>
      <c r="E110" s="96" t="s">
        <v>154</v>
      </c>
      <c r="F110" s="96" t="s">
        <v>93</v>
      </c>
      <c r="G110" s="96" t="s">
        <v>154</v>
      </c>
      <c r="H110" s="96" t="s">
        <v>93</v>
      </c>
      <c r="I110" s="96" t="s">
        <v>154</v>
      </c>
    </row>
    <row r="111" spans="1:9" ht="24.95" customHeight="1" x14ac:dyDescent="0.25">
      <c r="A111" s="403"/>
      <c r="B111" s="50">
        <f>+B61/C38</f>
        <v>8.666666666666667E-2</v>
      </c>
      <c r="C111" s="53"/>
      <c r="D111" s="50">
        <v>8.6699999999999999E-2</v>
      </c>
      <c r="E111" s="51"/>
      <c r="F111" s="225"/>
      <c r="G111" s="52"/>
      <c r="H111" s="58"/>
      <c r="I111" s="52"/>
    </row>
    <row r="112" spans="1:9" ht="80.25" customHeight="1" x14ac:dyDescent="0.25">
      <c r="A112" s="48" t="s">
        <v>186</v>
      </c>
      <c r="B112" s="315"/>
      <c r="C112" s="315"/>
      <c r="D112" s="315"/>
      <c r="E112" s="315"/>
      <c r="F112" s="315"/>
      <c r="G112" s="315"/>
      <c r="H112" s="315"/>
      <c r="I112" s="315"/>
    </row>
    <row r="113" spans="1:9" ht="80.25" customHeight="1" x14ac:dyDescent="0.25">
      <c r="A113" s="48" t="s">
        <v>189</v>
      </c>
      <c r="B113" s="316"/>
      <c r="C113" s="317"/>
      <c r="D113" s="316"/>
      <c r="E113" s="317"/>
      <c r="F113" s="316"/>
      <c r="G113" s="317"/>
      <c r="H113" s="316"/>
      <c r="I113" s="317"/>
    </row>
    <row r="114" spans="1:9" ht="24.95" customHeight="1" x14ac:dyDescent="0.25">
      <c r="A114" s="402" t="s">
        <v>121</v>
      </c>
      <c r="B114" s="96" t="s">
        <v>93</v>
      </c>
      <c r="C114" s="96" t="s">
        <v>154</v>
      </c>
      <c r="D114" s="96" t="s">
        <v>93</v>
      </c>
      <c r="E114" s="96" t="s">
        <v>154</v>
      </c>
      <c r="F114" s="96" t="s">
        <v>93</v>
      </c>
      <c r="G114" s="96" t="s">
        <v>154</v>
      </c>
      <c r="H114" s="96" t="s">
        <v>93</v>
      </c>
      <c r="I114" s="96" t="s">
        <v>154</v>
      </c>
    </row>
    <row r="115" spans="1:9" ht="24.95" customHeight="1" x14ac:dyDescent="0.25">
      <c r="A115" s="403"/>
      <c r="B115" s="225">
        <f>+B63/C38</f>
        <v>8.666666666666667E-2</v>
      </c>
      <c r="C115" s="216"/>
      <c r="D115" s="50">
        <v>8.6699999999999999E-2</v>
      </c>
      <c r="E115" s="216"/>
      <c r="F115" s="225"/>
      <c r="G115" s="217"/>
      <c r="H115" s="216"/>
      <c r="I115" s="217"/>
    </row>
    <row r="116" spans="1:9" ht="80.25" customHeight="1" x14ac:dyDescent="0.25">
      <c r="A116" s="48" t="s">
        <v>186</v>
      </c>
      <c r="B116" s="320"/>
      <c r="C116" s="320"/>
      <c r="D116" s="320"/>
      <c r="E116" s="320"/>
      <c r="F116" s="320"/>
      <c r="G116" s="320"/>
      <c r="H116" s="320"/>
      <c r="I116" s="320"/>
    </row>
    <row r="117" spans="1:9" ht="80.25" customHeight="1" x14ac:dyDescent="0.25">
      <c r="A117" s="48" t="s">
        <v>189</v>
      </c>
      <c r="B117" s="316"/>
      <c r="C117" s="317"/>
      <c r="D117" s="316"/>
      <c r="E117" s="317"/>
      <c r="F117" s="316"/>
      <c r="G117" s="317"/>
      <c r="H117" s="316"/>
      <c r="I117" s="317"/>
    </row>
    <row r="118" spans="1:9" ht="16.5" x14ac:dyDescent="0.25">
      <c r="A118" s="49" t="s">
        <v>194</v>
      </c>
      <c r="B118" s="54">
        <f t="shared" ref="B118:I118" si="1">(B71+B75+B79+B83+B87+B91+B95+B99+B103+B107+B111+B115)</f>
        <v>1</v>
      </c>
      <c r="C118" s="54">
        <f t="shared" si="1"/>
        <v>0.22</v>
      </c>
      <c r="D118" s="246">
        <f>(D71+D75+D79+D83+D87+D91+D95+D99+D103+D107+D111+D115)</f>
        <v>1.0004</v>
      </c>
      <c r="E118" s="54">
        <f t="shared" si="1"/>
        <v>0.22009999999999999</v>
      </c>
      <c r="F118" s="54">
        <f t="shared" si="1"/>
        <v>0</v>
      </c>
      <c r="G118" s="54">
        <f t="shared" si="1"/>
        <v>0</v>
      </c>
      <c r="H118" s="54">
        <f t="shared" si="1"/>
        <v>0</v>
      </c>
      <c r="I118" s="54">
        <f t="shared" si="1"/>
        <v>0</v>
      </c>
    </row>
  </sheetData>
  <mergeCells count="212">
    <mergeCell ref="B6:K6"/>
    <mergeCell ref="L6:M6"/>
    <mergeCell ref="N6:O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 r:id="rId1" xr:uid="{EE3F7A93-0310-4CAB-A4C6-EACCC64B6C34}"/>
    <hyperlink ref="B77" r:id="rId2" xr:uid="{FCA0947C-0F1A-40DF-9E22-1B7361EE4EEF}"/>
    <hyperlink ref="D73" r:id="rId3" xr:uid="{5D6C34D7-4B3A-4E91-86C8-150276234BF4}"/>
    <hyperlink ref="D77" r:id="rId4" xr:uid="{21B65D47-F9BE-45D8-A196-A6E5633115AC}"/>
    <hyperlink ref="B81" r:id="rId5" xr:uid="{17C14F6F-292D-4F4D-AEFE-389FFE49B53F}"/>
    <hyperlink ref="D81" r:id="rId6" xr:uid="{976080D4-326E-4169-9DC3-C963DDA295D7}"/>
  </hyperlinks>
  <pageMargins left="0.25" right="0.25" top="0.75" bottom="0.75" header="0.3" footer="0.3"/>
  <pageSetup scale="10" orientation="landscape" r:id="rId7"/>
  <rowBreaks count="1" manualBreakCount="1">
    <brk id="105" max="14" man="1"/>
  </rowBreak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511691A7-389E-4EC9-9A58-1ABCC4C6845C}">
          <x14:formula1>
            <xm:f>Listas!$B$2:$B$4</xm:f>
          </x14:formula1>
          <xm:sqref>H37:I38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X68"/>
  <sheetViews>
    <sheetView showGridLines="0" view="pageBreakPreview" topLeftCell="F1" zoomScale="70" zoomScaleNormal="70" zoomScaleSheetLayoutView="70" workbookViewId="0">
      <selection activeCell="I7" sqref="I7:J10"/>
    </sheetView>
  </sheetViews>
  <sheetFormatPr baseColWidth="10" defaultColWidth="10.85546875" defaultRowHeight="14.25" x14ac:dyDescent="0.25"/>
  <cols>
    <col min="1" max="1" width="42.42578125" style="2" customWidth="1"/>
    <col min="2" max="7" width="35.7109375" style="2" customWidth="1"/>
    <col min="8" max="8" width="55" style="2" customWidth="1"/>
    <col min="9" max="9" width="46.42578125" style="2" customWidth="1"/>
    <col min="10" max="13" width="35.7109375" style="2" customWidth="1"/>
    <col min="14" max="21" width="18.140625" style="2" customWidth="1"/>
    <col min="22" max="22" width="22.7109375" style="2" customWidth="1"/>
    <col min="23" max="23" width="19" style="2" customWidth="1"/>
    <col min="24" max="24" width="19.42578125" style="2" customWidth="1"/>
    <col min="25" max="25" width="20.42578125" style="2" customWidth="1"/>
    <col min="26" max="26" width="22.85546875" style="2" customWidth="1"/>
    <col min="27" max="27" width="18.42578125" style="2" bestFit="1" customWidth="1"/>
    <col min="28" max="28" width="8.42578125" style="2" customWidth="1"/>
    <col min="29" max="29" width="18.42578125" style="2" bestFit="1" customWidth="1"/>
    <col min="30" max="30" width="5.7109375" style="2" customWidth="1"/>
    <col min="31" max="31" width="18.42578125" style="2" bestFit="1" customWidth="1"/>
    <col min="32" max="32" width="4.7109375" style="2" customWidth="1"/>
    <col min="33" max="33" width="23" style="2" bestFit="1" customWidth="1"/>
    <col min="34" max="34" width="10.85546875" style="2"/>
    <col min="35" max="35" width="18.42578125" style="2" bestFit="1" customWidth="1"/>
    <col min="36" max="36" width="16.140625" style="2" customWidth="1"/>
    <col min="37" max="16384" width="10.85546875" style="2"/>
  </cols>
  <sheetData>
    <row r="1" spans="1:24" ht="24" customHeight="1" thickBot="1" x14ac:dyDescent="0.3">
      <c r="A1" s="446"/>
      <c r="B1" s="369" t="s">
        <v>97</v>
      </c>
      <c r="C1" s="370"/>
      <c r="D1" s="370"/>
      <c r="E1" s="370"/>
      <c r="F1" s="370"/>
      <c r="G1" s="370"/>
      <c r="H1" s="371"/>
      <c r="I1" s="61" t="s">
        <v>94</v>
      </c>
      <c r="J1" s="62"/>
      <c r="M1" s="86"/>
    </row>
    <row r="2" spans="1:24" ht="24" customHeight="1" thickBot="1" x14ac:dyDescent="0.3">
      <c r="A2" s="447"/>
      <c r="B2" s="372" t="s">
        <v>99</v>
      </c>
      <c r="C2" s="373"/>
      <c r="D2" s="373"/>
      <c r="E2" s="373"/>
      <c r="F2" s="373"/>
      <c r="G2" s="373"/>
      <c r="H2" s="374"/>
      <c r="I2" s="61" t="s">
        <v>95</v>
      </c>
      <c r="J2" s="62"/>
      <c r="M2" s="86"/>
    </row>
    <row r="3" spans="1:24" ht="24" customHeight="1" thickBot="1" x14ac:dyDescent="0.3">
      <c r="A3" s="447"/>
      <c r="B3" s="372" t="s">
        <v>101</v>
      </c>
      <c r="C3" s="373"/>
      <c r="D3" s="373"/>
      <c r="E3" s="373"/>
      <c r="F3" s="373"/>
      <c r="G3" s="373"/>
      <c r="H3" s="374"/>
      <c r="I3" s="61" t="s">
        <v>267</v>
      </c>
      <c r="J3" s="62"/>
      <c r="M3" s="86"/>
    </row>
    <row r="4" spans="1:24" ht="24" customHeight="1" thickBot="1" x14ac:dyDescent="0.3">
      <c r="A4" s="448"/>
      <c r="B4" s="375" t="s">
        <v>268</v>
      </c>
      <c r="C4" s="376"/>
      <c r="D4" s="376"/>
      <c r="E4" s="376"/>
      <c r="F4" s="376"/>
      <c r="G4" s="376"/>
      <c r="H4" s="377"/>
      <c r="I4" s="61" t="s">
        <v>104</v>
      </c>
      <c r="J4" s="62"/>
      <c r="M4" s="86"/>
    </row>
    <row r="6" spans="1:24" ht="15" customHeight="1" thickBot="1" x14ac:dyDescent="0.3">
      <c r="A6" s="7"/>
      <c r="B6" s="8"/>
      <c r="C6" s="8"/>
      <c r="D6" s="10"/>
      <c r="E6" s="9"/>
      <c r="F6" s="9"/>
      <c r="G6" s="234"/>
      <c r="H6" s="234"/>
      <c r="I6" s="11"/>
      <c r="J6" s="11"/>
      <c r="K6" s="8"/>
      <c r="L6" s="8"/>
      <c r="M6" s="8"/>
      <c r="N6" s="8"/>
      <c r="O6" s="8"/>
      <c r="P6" s="8"/>
      <c r="Q6" s="8"/>
      <c r="R6" s="8"/>
      <c r="S6" s="8"/>
      <c r="T6" s="12"/>
      <c r="U6" s="8"/>
      <c r="V6" s="8"/>
      <c r="X6" s="13"/>
    </row>
    <row r="7" spans="1:24" ht="15" customHeight="1" x14ac:dyDescent="0.25">
      <c r="A7" s="654" t="s">
        <v>269</v>
      </c>
      <c r="B7" s="655" t="s">
        <v>270</v>
      </c>
      <c r="C7" s="655"/>
      <c r="D7" s="655"/>
      <c r="E7" s="655"/>
      <c r="F7" s="655"/>
      <c r="G7" s="655"/>
      <c r="H7" s="655"/>
      <c r="I7" s="654" t="s">
        <v>649</v>
      </c>
      <c r="J7" s="656">
        <v>2024110010300</v>
      </c>
      <c r="K7" s="8"/>
      <c r="L7" s="8"/>
      <c r="M7" s="8"/>
      <c r="N7" s="8"/>
      <c r="O7" s="8"/>
      <c r="P7" s="8"/>
      <c r="Q7" s="8"/>
      <c r="R7" s="8"/>
      <c r="S7" s="8"/>
      <c r="T7" s="8"/>
      <c r="U7" s="8"/>
      <c r="V7" s="8"/>
      <c r="W7" s="8"/>
      <c r="X7" s="8"/>
    </row>
    <row r="8" spans="1:24" ht="15" customHeight="1" x14ac:dyDescent="0.25">
      <c r="A8" s="657"/>
      <c r="B8" s="658"/>
      <c r="C8" s="658"/>
      <c r="D8" s="658"/>
      <c r="E8" s="658"/>
      <c r="F8" s="658"/>
      <c r="G8" s="658"/>
      <c r="H8" s="658"/>
      <c r="I8" s="657"/>
      <c r="J8" s="659"/>
      <c r="K8" s="8"/>
      <c r="L8" s="8"/>
      <c r="M8" s="8"/>
      <c r="N8" s="8"/>
      <c r="O8" s="8"/>
      <c r="P8" s="8"/>
      <c r="Q8" s="8"/>
      <c r="R8" s="8"/>
      <c r="S8" s="8"/>
      <c r="T8" s="8"/>
      <c r="U8" s="8"/>
      <c r="V8" s="8"/>
      <c r="W8" s="8"/>
      <c r="X8" s="8"/>
    </row>
    <row r="9" spans="1:24" ht="15" customHeight="1" x14ac:dyDescent="0.25">
      <c r="A9" s="657"/>
      <c r="B9" s="658"/>
      <c r="C9" s="658"/>
      <c r="D9" s="658"/>
      <c r="E9" s="658"/>
      <c r="F9" s="658"/>
      <c r="G9" s="658"/>
      <c r="H9" s="658"/>
      <c r="I9" s="657"/>
      <c r="J9" s="659"/>
      <c r="K9" s="8"/>
      <c r="L9" s="8"/>
      <c r="M9" s="8"/>
      <c r="N9" s="8"/>
      <c r="O9" s="8"/>
      <c r="P9" s="8"/>
      <c r="Q9" s="8"/>
      <c r="R9" s="8"/>
      <c r="S9" s="8"/>
      <c r="T9" s="8"/>
      <c r="U9" s="8"/>
      <c r="V9" s="8"/>
      <c r="W9" s="8"/>
      <c r="X9" s="8"/>
    </row>
    <row r="10" spans="1:24" ht="15" customHeight="1" thickBot="1" x14ac:dyDescent="0.3">
      <c r="A10" s="660"/>
      <c r="B10" s="661"/>
      <c r="C10" s="661"/>
      <c r="D10" s="661"/>
      <c r="E10" s="661"/>
      <c r="F10" s="661"/>
      <c r="G10" s="661"/>
      <c r="H10" s="661"/>
      <c r="I10" s="660"/>
      <c r="J10" s="662"/>
      <c r="K10" s="8"/>
      <c r="L10" s="8"/>
      <c r="M10" s="8"/>
      <c r="N10" s="8"/>
      <c r="O10" s="8"/>
      <c r="P10" s="8"/>
      <c r="Q10" s="8"/>
      <c r="R10" s="8"/>
      <c r="S10" s="8"/>
      <c r="T10" s="8"/>
      <c r="U10" s="8"/>
      <c r="V10" s="8"/>
      <c r="W10" s="8"/>
      <c r="X10" s="8"/>
    </row>
    <row r="11" spans="1:24" ht="9" customHeight="1" thickBot="1" x14ac:dyDescent="0.3">
      <c r="A11" s="14"/>
      <c r="B11" s="80"/>
      <c r="C11" s="8"/>
      <c r="D11" s="8"/>
      <c r="E11" s="8"/>
      <c r="F11" s="8"/>
      <c r="G11" s="8"/>
      <c r="H11" s="8"/>
      <c r="I11" s="8"/>
      <c r="J11" s="8"/>
      <c r="K11" s="8"/>
      <c r="L11" s="8"/>
      <c r="M11" s="8"/>
      <c r="N11" s="8"/>
      <c r="O11" s="8"/>
      <c r="P11" s="8"/>
      <c r="Q11" s="8"/>
      <c r="R11" s="8"/>
      <c r="S11" s="8"/>
      <c r="T11" s="8"/>
      <c r="U11" s="8"/>
      <c r="V11" s="8"/>
      <c r="W11" s="8"/>
      <c r="X11" s="8"/>
    </row>
    <row r="12" spans="1:24" s="81" customFormat="1" ht="21.75" customHeight="1" thickBot="1" x14ac:dyDescent="0.3">
      <c r="A12" s="396" t="s">
        <v>105</v>
      </c>
      <c r="B12" s="164" t="s">
        <v>106</v>
      </c>
      <c r="C12" s="190"/>
      <c r="D12" s="164" t="s">
        <v>108</v>
      </c>
      <c r="E12" s="190"/>
      <c r="F12" s="164" t="s">
        <v>109</v>
      </c>
      <c r="G12" s="190" t="s">
        <v>107</v>
      </c>
      <c r="H12" s="164" t="s">
        <v>110</v>
      </c>
      <c r="I12" s="192"/>
    </row>
    <row r="13" spans="1:24" s="81" customFormat="1" ht="21.75" customHeight="1" thickBot="1" x14ac:dyDescent="0.3">
      <c r="A13" s="396"/>
      <c r="B13" s="166" t="s">
        <v>113</v>
      </c>
      <c r="C13" s="92"/>
      <c r="D13" s="164" t="s">
        <v>114</v>
      </c>
      <c r="E13" s="62"/>
      <c r="F13" s="164" t="s">
        <v>115</v>
      </c>
      <c r="G13" s="62"/>
      <c r="H13" s="164" t="s">
        <v>116</v>
      </c>
      <c r="I13" s="192"/>
    </row>
    <row r="14" spans="1:24" s="81" customFormat="1" ht="21.75" customHeight="1" thickBot="1" x14ac:dyDescent="0.3">
      <c r="A14" s="396"/>
      <c r="B14" s="164" t="s">
        <v>118</v>
      </c>
      <c r="C14" s="190"/>
      <c r="D14" s="164" t="s">
        <v>119</v>
      </c>
      <c r="E14" s="62"/>
      <c r="F14" s="164" t="s">
        <v>120</v>
      </c>
      <c r="G14" s="62"/>
      <c r="H14" s="164" t="s">
        <v>121</v>
      </c>
      <c r="I14" s="192"/>
    </row>
    <row r="15" spans="1:24" s="81" customFormat="1" ht="21.75" customHeight="1" thickBot="1" x14ac:dyDescent="0.3">
      <c r="A15" s="2"/>
      <c r="B15" s="2"/>
      <c r="C15" s="2"/>
      <c r="D15" s="2"/>
      <c r="E15" s="2"/>
      <c r="F15" s="2"/>
      <c r="G15" s="2"/>
      <c r="H15" s="2"/>
      <c r="I15" s="2"/>
      <c r="J15" s="2"/>
      <c r="K15" s="2"/>
      <c r="L15" s="97"/>
      <c r="M15" s="98"/>
      <c r="N15" s="98"/>
      <c r="O15" s="98"/>
    </row>
    <row r="16" spans="1:24" s="81" customFormat="1" ht="21.75" customHeight="1" thickBot="1" x14ac:dyDescent="0.3">
      <c r="A16" s="395" t="s">
        <v>111</v>
      </c>
      <c r="B16" s="395"/>
      <c r="C16" s="187" t="s">
        <v>112</v>
      </c>
      <c r="D16" s="404"/>
      <c r="E16" s="404"/>
      <c r="F16" s="404"/>
      <c r="G16" s="2"/>
      <c r="H16" s="2"/>
      <c r="I16" s="2"/>
      <c r="J16" s="2"/>
      <c r="K16" s="2"/>
      <c r="L16" s="97"/>
      <c r="M16" s="98"/>
      <c r="N16" s="98"/>
      <c r="O16" s="98"/>
    </row>
    <row r="17" spans="1:15" s="81" customFormat="1" ht="21.75" customHeight="1" thickBot="1" x14ac:dyDescent="0.3">
      <c r="A17" s="395"/>
      <c r="B17" s="395"/>
      <c r="C17" s="187" t="s">
        <v>117</v>
      </c>
      <c r="D17" s="404"/>
      <c r="E17" s="404"/>
      <c r="F17" s="404"/>
      <c r="G17" s="2"/>
      <c r="H17" s="2"/>
      <c r="I17" s="2"/>
      <c r="J17" s="2"/>
      <c r="K17" s="2"/>
      <c r="L17" s="97"/>
      <c r="M17" s="98"/>
      <c r="N17" s="98"/>
      <c r="O17" s="98"/>
    </row>
    <row r="18" spans="1:15" s="81" customFormat="1" ht="21.75" customHeight="1" thickBot="1" x14ac:dyDescent="0.3">
      <c r="A18" s="395"/>
      <c r="B18" s="395"/>
      <c r="C18" s="187" t="s">
        <v>122</v>
      </c>
      <c r="D18" s="404" t="s">
        <v>107</v>
      </c>
      <c r="E18" s="404"/>
      <c r="F18" s="404"/>
      <c r="G18" s="2"/>
      <c r="H18" s="2"/>
      <c r="I18" s="2"/>
      <c r="J18" s="2"/>
      <c r="K18" s="2"/>
      <c r="L18" s="97"/>
      <c r="M18" s="98"/>
      <c r="N18" s="98"/>
      <c r="O18" s="98"/>
    </row>
    <row r="19" spans="1:15" s="81" customFormat="1" ht="21.75" customHeight="1" x14ac:dyDescent="0.25">
      <c r="A19" s="2"/>
      <c r="B19" s="2"/>
      <c r="C19" s="2"/>
      <c r="D19" s="2"/>
      <c r="E19" s="2"/>
      <c r="F19" s="2"/>
      <c r="G19" s="2"/>
      <c r="H19" s="2"/>
      <c r="I19" s="2"/>
      <c r="J19" s="2"/>
      <c r="K19" s="2"/>
      <c r="L19" s="97"/>
      <c r="M19" s="98"/>
      <c r="N19" s="98"/>
      <c r="O19" s="98"/>
    </row>
    <row r="20" spans="1:15" s="28" customFormat="1" ht="16.5" customHeight="1" x14ac:dyDescent="0.2"/>
    <row r="21" spans="1:15" ht="5.25" customHeight="1" thickBot="1" x14ac:dyDescent="0.3"/>
    <row r="22" spans="1:15" ht="48" customHeight="1" thickBot="1" x14ac:dyDescent="0.3">
      <c r="A22" s="455" t="s">
        <v>271</v>
      </c>
      <c r="B22" s="455"/>
      <c r="C22" s="455"/>
      <c r="D22" s="455"/>
      <c r="E22" s="455"/>
      <c r="F22" s="455"/>
      <c r="G22" s="455"/>
      <c r="H22" s="455"/>
      <c r="I22" s="455"/>
      <c r="J22" s="455"/>
    </row>
    <row r="23" spans="1:15" ht="69.95" customHeight="1" thickBot="1" x14ac:dyDescent="0.3">
      <c r="A23" s="170" t="s">
        <v>133</v>
      </c>
      <c r="B23" s="449" t="s">
        <v>197</v>
      </c>
      <c r="C23" s="450"/>
      <c r="D23" s="451"/>
      <c r="E23" s="171" t="s">
        <v>272</v>
      </c>
      <c r="F23" s="172" t="s">
        <v>273</v>
      </c>
      <c r="G23" s="171" t="s">
        <v>274</v>
      </c>
      <c r="H23" s="449" t="s">
        <v>275</v>
      </c>
      <c r="I23" s="450"/>
      <c r="J23" s="451"/>
    </row>
    <row r="24" spans="1:15" ht="50.25" customHeight="1" thickBot="1" x14ac:dyDescent="0.3">
      <c r="A24" s="141" t="s">
        <v>276</v>
      </c>
      <c r="B24" s="449" t="s">
        <v>277</v>
      </c>
      <c r="C24" s="450"/>
      <c r="D24" s="450"/>
      <c r="E24" s="450"/>
      <c r="F24" s="450"/>
      <c r="G24" s="450"/>
      <c r="H24" s="450"/>
      <c r="I24" s="450"/>
      <c r="J24" s="451"/>
    </row>
    <row r="25" spans="1:15" ht="50.25" customHeight="1" thickBot="1" x14ac:dyDescent="0.3">
      <c r="A25" s="437" t="s">
        <v>278</v>
      </c>
      <c r="B25" s="173">
        <v>2024</v>
      </c>
      <c r="C25" s="174">
        <v>2025</v>
      </c>
      <c r="D25" s="174">
        <v>2026</v>
      </c>
      <c r="E25" s="174">
        <v>2027</v>
      </c>
      <c r="F25" s="175" t="s">
        <v>91</v>
      </c>
      <c r="G25" s="176" t="s">
        <v>279</v>
      </c>
      <c r="H25" s="458" t="s">
        <v>280</v>
      </c>
      <c r="I25" s="459"/>
      <c r="J25" s="460"/>
    </row>
    <row r="26" spans="1:15" ht="50.25" customHeight="1" thickBot="1" x14ac:dyDescent="0.3">
      <c r="A26" s="438"/>
      <c r="B26" s="177">
        <v>1</v>
      </c>
      <c r="C26" s="178">
        <v>1</v>
      </c>
      <c r="D26" s="178">
        <v>1</v>
      </c>
      <c r="E26" s="178">
        <v>1</v>
      </c>
      <c r="F26" s="179">
        <v>1</v>
      </c>
      <c r="G26" s="279">
        <v>0.91300000000000003</v>
      </c>
      <c r="H26" s="449" t="s">
        <v>23</v>
      </c>
      <c r="I26" s="450"/>
      <c r="J26" s="451"/>
    </row>
    <row r="27" spans="1:15" ht="52.5" customHeight="1" thickBot="1" x14ac:dyDescent="0.3">
      <c r="A27" s="141"/>
      <c r="B27" s="461" t="s">
        <v>281</v>
      </c>
      <c r="C27" s="462"/>
      <c r="D27" s="462"/>
      <c r="E27" s="462"/>
      <c r="F27" s="462"/>
      <c r="G27" s="462"/>
      <c r="H27" s="462"/>
      <c r="I27" s="462"/>
      <c r="J27" s="463"/>
    </row>
    <row r="28" spans="1:15" s="32" customFormat="1" ht="56.25" customHeight="1" thickBot="1" x14ac:dyDescent="0.3">
      <c r="A28" s="437" t="s">
        <v>152</v>
      </c>
      <c r="B28" s="141" t="s">
        <v>153</v>
      </c>
      <c r="C28" s="170" t="s">
        <v>154</v>
      </c>
      <c r="D28" s="439" t="s">
        <v>155</v>
      </c>
      <c r="E28" s="440"/>
      <c r="F28" s="439" t="s">
        <v>156</v>
      </c>
      <c r="G28" s="440"/>
      <c r="H28" s="142" t="s">
        <v>157</v>
      </c>
      <c r="I28" s="140" t="s">
        <v>158</v>
      </c>
      <c r="J28" s="140" t="s">
        <v>282</v>
      </c>
    </row>
    <row r="29" spans="1:15" ht="285.75" thickBot="1" x14ac:dyDescent="0.3">
      <c r="A29" s="438"/>
      <c r="B29" s="181">
        <v>100</v>
      </c>
      <c r="C29" s="94">
        <v>100</v>
      </c>
      <c r="D29" s="345" t="s">
        <v>198</v>
      </c>
      <c r="E29" s="346"/>
      <c r="F29" s="345" t="s">
        <v>199</v>
      </c>
      <c r="G29" s="346"/>
      <c r="H29" s="276" t="s">
        <v>200</v>
      </c>
      <c r="I29" s="277" t="s">
        <v>201</v>
      </c>
      <c r="J29" s="288" t="s">
        <v>209</v>
      </c>
    </row>
    <row r="30" spans="1:15" s="32" customFormat="1" ht="45" customHeight="1" thickBot="1" x14ac:dyDescent="0.3">
      <c r="A30" s="437" t="s">
        <v>163</v>
      </c>
      <c r="B30" s="139" t="s">
        <v>153</v>
      </c>
      <c r="C30" s="142" t="s">
        <v>154</v>
      </c>
      <c r="D30" s="439" t="s">
        <v>155</v>
      </c>
      <c r="E30" s="440"/>
      <c r="F30" s="439" t="s">
        <v>156</v>
      </c>
      <c r="G30" s="440"/>
      <c r="H30" s="142" t="s">
        <v>157</v>
      </c>
      <c r="I30" s="140" t="s">
        <v>158</v>
      </c>
      <c r="J30" s="140" t="s">
        <v>282</v>
      </c>
    </row>
    <row r="31" spans="1:15" ht="210.75" thickBot="1" x14ac:dyDescent="0.3">
      <c r="A31" s="438"/>
      <c r="B31" s="181">
        <v>100</v>
      </c>
      <c r="C31" s="94">
        <v>100</v>
      </c>
      <c r="D31" s="345" t="s">
        <v>202</v>
      </c>
      <c r="E31" s="346"/>
      <c r="F31" s="345" t="s">
        <v>203</v>
      </c>
      <c r="G31" s="346"/>
      <c r="H31" s="276" t="s">
        <v>204</v>
      </c>
      <c r="I31" s="277" t="s">
        <v>201</v>
      </c>
      <c r="J31" s="288" t="s">
        <v>209</v>
      </c>
    </row>
    <row r="32" spans="1:15" s="32" customFormat="1" ht="45" customHeight="1" thickBot="1" x14ac:dyDescent="0.3">
      <c r="A32" s="437" t="s">
        <v>167</v>
      </c>
      <c r="B32" s="139" t="s">
        <v>153</v>
      </c>
      <c r="C32" s="142" t="s">
        <v>154</v>
      </c>
      <c r="D32" s="439" t="s">
        <v>155</v>
      </c>
      <c r="E32" s="440"/>
      <c r="F32" s="439" t="s">
        <v>156</v>
      </c>
      <c r="G32" s="440"/>
      <c r="H32" s="142" t="s">
        <v>157</v>
      </c>
      <c r="I32" s="140" t="s">
        <v>158</v>
      </c>
      <c r="J32" s="140" t="s">
        <v>282</v>
      </c>
    </row>
    <row r="33" spans="1:10" ht="157.5" customHeight="1" thickBot="1" x14ac:dyDescent="0.3">
      <c r="A33" s="438"/>
      <c r="B33" s="181">
        <v>100</v>
      </c>
      <c r="C33" s="94">
        <v>100</v>
      </c>
      <c r="D33" s="416" t="s">
        <v>645</v>
      </c>
      <c r="E33" s="417"/>
      <c r="F33" s="416" t="s">
        <v>647</v>
      </c>
      <c r="G33" s="417"/>
      <c r="H33" s="271" t="s">
        <v>640</v>
      </c>
      <c r="I33" s="272" t="s">
        <v>201</v>
      </c>
      <c r="J33" s="307" t="s">
        <v>619</v>
      </c>
    </row>
    <row r="34" spans="1:10" s="32" customFormat="1" ht="47.25" customHeight="1" thickBot="1" x14ac:dyDescent="0.3">
      <c r="A34" s="437" t="s">
        <v>168</v>
      </c>
      <c r="B34" s="139" t="s">
        <v>153</v>
      </c>
      <c r="C34" s="139" t="s">
        <v>154</v>
      </c>
      <c r="D34" s="439" t="s">
        <v>155</v>
      </c>
      <c r="E34" s="440"/>
      <c r="F34" s="439" t="s">
        <v>156</v>
      </c>
      <c r="G34" s="440"/>
      <c r="H34" s="142" t="s">
        <v>157</v>
      </c>
      <c r="I34" s="142" t="s">
        <v>158</v>
      </c>
      <c r="J34" s="140" t="s">
        <v>282</v>
      </c>
    </row>
    <row r="35" spans="1:10" ht="120.75" customHeight="1" thickBot="1" x14ac:dyDescent="0.3">
      <c r="A35" s="438"/>
      <c r="B35" s="181">
        <v>100</v>
      </c>
      <c r="C35" s="94">
        <f>+E59</f>
        <v>0</v>
      </c>
      <c r="D35" s="444"/>
      <c r="E35" s="445"/>
      <c r="F35" s="444"/>
      <c r="G35" s="445"/>
      <c r="H35" s="182"/>
      <c r="I35" s="183"/>
      <c r="J35" s="183"/>
    </row>
    <row r="36" spans="1:10" s="32" customFormat="1" ht="47.25" customHeight="1" thickBot="1" x14ac:dyDescent="0.3">
      <c r="A36" s="437" t="s">
        <v>169</v>
      </c>
      <c r="B36" s="139" t="s">
        <v>153</v>
      </c>
      <c r="C36" s="142" t="s">
        <v>154</v>
      </c>
      <c r="D36" s="439" t="s">
        <v>155</v>
      </c>
      <c r="E36" s="440"/>
      <c r="F36" s="439" t="s">
        <v>156</v>
      </c>
      <c r="G36" s="440"/>
      <c r="H36" s="142" t="s">
        <v>157</v>
      </c>
      <c r="I36" s="140" t="s">
        <v>158</v>
      </c>
      <c r="J36" s="140" t="s">
        <v>282</v>
      </c>
    </row>
    <row r="37" spans="1:10" ht="120.75" customHeight="1" thickBot="1" x14ac:dyDescent="0.3">
      <c r="A37" s="438"/>
      <c r="B37" s="181">
        <v>100</v>
      </c>
      <c r="C37" s="94">
        <f>+F59</f>
        <v>0</v>
      </c>
      <c r="D37" s="441"/>
      <c r="E37" s="442"/>
      <c r="F37" s="441"/>
      <c r="G37" s="442"/>
      <c r="H37" s="93"/>
      <c r="I37" s="184"/>
      <c r="J37" s="184"/>
    </row>
    <row r="38" spans="1:10" s="32" customFormat="1" ht="48.75" customHeight="1" thickBot="1" x14ac:dyDescent="0.3">
      <c r="A38" s="437" t="s">
        <v>170</v>
      </c>
      <c r="B38" s="139" t="s">
        <v>153</v>
      </c>
      <c r="C38" s="142" t="s">
        <v>154</v>
      </c>
      <c r="D38" s="439" t="s">
        <v>155</v>
      </c>
      <c r="E38" s="440"/>
      <c r="F38" s="439" t="s">
        <v>156</v>
      </c>
      <c r="G38" s="440"/>
      <c r="H38" s="142" t="s">
        <v>157</v>
      </c>
      <c r="I38" s="140" t="s">
        <v>158</v>
      </c>
      <c r="J38" s="140" t="s">
        <v>282</v>
      </c>
    </row>
    <row r="39" spans="1:10" ht="120.75" customHeight="1" thickBot="1" x14ac:dyDescent="0.3">
      <c r="A39" s="438"/>
      <c r="B39" s="185">
        <v>100</v>
      </c>
      <c r="C39" s="95">
        <f>+G59</f>
        <v>0</v>
      </c>
      <c r="D39" s="441"/>
      <c r="E39" s="442"/>
      <c r="F39" s="441"/>
      <c r="G39" s="442"/>
      <c r="H39" s="93"/>
      <c r="I39" s="184"/>
      <c r="J39" s="184"/>
    </row>
    <row r="40" spans="1:10" ht="46.5" customHeight="1" thickBot="1" x14ac:dyDescent="0.3">
      <c r="A40" s="437" t="s">
        <v>171</v>
      </c>
      <c r="B40" s="141" t="s">
        <v>153</v>
      </c>
      <c r="C40" s="170" t="s">
        <v>154</v>
      </c>
      <c r="D40" s="439" t="s">
        <v>155</v>
      </c>
      <c r="E40" s="440"/>
      <c r="F40" s="439" t="s">
        <v>156</v>
      </c>
      <c r="G40" s="440"/>
      <c r="H40" s="142" t="s">
        <v>157</v>
      </c>
      <c r="I40" s="140" t="s">
        <v>158</v>
      </c>
      <c r="J40" s="140" t="s">
        <v>282</v>
      </c>
    </row>
    <row r="41" spans="1:10" ht="120.75" customHeight="1" thickBot="1" x14ac:dyDescent="0.3">
      <c r="A41" s="438"/>
      <c r="B41" s="185">
        <v>100</v>
      </c>
      <c r="C41" s="95">
        <f>+H59</f>
        <v>0</v>
      </c>
      <c r="D41" s="441"/>
      <c r="E41" s="443"/>
      <c r="F41" s="441"/>
      <c r="G41" s="442"/>
      <c r="H41" s="93"/>
      <c r="I41" s="184"/>
      <c r="J41" s="184"/>
    </row>
    <row r="42" spans="1:10" ht="48.75" customHeight="1" thickBot="1" x14ac:dyDescent="0.3">
      <c r="A42" s="437" t="s">
        <v>172</v>
      </c>
      <c r="B42" s="141" t="s">
        <v>153</v>
      </c>
      <c r="C42" s="170" t="s">
        <v>154</v>
      </c>
      <c r="D42" s="439" t="s">
        <v>155</v>
      </c>
      <c r="E42" s="440"/>
      <c r="F42" s="439" t="s">
        <v>156</v>
      </c>
      <c r="G42" s="440"/>
      <c r="H42" s="142" t="s">
        <v>157</v>
      </c>
      <c r="I42" s="140" t="s">
        <v>158</v>
      </c>
      <c r="J42" s="140" t="s">
        <v>282</v>
      </c>
    </row>
    <row r="43" spans="1:10" ht="120.75" customHeight="1" thickBot="1" x14ac:dyDescent="0.3">
      <c r="A43" s="438"/>
      <c r="B43" s="185">
        <v>100</v>
      </c>
      <c r="C43" s="95">
        <f>+I59</f>
        <v>0</v>
      </c>
      <c r="D43" s="441"/>
      <c r="E43" s="443"/>
      <c r="F43" s="441"/>
      <c r="G43" s="442"/>
      <c r="H43" s="186"/>
      <c r="I43" s="93"/>
      <c r="J43" s="184"/>
    </row>
    <row r="44" spans="1:10" ht="42.75" customHeight="1" thickBot="1" x14ac:dyDescent="0.3">
      <c r="A44" s="437" t="s">
        <v>173</v>
      </c>
      <c r="B44" s="141" t="s">
        <v>153</v>
      </c>
      <c r="C44" s="170" t="s">
        <v>154</v>
      </c>
      <c r="D44" s="439" t="s">
        <v>155</v>
      </c>
      <c r="E44" s="440"/>
      <c r="F44" s="439" t="s">
        <v>156</v>
      </c>
      <c r="G44" s="440"/>
      <c r="H44" s="142" t="s">
        <v>157</v>
      </c>
      <c r="I44" s="140" t="s">
        <v>158</v>
      </c>
      <c r="J44" s="140" t="s">
        <v>282</v>
      </c>
    </row>
    <row r="45" spans="1:10" ht="120.75" customHeight="1" thickBot="1" x14ac:dyDescent="0.3">
      <c r="A45" s="438"/>
      <c r="B45" s="185">
        <v>100</v>
      </c>
      <c r="C45" s="95">
        <f>+J59</f>
        <v>0</v>
      </c>
      <c r="D45" s="441"/>
      <c r="E45" s="442"/>
      <c r="F45" s="441"/>
      <c r="G45" s="442"/>
      <c r="H45" s="93"/>
      <c r="I45" s="93"/>
      <c r="J45" s="93"/>
    </row>
    <row r="46" spans="1:10" ht="45" customHeight="1" thickBot="1" x14ac:dyDescent="0.3">
      <c r="A46" s="437" t="s">
        <v>174</v>
      </c>
      <c r="B46" s="141" t="s">
        <v>153</v>
      </c>
      <c r="C46" s="170" t="s">
        <v>154</v>
      </c>
      <c r="D46" s="439" t="s">
        <v>155</v>
      </c>
      <c r="E46" s="440"/>
      <c r="F46" s="439" t="s">
        <v>156</v>
      </c>
      <c r="G46" s="440"/>
      <c r="H46" s="142" t="s">
        <v>157</v>
      </c>
      <c r="I46" s="140" t="s">
        <v>158</v>
      </c>
      <c r="J46" s="140" t="s">
        <v>282</v>
      </c>
    </row>
    <row r="47" spans="1:10" ht="120.75" customHeight="1" thickBot="1" x14ac:dyDescent="0.3">
      <c r="A47" s="438"/>
      <c r="B47" s="185">
        <v>100</v>
      </c>
      <c r="C47" s="95">
        <f>+K59</f>
        <v>0</v>
      </c>
      <c r="D47" s="441"/>
      <c r="E47" s="442"/>
      <c r="F47" s="441"/>
      <c r="G47" s="442"/>
      <c r="H47" s="93"/>
      <c r="I47" s="184"/>
      <c r="J47" s="184"/>
    </row>
    <row r="48" spans="1:10" ht="46.5" customHeight="1" thickBot="1" x14ac:dyDescent="0.3">
      <c r="A48" s="437" t="s">
        <v>175</v>
      </c>
      <c r="B48" s="141" t="s">
        <v>153</v>
      </c>
      <c r="C48" s="170" t="s">
        <v>154</v>
      </c>
      <c r="D48" s="439" t="s">
        <v>155</v>
      </c>
      <c r="E48" s="440"/>
      <c r="F48" s="439" t="s">
        <v>156</v>
      </c>
      <c r="G48" s="440"/>
      <c r="H48" s="142" t="s">
        <v>157</v>
      </c>
      <c r="I48" s="140" t="s">
        <v>158</v>
      </c>
      <c r="J48" s="140" t="s">
        <v>282</v>
      </c>
    </row>
    <row r="49" spans="1:13" ht="120.75" customHeight="1" thickBot="1" x14ac:dyDescent="0.3">
      <c r="A49" s="438"/>
      <c r="B49" s="185">
        <v>100</v>
      </c>
      <c r="C49" s="95">
        <f>+L59</f>
        <v>0</v>
      </c>
      <c r="D49" s="441"/>
      <c r="E49" s="442"/>
      <c r="F49" s="443"/>
      <c r="G49" s="443"/>
      <c r="H49" s="93"/>
      <c r="I49" s="93"/>
      <c r="J49" s="93"/>
    </row>
    <row r="50" spans="1:13" ht="48.75" customHeight="1" thickBot="1" x14ac:dyDescent="0.3">
      <c r="A50" s="437" t="s">
        <v>176</v>
      </c>
      <c r="B50" s="141" t="s">
        <v>153</v>
      </c>
      <c r="C50" s="170" t="s">
        <v>154</v>
      </c>
      <c r="D50" s="439" t="s">
        <v>155</v>
      </c>
      <c r="E50" s="440"/>
      <c r="F50" s="439" t="s">
        <v>156</v>
      </c>
      <c r="G50" s="440"/>
      <c r="H50" s="142" t="s">
        <v>157</v>
      </c>
      <c r="I50" s="140" t="s">
        <v>158</v>
      </c>
      <c r="J50" s="140" t="s">
        <v>282</v>
      </c>
    </row>
    <row r="51" spans="1:13" ht="120.75" customHeight="1" thickBot="1" x14ac:dyDescent="0.3">
      <c r="A51" s="438"/>
      <c r="B51" s="185">
        <v>100</v>
      </c>
      <c r="C51" s="95">
        <f>+M59</f>
        <v>0</v>
      </c>
      <c r="D51" s="441"/>
      <c r="E51" s="442"/>
      <c r="F51" s="441"/>
      <c r="G51" s="442"/>
      <c r="H51" s="93"/>
      <c r="I51" s="93"/>
      <c r="J51" s="93"/>
    </row>
    <row r="55" spans="1:13" ht="90" x14ac:dyDescent="0.25">
      <c r="A55" s="59" t="s">
        <v>177</v>
      </c>
      <c r="B55" s="230" t="s">
        <v>283</v>
      </c>
    </row>
    <row r="56" spans="1:13" ht="57.75" customHeight="1" x14ac:dyDescent="0.25">
      <c r="A56" s="40"/>
    </row>
    <row r="58" spans="1:13" ht="23.25" x14ac:dyDescent="0.25">
      <c r="A58" s="436" t="s">
        <v>284</v>
      </c>
      <c r="B58" s="41" t="s">
        <v>106</v>
      </c>
      <c r="C58" s="41" t="s">
        <v>108</v>
      </c>
      <c r="D58" s="41" t="s">
        <v>109</v>
      </c>
      <c r="E58" s="41" t="s">
        <v>110</v>
      </c>
      <c r="F58" s="41" t="s">
        <v>113</v>
      </c>
      <c r="G58" s="41" t="s">
        <v>114</v>
      </c>
      <c r="H58" s="41" t="s">
        <v>115</v>
      </c>
      <c r="I58" s="41" t="s">
        <v>116</v>
      </c>
      <c r="J58" s="41" t="s">
        <v>118</v>
      </c>
      <c r="K58" s="41" t="s">
        <v>119</v>
      </c>
      <c r="L58" s="41" t="s">
        <v>120</v>
      </c>
      <c r="M58" s="41" t="s">
        <v>121</v>
      </c>
    </row>
    <row r="59" spans="1:13" ht="24.75" customHeight="1" x14ac:dyDescent="0.25">
      <c r="A59" s="436"/>
      <c r="B59" s="42">
        <v>100</v>
      </c>
      <c r="C59" s="42">
        <v>100</v>
      </c>
      <c r="D59" s="42">
        <v>100</v>
      </c>
      <c r="E59" s="42"/>
      <c r="F59" s="42"/>
      <c r="G59" s="42"/>
      <c r="H59" s="42"/>
      <c r="I59" s="42"/>
      <c r="J59" s="42"/>
      <c r="K59" s="42"/>
      <c r="L59" s="42"/>
      <c r="M59" s="42"/>
    </row>
    <row r="60" spans="1:13" ht="24.75" customHeight="1" x14ac:dyDescent="0.25">
      <c r="B60" s="11"/>
      <c r="C60" s="11"/>
      <c r="D60" s="11"/>
      <c r="E60" s="11"/>
      <c r="F60" s="11"/>
      <c r="G60" s="11"/>
    </row>
    <row r="61" spans="1:13" s="31" customFormat="1" ht="30" customHeight="1" x14ac:dyDescent="0.25">
      <c r="A61" s="2"/>
      <c r="B61" s="2"/>
      <c r="C61" s="2"/>
      <c r="D61" s="2"/>
      <c r="E61" s="2"/>
      <c r="F61" s="2"/>
      <c r="G61" s="2"/>
      <c r="H61" s="2"/>
      <c r="I61" s="2"/>
    </row>
    <row r="62" spans="1:13" ht="15" thickBot="1" x14ac:dyDescent="0.3"/>
    <row r="63" spans="1:13" ht="44.25" customHeight="1" thickBot="1" x14ac:dyDescent="0.3">
      <c r="A63" s="465" t="s">
        <v>285</v>
      </c>
      <c r="B63" s="193" t="s">
        <v>286</v>
      </c>
      <c r="C63" s="194"/>
      <c r="D63" s="464" t="s">
        <v>287</v>
      </c>
      <c r="E63" s="193" t="s">
        <v>286</v>
      </c>
      <c r="F63" s="194"/>
      <c r="G63" s="464" t="s">
        <v>288</v>
      </c>
      <c r="H63" s="193" t="s">
        <v>289</v>
      </c>
      <c r="I63" s="397"/>
      <c r="J63" s="397"/>
    </row>
    <row r="64" spans="1:13" ht="15.75" thickBot="1" x14ac:dyDescent="0.3">
      <c r="A64" s="465"/>
      <c r="B64" s="193" t="s">
        <v>290</v>
      </c>
      <c r="C64" s="194" t="s">
        <v>291</v>
      </c>
      <c r="D64" s="464"/>
      <c r="E64" s="193" t="s">
        <v>290</v>
      </c>
      <c r="F64" s="194" t="s">
        <v>292</v>
      </c>
      <c r="G64" s="464"/>
      <c r="H64" s="193" t="s">
        <v>293</v>
      </c>
      <c r="I64" s="397"/>
      <c r="J64" s="397"/>
    </row>
    <row r="65" spans="1:10" ht="29.25" thickBot="1" x14ac:dyDescent="0.3">
      <c r="A65" s="465"/>
      <c r="B65" s="193" t="s">
        <v>294</v>
      </c>
      <c r="C65" s="259" t="s">
        <v>295</v>
      </c>
      <c r="D65" s="464"/>
      <c r="E65" s="193" t="s">
        <v>294</v>
      </c>
      <c r="F65" s="259" t="s">
        <v>296</v>
      </c>
      <c r="G65" s="464"/>
      <c r="H65" s="193" t="s">
        <v>297</v>
      </c>
      <c r="I65" s="397"/>
      <c r="J65" s="397"/>
    </row>
    <row r="66" spans="1:10" ht="39.75" customHeight="1" thickBot="1" x14ac:dyDescent="0.3">
      <c r="A66" s="465"/>
      <c r="B66" s="193" t="s">
        <v>286</v>
      </c>
      <c r="C66" s="194"/>
      <c r="D66" s="464"/>
      <c r="E66" s="193" t="s">
        <v>286</v>
      </c>
      <c r="F66" s="194"/>
      <c r="G66" s="464"/>
      <c r="H66" s="193" t="s">
        <v>289</v>
      </c>
      <c r="I66" s="397"/>
      <c r="J66" s="397"/>
    </row>
    <row r="67" spans="1:10" ht="15.75" thickBot="1" x14ac:dyDescent="0.3">
      <c r="A67" s="465"/>
      <c r="B67" s="193" t="s">
        <v>290</v>
      </c>
      <c r="C67" s="194" t="s">
        <v>298</v>
      </c>
      <c r="D67" s="464"/>
      <c r="E67" s="193" t="s">
        <v>290</v>
      </c>
      <c r="F67" s="194"/>
      <c r="G67" s="464"/>
      <c r="H67" s="193" t="s">
        <v>293</v>
      </c>
      <c r="I67" s="397"/>
      <c r="J67" s="397"/>
    </row>
    <row r="68" spans="1:10" ht="15.75" thickBot="1" x14ac:dyDescent="0.3">
      <c r="A68" s="465"/>
      <c r="B68" s="193" t="s">
        <v>294</v>
      </c>
      <c r="C68" s="194" t="s">
        <v>299</v>
      </c>
      <c r="D68" s="464"/>
      <c r="E68" s="193" t="s">
        <v>294</v>
      </c>
      <c r="F68" s="194"/>
      <c r="G68" s="464"/>
      <c r="H68" s="193" t="s">
        <v>297</v>
      </c>
      <c r="I68" s="397"/>
      <c r="J68" s="397"/>
    </row>
  </sheetData>
  <mergeCells count="92">
    <mergeCell ref="B7:H10"/>
    <mergeCell ref="I7:I10"/>
    <mergeCell ref="J7:J1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5EF98873-4113-4ED8-A3A6-184E0F92BA26}"/>
    <hyperlink ref="J31" r:id="rId2" xr:uid="{DBD9B7AE-9EB5-43C7-90D3-FA0E47198B11}"/>
    <hyperlink ref="J33" r:id="rId3" xr:uid="{EF8911A0-C69F-4C57-A213-4611B3AD198D}"/>
  </hyperlinks>
  <pageMargins left="0.25" right="0.25" top="0.75" bottom="0.75" header="0.3" footer="0.3"/>
  <pageSetup scale="14"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254F5-7CB2-4447-B8D8-E7A6A1A72023}">
  <sheetPr>
    <tabColor theme="7" tint="0.39997558519241921"/>
  </sheetPr>
  <dimension ref="A1:X68"/>
  <sheetViews>
    <sheetView showGridLines="0" view="pageBreakPreview" zoomScale="70" zoomScaleNormal="85" zoomScaleSheetLayoutView="70" workbookViewId="0">
      <selection activeCell="B24" sqref="B24:J24"/>
    </sheetView>
  </sheetViews>
  <sheetFormatPr baseColWidth="10" defaultColWidth="10.85546875" defaultRowHeight="14.25" x14ac:dyDescent="0.25"/>
  <cols>
    <col min="1" max="1" width="42.42578125" style="2" customWidth="1"/>
    <col min="2" max="2" width="35.7109375" style="244" customWidth="1"/>
    <col min="3" max="13" width="35.7109375" style="2" customWidth="1"/>
    <col min="14" max="21" width="18.140625" style="2" customWidth="1"/>
    <col min="22" max="22" width="22.7109375" style="2" customWidth="1"/>
    <col min="23" max="23" width="19" style="2" customWidth="1"/>
    <col min="24" max="24" width="19.42578125" style="2" customWidth="1"/>
    <col min="25" max="25" width="20.42578125" style="2" customWidth="1"/>
    <col min="26" max="26" width="22.85546875" style="2" customWidth="1"/>
    <col min="27" max="27" width="18.42578125" style="2" bestFit="1" customWidth="1"/>
    <col min="28" max="28" width="8.42578125" style="2" customWidth="1"/>
    <col min="29" max="29" width="18.42578125" style="2" bestFit="1" customWidth="1"/>
    <col min="30" max="30" width="5.7109375" style="2" customWidth="1"/>
    <col min="31" max="31" width="18.42578125" style="2" bestFit="1" customWidth="1"/>
    <col min="32" max="32" width="4.7109375" style="2" customWidth="1"/>
    <col min="33" max="33" width="23" style="2" bestFit="1" customWidth="1"/>
    <col min="34" max="34" width="10.85546875" style="2"/>
    <col min="35" max="35" width="18.42578125" style="2" bestFit="1" customWidth="1"/>
    <col min="36" max="36" width="16.140625" style="2" customWidth="1"/>
    <col min="37" max="16384" width="10.85546875" style="2"/>
  </cols>
  <sheetData>
    <row r="1" spans="1:24" ht="24" customHeight="1" thickBot="1" x14ac:dyDescent="0.3">
      <c r="A1" s="446"/>
      <c r="B1" s="369" t="s">
        <v>97</v>
      </c>
      <c r="C1" s="370"/>
      <c r="D1" s="370"/>
      <c r="E1" s="370"/>
      <c r="F1" s="370"/>
      <c r="G1" s="370"/>
      <c r="H1" s="371"/>
      <c r="I1" s="61" t="s">
        <v>94</v>
      </c>
      <c r="J1" s="62"/>
      <c r="M1" s="86"/>
    </row>
    <row r="2" spans="1:24" ht="24" customHeight="1" thickBot="1" x14ac:dyDescent="0.3">
      <c r="A2" s="447"/>
      <c r="B2" s="372" t="s">
        <v>99</v>
      </c>
      <c r="C2" s="373"/>
      <c r="D2" s="373"/>
      <c r="E2" s="373"/>
      <c r="F2" s="373"/>
      <c r="G2" s="373"/>
      <c r="H2" s="374"/>
      <c r="I2" s="61" t="s">
        <v>95</v>
      </c>
      <c r="J2" s="62"/>
      <c r="M2" s="86"/>
    </row>
    <row r="3" spans="1:24" ht="24" customHeight="1" thickBot="1" x14ac:dyDescent="0.3">
      <c r="A3" s="447"/>
      <c r="B3" s="372" t="s">
        <v>101</v>
      </c>
      <c r="C3" s="373"/>
      <c r="D3" s="373"/>
      <c r="E3" s="373"/>
      <c r="F3" s="373"/>
      <c r="G3" s="373"/>
      <c r="H3" s="374"/>
      <c r="I3" s="61" t="s">
        <v>267</v>
      </c>
      <c r="J3" s="62"/>
      <c r="M3" s="86"/>
    </row>
    <row r="4" spans="1:24" ht="24" customHeight="1" thickBot="1" x14ac:dyDescent="0.3">
      <c r="A4" s="448"/>
      <c r="B4" s="375" t="s">
        <v>268</v>
      </c>
      <c r="C4" s="376"/>
      <c r="D4" s="376"/>
      <c r="E4" s="376"/>
      <c r="F4" s="376"/>
      <c r="G4" s="376"/>
      <c r="H4" s="377"/>
      <c r="I4" s="61" t="s">
        <v>104</v>
      </c>
      <c r="J4" s="62"/>
      <c r="M4" s="86"/>
    </row>
    <row r="6" spans="1:24" ht="15" customHeight="1" thickBot="1" x14ac:dyDescent="0.3">
      <c r="A6" s="7"/>
      <c r="B6" s="8"/>
      <c r="C6" s="8"/>
      <c r="D6" s="10"/>
      <c r="E6" s="9"/>
      <c r="F6" s="9"/>
      <c r="G6" s="234"/>
      <c r="H6" s="234"/>
      <c r="I6" s="11"/>
      <c r="J6" s="11"/>
      <c r="K6" s="8"/>
      <c r="L6" s="8"/>
      <c r="M6" s="8"/>
      <c r="N6" s="8"/>
      <c r="O6" s="8"/>
      <c r="P6" s="8"/>
      <c r="Q6" s="8"/>
      <c r="R6" s="8"/>
      <c r="S6" s="8"/>
      <c r="T6" s="12"/>
      <c r="U6" s="8"/>
      <c r="V6" s="8"/>
      <c r="X6" s="13"/>
    </row>
    <row r="7" spans="1:24" ht="15" customHeight="1" x14ac:dyDescent="0.25">
      <c r="A7" s="452" t="s">
        <v>269</v>
      </c>
      <c r="B7" s="663" t="s">
        <v>270</v>
      </c>
      <c r="C7" s="664"/>
      <c r="D7" s="664"/>
      <c r="E7" s="664"/>
      <c r="F7" s="664"/>
      <c r="G7" s="664"/>
      <c r="H7" s="665"/>
      <c r="I7" s="654" t="s">
        <v>649</v>
      </c>
      <c r="J7" s="656">
        <v>2024110010300</v>
      </c>
      <c r="K7" s="8"/>
      <c r="L7" s="8"/>
      <c r="M7" s="8"/>
      <c r="N7" s="8"/>
      <c r="O7" s="8"/>
      <c r="P7" s="8"/>
      <c r="Q7" s="8"/>
      <c r="R7" s="8"/>
      <c r="S7" s="8"/>
      <c r="T7" s="8"/>
      <c r="U7" s="8"/>
      <c r="V7" s="8"/>
      <c r="W7" s="8"/>
      <c r="X7" s="8"/>
    </row>
    <row r="8" spans="1:24" ht="15" customHeight="1" x14ac:dyDescent="0.25">
      <c r="A8" s="453"/>
      <c r="B8" s="456"/>
      <c r="C8" s="653"/>
      <c r="D8" s="653"/>
      <c r="E8" s="653"/>
      <c r="F8" s="653"/>
      <c r="G8" s="653"/>
      <c r="H8" s="637"/>
      <c r="I8" s="657"/>
      <c r="J8" s="659"/>
      <c r="K8" s="8"/>
      <c r="L8" s="8"/>
      <c r="M8" s="8"/>
      <c r="N8" s="8"/>
      <c r="O8" s="8"/>
      <c r="P8" s="8"/>
      <c r="Q8" s="8"/>
      <c r="R8" s="8"/>
      <c r="S8" s="8"/>
      <c r="T8" s="8"/>
      <c r="U8" s="8"/>
      <c r="V8" s="8"/>
      <c r="W8" s="8"/>
      <c r="X8" s="8"/>
    </row>
    <row r="9" spans="1:24" ht="15" customHeight="1" x14ac:dyDescent="0.25">
      <c r="A9" s="453"/>
      <c r="B9" s="456"/>
      <c r="C9" s="653"/>
      <c r="D9" s="653"/>
      <c r="E9" s="653"/>
      <c r="F9" s="653"/>
      <c r="G9" s="653"/>
      <c r="H9" s="637"/>
      <c r="I9" s="657"/>
      <c r="J9" s="659"/>
      <c r="K9" s="8"/>
      <c r="L9" s="8"/>
      <c r="M9" s="8"/>
      <c r="N9" s="8"/>
      <c r="O9" s="8"/>
      <c r="P9" s="8"/>
      <c r="Q9" s="8"/>
      <c r="R9" s="8"/>
      <c r="S9" s="8"/>
      <c r="T9" s="8"/>
      <c r="U9" s="8"/>
      <c r="V9" s="8"/>
      <c r="W9" s="8"/>
      <c r="X9" s="8"/>
    </row>
    <row r="10" spans="1:24" ht="15" customHeight="1" thickBot="1" x14ac:dyDescent="0.3">
      <c r="A10" s="454"/>
      <c r="B10" s="638"/>
      <c r="C10" s="639"/>
      <c r="D10" s="639"/>
      <c r="E10" s="639"/>
      <c r="F10" s="639"/>
      <c r="G10" s="639"/>
      <c r="H10" s="640"/>
      <c r="I10" s="660"/>
      <c r="J10" s="662"/>
      <c r="K10" s="8"/>
      <c r="L10" s="8"/>
      <c r="M10" s="8"/>
      <c r="N10" s="8"/>
      <c r="O10" s="8"/>
      <c r="P10" s="8"/>
      <c r="Q10" s="8"/>
      <c r="R10" s="8"/>
      <c r="S10" s="8"/>
      <c r="T10" s="8"/>
      <c r="U10" s="8"/>
      <c r="V10" s="8"/>
      <c r="W10" s="8"/>
      <c r="X10" s="8"/>
    </row>
    <row r="11" spans="1:24" ht="9" customHeight="1" thickBot="1" x14ac:dyDescent="0.3">
      <c r="A11" s="14"/>
      <c r="B11" s="80"/>
      <c r="C11" s="8"/>
      <c r="D11" s="8"/>
      <c r="E11" s="8"/>
      <c r="F11" s="8"/>
      <c r="G11" s="8"/>
      <c r="H11" s="8"/>
      <c r="I11" s="8"/>
      <c r="J11" s="8"/>
      <c r="K11" s="8"/>
      <c r="L11" s="8"/>
      <c r="M11" s="8"/>
      <c r="N11" s="8"/>
      <c r="O11" s="8"/>
      <c r="P11" s="8"/>
      <c r="Q11" s="8"/>
      <c r="R11" s="8"/>
      <c r="S11" s="8"/>
      <c r="T11" s="8"/>
      <c r="U11" s="8"/>
      <c r="V11" s="8"/>
      <c r="W11" s="8"/>
      <c r="X11" s="8"/>
    </row>
    <row r="12" spans="1:24" s="81" customFormat="1" ht="21.75" customHeight="1" thickBot="1" x14ac:dyDescent="0.3">
      <c r="A12" s="396" t="s">
        <v>105</v>
      </c>
      <c r="B12" s="164" t="s">
        <v>106</v>
      </c>
      <c r="C12" s="190"/>
      <c r="D12" s="164" t="s">
        <v>108</v>
      </c>
      <c r="E12" s="191"/>
      <c r="F12" s="164" t="s">
        <v>109</v>
      </c>
      <c r="G12" s="190" t="s">
        <v>107</v>
      </c>
      <c r="H12" s="164" t="s">
        <v>110</v>
      </c>
      <c r="I12" s="192"/>
    </row>
    <row r="13" spans="1:24" s="81" customFormat="1" ht="21.75" customHeight="1" thickBot="1" x14ac:dyDescent="0.3">
      <c r="A13" s="396"/>
      <c r="B13" s="166" t="s">
        <v>113</v>
      </c>
      <c r="C13" s="92"/>
      <c r="D13" s="164" t="s">
        <v>114</v>
      </c>
      <c r="E13" s="62"/>
      <c r="F13" s="164" t="s">
        <v>115</v>
      </c>
      <c r="G13" s="62"/>
      <c r="H13" s="164" t="s">
        <v>116</v>
      </c>
      <c r="I13" s="192"/>
    </row>
    <row r="14" spans="1:24" s="81" customFormat="1" ht="21.75" customHeight="1" thickBot="1" x14ac:dyDescent="0.3">
      <c r="A14" s="396"/>
      <c r="B14" s="164" t="s">
        <v>118</v>
      </c>
      <c r="C14" s="190"/>
      <c r="D14" s="164" t="s">
        <v>119</v>
      </c>
      <c r="E14" s="62"/>
      <c r="F14" s="164" t="s">
        <v>120</v>
      </c>
      <c r="G14" s="62"/>
      <c r="H14" s="164" t="s">
        <v>121</v>
      </c>
      <c r="I14" s="192"/>
    </row>
    <row r="15" spans="1:24" s="81" customFormat="1" ht="21.75" customHeight="1" thickBot="1" x14ac:dyDescent="0.3">
      <c r="A15" s="2"/>
      <c r="B15" s="244"/>
      <c r="C15" s="2"/>
      <c r="D15" s="2"/>
      <c r="E15" s="2"/>
      <c r="F15" s="2"/>
      <c r="G15" s="2"/>
      <c r="H15" s="2"/>
      <c r="I15" s="2"/>
      <c r="J15" s="2"/>
      <c r="K15" s="2"/>
      <c r="L15" s="97"/>
      <c r="M15" s="98"/>
      <c r="N15" s="98"/>
      <c r="O15" s="98"/>
    </row>
    <row r="16" spans="1:24" s="81" customFormat="1" ht="21.75" customHeight="1" thickBot="1" x14ac:dyDescent="0.3">
      <c r="A16" s="395" t="s">
        <v>111</v>
      </c>
      <c r="B16" s="395"/>
      <c r="C16" s="187" t="s">
        <v>112</v>
      </c>
      <c r="D16" s="404"/>
      <c r="E16" s="404"/>
      <c r="F16" s="404"/>
      <c r="G16" s="2"/>
      <c r="H16" s="2"/>
      <c r="I16" s="2"/>
      <c r="J16" s="2"/>
      <c r="K16" s="2"/>
      <c r="L16" s="97"/>
      <c r="M16" s="98"/>
      <c r="N16" s="98"/>
      <c r="O16" s="98"/>
    </row>
    <row r="17" spans="1:15" s="81" customFormat="1" ht="21.75" customHeight="1" thickBot="1" x14ac:dyDescent="0.3">
      <c r="A17" s="395"/>
      <c r="B17" s="395"/>
      <c r="C17" s="187" t="s">
        <v>117</v>
      </c>
      <c r="D17" s="404"/>
      <c r="E17" s="404"/>
      <c r="F17" s="404"/>
      <c r="G17" s="2"/>
      <c r="H17" s="2"/>
      <c r="I17" s="2"/>
      <c r="J17" s="2"/>
      <c r="K17" s="2"/>
      <c r="L17" s="97"/>
      <c r="M17" s="98"/>
      <c r="N17" s="98"/>
      <c r="O17" s="98"/>
    </row>
    <row r="18" spans="1:15" s="81" customFormat="1" ht="21.75" customHeight="1" thickBot="1" x14ac:dyDescent="0.3">
      <c r="A18" s="395"/>
      <c r="B18" s="395"/>
      <c r="C18" s="187" t="s">
        <v>122</v>
      </c>
      <c r="D18" s="404" t="s">
        <v>107</v>
      </c>
      <c r="E18" s="404"/>
      <c r="F18" s="404"/>
      <c r="G18" s="2"/>
      <c r="H18" s="2"/>
      <c r="I18" s="2"/>
      <c r="J18" s="2"/>
      <c r="K18" s="2"/>
      <c r="L18" s="97"/>
      <c r="M18" s="98"/>
      <c r="N18" s="98"/>
      <c r="O18" s="98"/>
    </row>
    <row r="19" spans="1:15" s="81" customFormat="1" ht="21.75" customHeight="1" x14ac:dyDescent="0.25">
      <c r="A19" s="2"/>
      <c r="B19" s="244"/>
      <c r="C19" s="2"/>
      <c r="D19" s="2"/>
      <c r="E19" s="2"/>
      <c r="F19" s="2"/>
      <c r="G19" s="2"/>
      <c r="H19" s="2"/>
      <c r="I19" s="2"/>
      <c r="J19" s="2"/>
      <c r="K19" s="2"/>
      <c r="L19" s="97"/>
      <c r="M19" s="98"/>
      <c r="N19" s="98"/>
      <c r="O19" s="98"/>
    </row>
    <row r="20" spans="1:15" s="28" customFormat="1" ht="16.5" customHeight="1" x14ac:dyDescent="0.2">
      <c r="B20" s="243"/>
    </row>
    <row r="21" spans="1:15" ht="5.25" customHeight="1" thickBot="1" x14ac:dyDescent="0.3"/>
    <row r="22" spans="1:15" ht="48" customHeight="1" thickBot="1" x14ac:dyDescent="0.3">
      <c r="A22" s="455" t="s">
        <v>271</v>
      </c>
      <c r="B22" s="455"/>
      <c r="C22" s="455"/>
      <c r="D22" s="455"/>
      <c r="E22" s="455"/>
      <c r="F22" s="455"/>
      <c r="G22" s="455"/>
      <c r="H22" s="455"/>
      <c r="I22" s="455"/>
      <c r="J22" s="455"/>
    </row>
    <row r="23" spans="1:15" ht="69.95" customHeight="1" thickBot="1" x14ac:dyDescent="0.3">
      <c r="A23" s="170" t="s">
        <v>133</v>
      </c>
      <c r="B23" s="449" t="s">
        <v>300</v>
      </c>
      <c r="C23" s="450"/>
      <c r="D23" s="451"/>
      <c r="E23" s="171" t="s">
        <v>272</v>
      </c>
      <c r="F23" s="172" t="s">
        <v>273</v>
      </c>
      <c r="G23" s="171" t="s">
        <v>274</v>
      </c>
      <c r="H23" s="449" t="s">
        <v>275</v>
      </c>
      <c r="I23" s="450"/>
      <c r="J23" s="451"/>
    </row>
    <row r="24" spans="1:15" ht="50.25" customHeight="1" thickBot="1" x14ac:dyDescent="0.3">
      <c r="A24" s="141" t="s">
        <v>276</v>
      </c>
      <c r="B24" s="449" t="s">
        <v>301</v>
      </c>
      <c r="C24" s="450"/>
      <c r="D24" s="450"/>
      <c r="E24" s="450"/>
      <c r="F24" s="450"/>
      <c r="G24" s="450"/>
      <c r="H24" s="450"/>
      <c r="I24" s="450"/>
      <c r="J24" s="451"/>
    </row>
    <row r="25" spans="1:15" ht="50.25" customHeight="1" thickBot="1" x14ac:dyDescent="0.3">
      <c r="A25" s="437" t="s">
        <v>278</v>
      </c>
      <c r="B25" s="251">
        <v>2024</v>
      </c>
      <c r="C25" s="174">
        <v>2025</v>
      </c>
      <c r="D25" s="174">
        <v>2026</v>
      </c>
      <c r="E25" s="174">
        <v>2027</v>
      </c>
      <c r="F25" s="175" t="s">
        <v>91</v>
      </c>
      <c r="G25" s="176" t="s">
        <v>279</v>
      </c>
      <c r="H25" s="458" t="s">
        <v>280</v>
      </c>
      <c r="I25" s="459"/>
      <c r="J25" s="460"/>
    </row>
    <row r="26" spans="1:15" ht="50.25" customHeight="1" thickBot="1" x14ac:dyDescent="0.3">
      <c r="A26" s="438"/>
      <c r="B26" s="252">
        <v>13</v>
      </c>
      <c r="C26" s="249">
        <v>20</v>
      </c>
      <c r="D26" s="249">
        <v>21</v>
      </c>
      <c r="E26" s="249">
        <v>22</v>
      </c>
      <c r="F26" s="250">
        <f>+E26</f>
        <v>22</v>
      </c>
      <c r="G26" s="180">
        <v>13</v>
      </c>
      <c r="H26" s="449" t="s">
        <v>33</v>
      </c>
      <c r="I26" s="450"/>
      <c r="J26" s="451"/>
    </row>
    <row r="27" spans="1:15" ht="52.5" customHeight="1" thickBot="1" x14ac:dyDescent="0.3">
      <c r="A27" s="141"/>
      <c r="B27" s="461" t="s">
        <v>281</v>
      </c>
      <c r="C27" s="462"/>
      <c r="D27" s="462"/>
      <c r="E27" s="462"/>
      <c r="F27" s="462"/>
      <c r="G27" s="462"/>
      <c r="H27" s="462"/>
      <c r="I27" s="462"/>
      <c r="J27" s="463"/>
    </row>
    <row r="28" spans="1:15" s="32" customFormat="1" ht="56.25" customHeight="1" thickBot="1" x14ac:dyDescent="0.3">
      <c r="A28" s="437" t="s">
        <v>152</v>
      </c>
      <c r="B28" s="141" t="s">
        <v>153</v>
      </c>
      <c r="C28" s="170" t="s">
        <v>154</v>
      </c>
      <c r="D28" s="439" t="s">
        <v>155</v>
      </c>
      <c r="E28" s="440"/>
      <c r="F28" s="439" t="s">
        <v>156</v>
      </c>
      <c r="G28" s="440"/>
      <c r="H28" s="142" t="s">
        <v>157</v>
      </c>
      <c r="I28" s="140" t="s">
        <v>158</v>
      </c>
      <c r="J28" s="140" t="s">
        <v>282</v>
      </c>
    </row>
    <row r="29" spans="1:15" ht="120.75" customHeight="1" thickBot="1" x14ac:dyDescent="0.3">
      <c r="A29" s="438"/>
      <c r="B29" s="253">
        <v>13</v>
      </c>
      <c r="C29" s="94">
        <v>13</v>
      </c>
      <c r="D29" s="466" t="s">
        <v>302</v>
      </c>
      <c r="E29" s="467"/>
      <c r="F29" s="466" t="s">
        <v>303</v>
      </c>
      <c r="G29" s="467"/>
      <c r="H29" s="289" t="s">
        <v>304</v>
      </c>
      <c r="I29" s="290" t="s">
        <v>305</v>
      </c>
      <c r="J29" s="288" t="s">
        <v>209</v>
      </c>
    </row>
    <row r="30" spans="1:15" s="32" customFormat="1" ht="45" customHeight="1" thickBot="1" x14ac:dyDescent="0.3">
      <c r="A30" s="437" t="s">
        <v>163</v>
      </c>
      <c r="B30" s="139" t="s">
        <v>153</v>
      </c>
      <c r="C30" s="142" t="s">
        <v>154</v>
      </c>
      <c r="D30" s="439" t="s">
        <v>155</v>
      </c>
      <c r="E30" s="440"/>
      <c r="F30" s="439" t="s">
        <v>156</v>
      </c>
      <c r="G30" s="440"/>
      <c r="H30" s="142" t="s">
        <v>157</v>
      </c>
      <c r="I30" s="140" t="s">
        <v>158</v>
      </c>
      <c r="J30" s="140" t="s">
        <v>282</v>
      </c>
    </row>
    <row r="31" spans="1:15" ht="120.75" customHeight="1" thickBot="1" x14ac:dyDescent="0.3">
      <c r="A31" s="438"/>
      <c r="B31" s="254">
        <v>13</v>
      </c>
      <c r="C31" s="94">
        <v>13</v>
      </c>
      <c r="D31" s="466" t="s">
        <v>306</v>
      </c>
      <c r="E31" s="467"/>
      <c r="F31" s="466" t="s">
        <v>303</v>
      </c>
      <c r="G31" s="467"/>
      <c r="H31" s="289" t="s">
        <v>304</v>
      </c>
      <c r="I31" s="290" t="s">
        <v>305</v>
      </c>
      <c r="J31" s="288" t="s">
        <v>209</v>
      </c>
    </row>
    <row r="32" spans="1:15" s="32" customFormat="1" ht="45" customHeight="1" thickBot="1" x14ac:dyDescent="0.3">
      <c r="A32" s="437" t="s">
        <v>167</v>
      </c>
      <c r="B32" s="139" t="s">
        <v>153</v>
      </c>
      <c r="C32" s="142" t="s">
        <v>154</v>
      </c>
      <c r="D32" s="439" t="s">
        <v>155</v>
      </c>
      <c r="E32" s="440"/>
      <c r="F32" s="439" t="s">
        <v>156</v>
      </c>
      <c r="G32" s="440"/>
      <c r="H32" s="142" t="s">
        <v>157</v>
      </c>
      <c r="I32" s="140" t="s">
        <v>158</v>
      </c>
      <c r="J32" s="140" t="s">
        <v>282</v>
      </c>
    </row>
    <row r="33" spans="1:10" ht="120.75" customHeight="1" thickBot="1" x14ac:dyDescent="0.3">
      <c r="A33" s="438"/>
      <c r="B33" s="254">
        <v>13</v>
      </c>
      <c r="C33" s="94">
        <v>13</v>
      </c>
      <c r="D33" s="466" t="s">
        <v>639</v>
      </c>
      <c r="E33" s="467"/>
      <c r="F33" s="466" t="s">
        <v>648</v>
      </c>
      <c r="G33" s="467"/>
      <c r="H33" s="289" t="s">
        <v>304</v>
      </c>
      <c r="I33" s="290" t="s">
        <v>305</v>
      </c>
      <c r="J33" s="288" t="s">
        <v>209</v>
      </c>
    </row>
    <row r="34" spans="1:10" s="32" customFormat="1" ht="47.25" customHeight="1" thickBot="1" x14ac:dyDescent="0.3">
      <c r="A34" s="437" t="s">
        <v>168</v>
      </c>
      <c r="B34" s="139" t="s">
        <v>153</v>
      </c>
      <c r="C34" s="139" t="s">
        <v>154</v>
      </c>
      <c r="D34" s="439" t="s">
        <v>155</v>
      </c>
      <c r="E34" s="440"/>
      <c r="F34" s="439" t="s">
        <v>156</v>
      </c>
      <c r="G34" s="440"/>
      <c r="H34" s="142" t="s">
        <v>157</v>
      </c>
      <c r="I34" s="142" t="s">
        <v>158</v>
      </c>
      <c r="J34" s="140" t="s">
        <v>282</v>
      </c>
    </row>
    <row r="35" spans="1:10" ht="120.75" customHeight="1" thickBot="1" x14ac:dyDescent="0.3">
      <c r="A35" s="438"/>
      <c r="B35" s="254">
        <v>13</v>
      </c>
      <c r="C35" s="94">
        <f>+E59</f>
        <v>0</v>
      </c>
      <c r="D35" s="444"/>
      <c r="E35" s="445"/>
      <c r="F35" s="444"/>
      <c r="G35" s="445"/>
      <c r="H35" s="182"/>
      <c r="I35" s="183"/>
      <c r="J35" s="183"/>
    </row>
    <row r="36" spans="1:10" s="32" customFormat="1" ht="47.25" customHeight="1" thickBot="1" x14ac:dyDescent="0.3">
      <c r="A36" s="437" t="s">
        <v>169</v>
      </c>
      <c r="B36" s="139" t="s">
        <v>153</v>
      </c>
      <c r="C36" s="142" t="s">
        <v>154</v>
      </c>
      <c r="D36" s="439" t="s">
        <v>155</v>
      </c>
      <c r="E36" s="440"/>
      <c r="F36" s="439" t="s">
        <v>156</v>
      </c>
      <c r="G36" s="440"/>
      <c r="H36" s="142" t="s">
        <v>157</v>
      </c>
      <c r="I36" s="140" t="s">
        <v>158</v>
      </c>
      <c r="J36" s="140" t="s">
        <v>282</v>
      </c>
    </row>
    <row r="37" spans="1:10" ht="120.75" customHeight="1" thickBot="1" x14ac:dyDescent="0.3">
      <c r="A37" s="438"/>
      <c r="B37" s="254">
        <v>13</v>
      </c>
      <c r="C37" s="94">
        <f>+F59</f>
        <v>0</v>
      </c>
      <c r="D37" s="441"/>
      <c r="E37" s="442"/>
      <c r="F37" s="441"/>
      <c r="G37" s="442"/>
      <c r="H37" s="93"/>
      <c r="I37" s="184"/>
      <c r="J37" s="184"/>
    </row>
    <row r="38" spans="1:10" s="32" customFormat="1" ht="48.75" customHeight="1" thickBot="1" x14ac:dyDescent="0.3">
      <c r="A38" s="437" t="s">
        <v>170</v>
      </c>
      <c r="B38" s="139" t="s">
        <v>153</v>
      </c>
      <c r="C38" s="142" t="s">
        <v>154</v>
      </c>
      <c r="D38" s="439" t="s">
        <v>155</v>
      </c>
      <c r="E38" s="440"/>
      <c r="F38" s="439" t="s">
        <v>156</v>
      </c>
      <c r="G38" s="440"/>
      <c r="H38" s="142" t="s">
        <v>157</v>
      </c>
      <c r="I38" s="140" t="s">
        <v>158</v>
      </c>
      <c r="J38" s="140" t="s">
        <v>282</v>
      </c>
    </row>
    <row r="39" spans="1:10" ht="120.75" customHeight="1" thickBot="1" x14ac:dyDescent="0.3">
      <c r="A39" s="438"/>
      <c r="B39" s="255">
        <v>13</v>
      </c>
      <c r="C39" s="95">
        <f>+G59</f>
        <v>0</v>
      </c>
      <c r="D39" s="441"/>
      <c r="E39" s="442"/>
      <c r="F39" s="441"/>
      <c r="G39" s="442"/>
      <c r="H39" s="93"/>
      <c r="I39" s="184"/>
      <c r="J39" s="184"/>
    </row>
    <row r="40" spans="1:10" ht="46.5" customHeight="1" thickBot="1" x14ac:dyDescent="0.3">
      <c r="A40" s="437" t="s">
        <v>171</v>
      </c>
      <c r="B40" s="141" t="s">
        <v>153</v>
      </c>
      <c r="C40" s="170" t="s">
        <v>154</v>
      </c>
      <c r="D40" s="439" t="s">
        <v>155</v>
      </c>
      <c r="E40" s="440"/>
      <c r="F40" s="439" t="s">
        <v>156</v>
      </c>
      <c r="G40" s="440"/>
      <c r="H40" s="142" t="s">
        <v>157</v>
      </c>
      <c r="I40" s="140" t="s">
        <v>158</v>
      </c>
      <c r="J40" s="140" t="s">
        <v>282</v>
      </c>
    </row>
    <row r="41" spans="1:10" ht="120.75" customHeight="1" thickBot="1" x14ac:dyDescent="0.3">
      <c r="A41" s="438"/>
      <c r="B41" s="255">
        <v>14</v>
      </c>
      <c r="C41" s="95">
        <f>+H59</f>
        <v>0</v>
      </c>
      <c r="D41" s="441"/>
      <c r="E41" s="443"/>
      <c r="F41" s="441"/>
      <c r="G41" s="442"/>
      <c r="H41" s="93"/>
      <c r="I41" s="184"/>
      <c r="J41" s="184"/>
    </row>
    <row r="42" spans="1:10" ht="48.75" customHeight="1" thickBot="1" x14ac:dyDescent="0.3">
      <c r="A42" s="437" t="s">
        <v>172</v>
      </c>
      <c r="B42" s="141" t="s">
        <v>153</v>
      </c>
      <c r="C42" s="170" t="s">
        <v>154</v>
      </c>
      <c r="D42" s="439" t="s">
        <v>155</v>
      </c>
      <c r="E42" s="440"/>
      <c r="F42" s="439" t="s">
        <v>156</v>
      </c>
      <c r="G42" s="440"/>
      <c r="H42" s="142" t="s">
        <v>157</v>
      </c>
      <c r="I42" s="140" t="s">
        <v>158</v>
      </c>
      <c r="J42" s="140" t="s">
        <v>282</v>
      </c>
    </row>
    <row r="43" spans="1:10" ht="120.75" customHeight="1" thickBot="1" x14ac:dyDescent="0.3">
      <c r="A43" s="438"/>
      <c r="B43" s="255">
        <v>15</v>
      </c>
      <c r="C43" s="95">
        <f>+I59</f>
        <v>0</v>
      </c>
      <c r="D43" s="441"/>
      <c r="E43" s="443"/>
      <c r="F43" s="441"/>
      <c r="G43" s="442"/>
      <c r="H43" s="186"/>
      <c r="I43" s="93"/>
      <c r="J43" s="184"/>
    </row>
    <row r="44" spans="1:10" ht="42.75" customHeight="1" thickBot="1" x14ac:dyDescent="0.3">
      <c r="A44" s="437" t="s">
        <v>173</v>
      </c>
      <c r="B44" s="141" t="s">
        <v>153</v>
      </c>
      <c r="C44" s="170" t="s">
        <v>154</v>
      </c>
      <c r="D44" s="439" t="s">
        <v>155</v>
      </c>
      <c r="E44" s="440"/>
      <c r="F44" s="439" t="s">
        <v>156</v>
      </c>
      <c r="G44" s="440"/>
      <c r="H44" s="142" t="s">
        <v>157</v>
      </c>
      <c r="I44" s="140" t="s">
        <v>158</v>
      </c>
      <c r="J44" s="140" t="s">
        <v>282</v>
      </c>
    </row>
    <row r="45" spans="1:10" ht="120.75" customHeight="1" thickBot="1" x14ac:dyDescent="0.3">
      <c r="A45" s="438"/>
      <c r="B45" s="269">
        <v>16</v>
      </c>
      <c r="C45" s="95">
        <f>+J59</f>
        <v>0</v>
      </c>
      <c r="D45" s="441"/>
      <c r="E45" s="442"/>
      <c r="F45" s="441"/>
      <c r="G45" s="442"/>
      <c r="H45" s="93"/>
      <c r="I45" s="93"/>
      <c r="J45" s="93"/>
    </row>
    <row r="46" spans="1:10" ht="45" customHeight="1" thickBot="1" x14ac:dyDescent="0.3">
      <c r="A46" s="437" t="s">
        <v>174</v>
      </c>
      <c r="B46" s="141" t="s">
        <v>153</v>
      </c>
      <c r="C46" s="170" t="s">
        <v>154</v>
      </c>
      <c r="D46" s="439" t="s">
        <v>155</v>
      </c>
      <c r="E46" s="440"/>
      <c r="F46" s="439" t="s">
        <v>156</v>
      </c>
      <c r="G46" s="440"/>
      <c r="H46" s="142" t="s">
        <v>157</v>
      </c>
      <c r="I46" s="140" t="s">
        <v>158</v>
      </c>
      <c r="J46" s="140" t="s">
        <v>282</v>
      </c>
    </row>
    <row r="47" spans="1:10" ht="120.75" customHeight="1" thickBot="1" x14ac:dyDescent="0.3">
      <c r="A47" s="438"/>
      <c r="B47" s="269">
        <v>17</v>
      </c>
      <c r="C47" s="95">
        <f>+K59</f>
        <v>0</v>
      </c>
      <c r="D47" s="441"/>
      <c r="E47" s="442"/>
      <c r="F47" s="441"/>
      <c r="G47" s="442"/>
      <c r="H47" s="93"/>
      <c r="I47" s="184"/>
      <c r="J47" s="184"/>
    </row>
    <row r="48" spans="1:10" ht="46.5" customHeight="1" thickBot="1" x14ac:dyDescent="0.3">
      <c r="A48" s="437" t="s">
        <v>175</v>
      </c>
      <c r="B48" s="141" t="s">
        <v>153</v>
      </c>
      <c r="C48" s="170" t="s">
        <v>154</v>
      </c>
      <c r="D48" s="439" t="s">
        <v>155</v>
      </c>
      <c r="E48" s="440"/>
      <c r="F48" s="439" t="s">
        <v>156</v>
      </c>
      <c r="G48" s="440"/>
      <c r="H48" s="142" t="s">
        <v>157</v>
      </c>
      <c r="I48" s="140" t="s">
        <v>158</v>
      </c>
      <c r="J48" s="140" t="s">
        <v>282</v>
      </c>
    </row>
    <row r="49" spans="1:13" ht="120.75" customHeight="1" thickBot="1" x14ac:dyDescent="0.3">
      <c r="A49" s="438"/>
      <c r="B49" s="269">
        <v>18</v>
      </c>
      <c r="C49" s="95">
        <f>+L59</f>
        <v>0</v>
      </c>
      <c r="D49" s="441"/>
      <c r="E49" s="442"/>
      <c r="F49" s="443"/>
      <c r="G49" s="443"/>
      <c r="H49" s="93"/>
      <c r="I49" s="93"/>
      <c r="J49" s="93"/>
    </row>
    <row r="50" spans="1:13" ht="48.75" customHeight="1" thickBot="1" x14ac:dyDescent="0.3">
      <c r="A50" s="437" t="s">
        <v>176</v>
      </c>
      <c r="B50" s="141" t="s">
        <v>153</v>
      </c>
      <c r="C50" s="170" t="s">
        <v>154</v>
      </c>
      <c r="D50" s="439" t="s">
        <v>155</v>
      </c>
      <c r="E50" s="440"/>
      <c r="F50" s="439" t="s">
        <v>156</v>
      </c>
      <c r="G50" s="440"/>
      <c r="H50" s="142" t="s">
        <v>157</v>
      </c>
      <c r="I50" s="140" t="s">
        <v>158</v>
      </c>
      <c r="J50" s="140" t="s">
        <v>282</v>
      </c>
    </row>
    <row r="51" spans="1:13" ht="120.75" customHeight="1" thickBot="1" x14ac:dyDescent="0.3">
      <c r="A51" s="438"/>
      <c r="B51" s="269">
        <v>20</v>
      </c>
      <c r="C51" s="95">
        <f>+M59</f>
        <v>0</v>
      </c>
      <c r="D51" s="441"/>
      <c r="E51" s="442"/>
      <c r="F51" s="441"/>
      <c r="G51" s="442"/>
      <c r="H51" s="93"/>
      <c r="I51" s="93"/>
      <c r="J51" s="93"/>
    </row>
    <row r="55" spans="1:13" ht="18" x14ac:dyDescent="0.25">
      <c r="A55" s="59" t="s">
        <v>177</v>
      </c>
    </row>
    <row r="56" spans="1:13" ht="57.75" customHeight="1" x14ac:dyDescent="0.25">
      <c r="A56" s="229" t="s">
        <v>307</v>
      </c>
    </row>
    <row r="58" spans="1:13" ht="23.25" x14ac:dyDescent="0.25">
      <c r="A58" s="436" t="s">
        <v>284</v>
      </c>
      <c r="B58" s="41" t="s">
        <v>106</v>
      </c>
      <c r="C58" s="41" t="s">
        <v>108</v>
      </c>
      <c r="D58" s="41" t="s">
        <v>109</v>
      </c>
      <c r="E58" s="41" t="s">
        <v>110</v>
      </c>
      <c r="F58" s="41" t="s">
        <v>113</v>
      </c>
      <c r="G58" s="41" t="s">
        <v>114</v>
      </c>
      <c r="H58" s="41" t="s">
        <v>115</v>
      </c>
      <c r="I58" s="41" t="s">
        <v>116</v>
      </c>
      <c r="J58" s="41" t="s">
        <v>118</v>
      </c>
      <c r="K58" s="41" t="s">
        <v>119</v>
      </c>
      <c r="L58" s="41" t="s">
        <v>120</v>
      </c>
      <c r="M58" s="41" t="s">
        <v>121</v>
      </c>
    </row>
    <row r="59" spans="1:13" ht="24.75" customHeight="1" x14ac:dyDescent="0.25">
      <c r="A59" s="436"/>
      <c r="B59" s="256">
        <v>13</v>
      </c>
      <c r="C59" s="42">
        <v>13</v>
      </c>
      <c r="D59" s="42">
        <v>13</v>
      </c>
      <c r="E59" s="42"/>
      <c r="F59" s="42"/>
      <c r="G59" s="42"/>
      <c r="H59" s="42"/>
      <c r="I59" s="42"/>
      <c r="J59" s="42"/>
      <c r="K59" s="42"/>
      <c r="L59" s="42"/>
      <c r="M59" s="42"/>
    </row>
    <row r="60" spans="1:13" ht="24.75" customHeight="1" x14ac:dyDescent="0.25">
      <c r="B60" s="257"/>
      <c r="C60" s="11"/>
      <c r="D60" s="11"/>
      <c r="E60" s="11"/>
      <c r="F60" s="11"/>
      <c r="G60" s="11"/>
    </row>
    <row r="61" spans="1:13" s="31" customFormat="1" ht="30" customHeight="1" x14ac:dyDescent="0.25">
      <c r="A61" s="2"/>
      <c r="B61" s="244"/>
      <c r="C61" s="2"/>
      <c r="D61" s="2"/>
      <c r="E61" s="2"/>
      <c r="F61" s="2"/>
      <c r="G61" s="2"/>
      <c r="H61" s="2"/>
      <c r="I61" s="2"/>
    </row>
    <row r="62" spans="1:13" ht="15" thickBot="1" x14ac:dyDescent="0.3"/>
    <row r="63" spans="1:13" ht="44.25" customHeight="1" thickBot="1" x14ac:dyDescent="0.3">
      <c r="A63" s="465" t="s">
        <v>285</v>
      </c>
      <c r="B63" s="258" t="s">
        <v>286</v>
      </c>
      <c r="C63" s="194"/>
      <c r="D63" s="464" t="s">
        <v>287</v>
      </c>
      <c r="E63" s="193" t="s">
        <v>286</v>
      </c>
      <c r="F63" s="194"/>
      <c r="G63" s="464" t="s">
        <v>288</v>
      </c>
      <c r="H63" s="193" t="s">
        <v>289</v>
      </c>
      <c r="I63" s="397"/>
      <c r="J63" s="397"/>
    </row>
    <row r="64" spans="1:13" ht="15.75" thickBot="1" x14ac:dyDescent="0.3">
      <c r="A64" s="465"/>
      <c r="B64" s="258" t="s">
        <v>290</v>
      </c>
      <c r="C64" s="194" t="s">
        <v>291</v>
      </c>
      <c r="D64" s="464"/>
      <c r="E64" s="193" t="s">
        <v>290</v>
      </c>
      <c r="F64" s="194" t="s">
        <v>292</v>
      </c>
      <c r="G64" s="464"/>
      <c r="H64" s="193" t="s">
        <v>293</v>
      </c>
      <c r="I64" s="397"/>
      <c r="J64" s="397"/>
    </row>
    <row r="65" spans="1:10" ht="29.25" thickBot="1" x14ac:dyDescent="0.3">
      <c r="A65" s="465"/>
      <c r="B65" s="258" t="s">
        <v>294</v>
      </c>
      <c r="C65" s="259" t="s">
        <v>295</v>
      </c>
      <c r="D65" s="464"/>
      <c r="E65" s="193" t="s">
        <v>294</v>
      </c>
      <c r="F65" s="259" t="s">
        <v>296</v>
      </c>
      <c r="G65" s="464"/>
      <c r="H65" s="193" t="s">
        <v>297</v>
      </c>
      <c r="I65" s="397"/>
      <c r="J65" s="397"/>
    </row>
    <row r="66" spans="1:10" ht="39.75" customHeight="1" thickBot="1" x14ac:dyDescent="0.3">
      <c r="A66" s="465"/>
      <c r="B66" s="258" t="s">
        <v>286</v>
      </c>
      <c r="C66" s="194"/>
      <c r="D66" s="464"/>
      <c r="E66" s="193" t="s">
        <v>286</v>
      </c>
      <c r="F66" s="194"/>
      <c r="G66" s="464"/>
      <c r="H66" s="193" t="s">
        <v>289</v>
      </c>
      <c r="I66" s="397"/>
      <c r="J66" s="397"/>
    </row>
    <row r="67" spans="1:10" ht="15.75" thickBot="1" x14ac:dyDescent="0.3">
      <c r="A67" s="465"/>
      <c r="B67" s="258" t="s">
        <v>290</v>
      </c>
      <c r="C67" s="194" t="s">
        <v>298</v>
      </c>
      <c r="D67" s="464"/>
      <c r="E67" s="193" t="s">
        <v>290</v>
      </c>
      <c r="F67" s="194"/>
      <c r="G67" s="464"/>
      <c r="H67" s="193" t="s">
        <v>293</v>
      </c>
      <c r="I67" s="397"/>
      <c r="J67" s="397"/>
    </row>
    <row r="68" spans="1:10" ht="15.75" thickBot="1" x14ac:dyDescent="0.3">
      <c r="A68" s="465"/>
      <c r="B68" s="258" t="s">
        <v>294</v>
      </c>
      <c r="C68" s="194" t="s">
        <v>299</v>
      </c>
      <c r="D68" s="464"/>
      <c r="E68" s="193" t="s">
        <v>294</v>
      </c>
      <c r="F68" s="194"/>
      <c r="G68" s="464"/>
      <c r="H68" s="193" t="s">
        <v>297</v>
      </c>
      <c r="I68" s="397"/>
      <c r="J68" s="397"/>
    </row>
  </sheetData>
  <mergeCells count="92">
    <mergeCell ref="A63:A68"/>
    <mergeCell ref="D63:D68"/>
    <mergeCell ref="G63:G68"/>
    <mergeCell ref="I63:J63"/>
    <mergeCell ref="I64:J64"/>
    <mergeCell ref="I65:J65"/>
    <mergeCell ref="I66:J66"/>
    <mergeCell ref="I67:J67"/>
    <mergeCell ref="I68:J68"/>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B27:J27"/>
    <mergeCell ref="A28:A29"/>
    <mergeCell ref="D28:E28"/>
    <mergeCell ref="F28:G28"/>
    <mergeCell ref="D29:E29"/>
    <mergeCell ref="F29:G29"/>
    <mergeCell ref="B23:D23"/>
    <mergeCell ref="H23:J23"/>
    <mergeCell ref="B24:J24"/>
    <mergeCell ref="A25:A26"/>
    <mergeCell ref="H25:J25"/>
    <mergeCell ref="H26:J26"/>
    <mergeCell ref="A22:J22"/>
    <mergeCell ref="A1:A4"/>
    <mergeCell ref="B1:H1"/>
    <mergeCell ref="B2:H2"/>
    <mergeCell ref="B3:H3"/>
    <mergeCell ref="B4:H4"/>
    <mergeCell ref="A7:A10"/>
    <mergeCell ref="A12:A14"/>
    <mergeCell ref="A16:B18"/>
    <mergeCell ref="D16:F16"/>
    <mergeCell ref="D17:F17"/>
    <mergeCell ref="D18:F18"/>
    <mergeCell ref="I7:I10"/>
    <mergeCell ref="J7:J10"/>
    <mergeCell ref="B7:H10"/>
  </mergeCells>
  <hyperlinks>
    <hyperlink ref="J29" r:id="rId1" xr:uid="{9E115AC2-1A9A-4A69-BF1F-C1D08E10263B}"/>
    <hyperlink ref="J31" r:id="rId2" xr:uid="{E09113AA-5AD9-4F5C-BE1F-12E485729456}"/>
    <hyperlink ref="J33" r:id="rId3" xr:uid="{1DB9C98F-D69A-408D-9F45-A8E41EDF18E6}"/>
  </hyperlinks>
  <pageMargins left="0.23622047244094491" right="0.23622047244094491" top="0.74803149606299213" bottom="0.74803149606299213" header="0.31496062992125984" footer="0.31496062992125984"/>
  <pageSetup scale="20"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93332D57-BE15-4C0C-9F72-57F1FC179406}">
          <x14:formula1>
            <xm:f>Listas!$B$2:$B$4</xm:f>
          </x14:formula1>
          <xm:sqref>H26:J26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9"/>
  <sheetViews>
    <sheetView showGridLines="0" view="pageBreakPreview" zoomScale="70" zoomScaleNormal="70" zoomScaleSheetLayoutView="70" workbookViewId="0">
      <selection activeCell="J6" sqref="J6:L6"/>
    </sheetView>
  </sheetViews>
  <sheetFormatPr baseColWidth="10" defaultColWidth="10.85546875" defaultRowHeight="14.25" x14ac:dyDescent="0.25"/>
  <cols>
    <col min="1" max="1" width="49.7109375" style="2" customWidth="1"/>
    <col min="2" max="13" width="35.7109375" style="2" customWidth="1"/>
    <col min="14" max="15" width="18.140625" style="2" customWidth="1"/>
    <col min="16" max="16" width="8.42578125" style="2" customWidth="1"/>
    <col min="17" max="17" width="18.42578125" style="2" bestFit="1" customWidth="1"/>
    <col min="18" max="18" width="5.7109375" style="2" customWidth="1"/>
    <col min="19" max="19" width="18.42578125" style="2" bestFit="1" customWidth="1"/>
    <col min="20" max="20" width="4.7109375" style="2" customWidth="1"/>
    <col min="21" max="21" width="23" style="2" bestFit="1" customWidth="1"/>
    <col min="22" max="22" width="10.85546875" style="2"/>
    <col min="23" max="23" width="18.42578125" style="2" bestFit="1" customWidth="1"/>
    <col min="24" max="24" width="16.140625" style="2" customWidth="1"/>
    <col min="25" max="16384" width="10.85546875" style="2"/>
  </cols>
  <sheetData>
    <row r="1" spans="1:15" s="81" customFormat="1" ht="32.25" customHeight="1" thickBot="1" x14ac:dyDescent="0.3">
      <c r="A1" s="392"/>
      <c r="B1" s="369" t="s">
        <v>97</v>
      </c>
      <c r="C1" s="370"/>
      <c r="D1" s="370"/>
      <c r="E1" s="370"/>
      <c r="F1" s="370"/>
      <c r="G1" s="370"/>
      <c r="H1" s="370"/>
      <c r="I1" s="371"/>
      <c r="J1" s="366" t="s">
        <v>98</v>
      </c>
      <c r="K1" s="367"/>
      <c r="L1" s="368"/>
    </row>
    <row r="2" spans="1:15" s="81" customFormat="1" ht="30.75" customHeight="1" thickBot="1" x14ac:dyDescent="0.3">
      <c r="A2" s="393"/>
      <c r="B2" s="372" t="s">
        <v>99</v>
      </c>
      <c r="C2" s="373"/>
      <c r="D2" s="373"/>
      <c r="E2" s="373"/>
      <c r="F2" s="373"/>
      <c r="G2" s="373"/>
      <c r="H2" s="373"/>
      <c r="I2" s="374"/>
      <c r="J2" s="366" t="s">
        <v>100</v>
      </c>
      <c r="K2" s="367"/>
      <c r="L2" s="368"/>
    </row>
    <row r="3" spans="1:15" s="81" customFormat="1" ht="24" customHeight="1" thickBot="1" x14ac:dyDescent="0.3">
      <c r="A3" s="393"/>
      <c r="B3" s="372" t="s">
        <v>101</v>
      </c>
      <c r="C3" s="373"/>
      <c r="D3" s="373"/>
      <c r="E3" s="373"/>
      <c r="F3" s="373"/>
      <c r="G3" s="373"/>
      <c r="H3" s="373"/>
      <c r="I3" s="374"/>
      <c r="J3" s="366" t="s">
        <v>102</v>
      </c>
      <c r="K3" s="367"/>
      <c r="L3" s="368"/>
    </row>
    <row r="4" spans="1:15" s="81" customFormat="1" ht="21.75" customHeight="1" thickBot="1" x14ac:dyDescent="0.3">
      <c r="A4" s="394"/>
      <c r="B4" s="375" t="s">
        <v>308</v>
      </c>
      <c r="C4" s="376"/>
      <c r="D4" s="376"/>
      <c r="E4" s="376"/>
      <c r="F4" s="376"/>
      <c r="G4" s="376"/>
      <c r="H4" s="376"/>
      <c r="I4" s="377"/>
      <c r="J4" s="366" t="s">
        <v>104</v>
      </c>
      <c r="K4" s="367"/>
      <c r="L4" s="368"/>
    </row>
    <row r="5" spans="1:15" s="81" customFormat="1" ht="21.75" customHeight="1" thickBot="1" x14ac:dyDescent="0.3">
      <c r="A5" s="82"/>
      <c r="B5" s="649"/>
      <c r="C5" s="649"/>
      <c r="D5" s="649"/>
      <c r="E5" s="649"/>
      <c r="F5" s="649"/>
      <c r="G5" s="649"/>
      <c r="H5" s="649"/>
      <c r="I5" s="649"/>
      <c r="J5" s="84"/>
      <c r="K5" s="84"/>
      <c r="L5" s="84"/>
    </row>
    <row r="6" spans="1:15" s="81" customFormat="1" ht="21.75" customHeight="1" thickBot="1" x14ac:dyDescent="0.3">
      <c r="A6" s="308" t="s">
        <v>269</v>
      </c>
      <c r="B6" s="667" t="s">
        <v>270</v>
      </c>
      <c r="C6" s="668"/>
      <c r="D6" s="668"/>
      <c r="E6" s="668"/>
      <c r="F6" s="668"/>
      <c r="G6" s="668"/>
      <c r="H6" s="668"/>
      <c r="I6" s="669"/>
      <c r="J6" s="666" t="s">
        <v>649</v>
      </c>
      <c r="K6" s="651">
        <v>2024110010300</v>
      </c>
      <c r="L6" s="651"/>
    </row>
    <row r="7" spans="1:15" s="81" customFormat="1" ht="21.75" customHeight="1" thickBot="1" x14ac:dyDescent="0.3">
      <c r="A7" s="82"/>
      <c r="B7" s="83"/>
      <c r="C7" s="83"/>
      <c r="D7" s="83"/>
      <c r="E7" s="83"/>
      <c r="F7" s="83"/>
      <c r="G7" s="83"/>
      <c r="H7" s="83"/>
      <c r="I7" s="83"/>
      <c r="J7" s="83"/>
      <c r="K7" s="83"/>
      <c r="L7" s="83"/>
      <c r="M7" s="84"/>
      <c r="N7" s="84"/>
      <c r="O7" s="84"/>
    </row>
    <row r="8" spans="1:15" s="81" customFormat="1" ht="21.75" customHeight="1" thickBot="1" x14ac:dyDescent="0.3">
      <c r="A8" s="508" t="s">
        <v>105</v>
      </c>
      <c r="B8" s="188" t="s">
        <v>106</v>
      </c>
      <c r="C8" s="144" t="s">
        <v>107</v>
      </c>
      <c r="D8" s="188" t="s">
        <v>108</v>
      </c>
      <c r="E8" s="145" t="s">
        <v>107</v>
      </c>
      <c r="F8" s="188" t="s">
        <v>109</v>
      </c>
      <c r="G8" s="144" t="s">
        <v>107</v>
      </c>
      <c r="H8" s="188" t="s">
        <v>110</v>
      </c>
      <c r="I8" s="146"/>
      <c r="J8" s="509" t="s">
        <v>111</v>
      </c>
      <c r="K8" s="187" t="s">
        <v>112</v>
      </c>
      <c r="L8" s="220"/>
      <c r="M8" s="507"/>
      <c r="N8" s="507"/>
      <c r="O8" s="507"/>
    </row>
    <row r="9" spans="1:15" s="81" customFormat="1" ht="21.75" customHeight="1" thickBot="1" x14ac:dyDescent="0.3">
      <c r="A9" s="508"/>
      <c r="B9" s="189" t="s">
        <v>113</v>
      </c>
      <c r="C9" s="147"/>
      <c r="D9" s="188" t="s">
        <v>114</v>
      </c>
      <c r="E9" s="148"/>
      <c r="F9" s="188" t="s">
        <v>115</v>
      </c>
      <c r="G9" s="148"/>
      <c r="H9" s="188" t="s">
        <v>116</v>
      </c>
      <c r="I9" s="146"/>
      <c r="J9" s="509"/>
      <c r="K9" s="187" t="s">
        <v>117</v>
      </c>
      <c r="L9" s="85"/>
      <c r="M9" s="507"/>
      <c r="N9" s="507"/>
      <c r="O9" s="507"/>
    </row>
    <row r="10" spans="1:15" s="81" customFormat="1" ht="21.75" customHeight="1" thickBot="1" x14ac:dyDescent="0.3">
      <c r="A10" s="508"/>
      <c r="B10" s="188" t="s">
        <v>118</v>
      </c>
      <c r="C10" s="144"/>
      <c r="D10" s="188" t="s">
        <v>119</v>
      </c>
      <c r="E10" s="148"/>
      <c r="F10" s="188" t="s">
        <v>120</v>
      </c>
      <c r="G10" s="148"/>
      <c r="H10" s="188" t="s">
        <v>121</v>
      </c>
      <c r="I10" s="146"/>
      <c r="J10" s="509"/>
      <c r="K10" s="187" t="s">
        <v>122</v>
      </c>
      <c r="L10" s="85" t="s">
        <v>107</v>
      </c>
      <c r="M10" s="507"/>
      <c r="N10" s="507"/>
      <c r="O10" s="507"/>
    </row>
    <row r="11" spans="1:15" s="81" customFormat="1" ht="21.75" customHeight="1" thickBot="1" x14ac:dyDescent="0.3">
      <c r="A11" s="82"/>
      <c r="B11" s="83"/>
      <c r="C11" s="83"/>
      <c r="D11" s="83"/>
      <c r="E11" s="83"/>
      <c r="F11" s="83"/>
      <c r="G11" s="83"/>
      <c r="H11" s="83"/>
      <c r="I11" s="83"/>
      <c r="J11" s="83"/>
      <c r="K11" s="83"/>
      <c r="L11" s="83"/>
      <c r="M11" s="84"/>
      <c r="N11" s="84"/>
      <c r="O11" s="84"/>
    </row>
    <row r="12" spans="1:15" ht="32.1" customHeight="1" thickBot="1" x14ac:dyDescent="0.3">
      <c r="A12" s="504" t="s">
        <v>309</v>
      </c>
      <c r="B12" s="505"/>
      <c r="C12" s="505"/>
      <c r="D12" s="505"/>
      <c r="E12" s="505"/>
      <c r="F12" s="505"/>
      <c r="G12" s="505"/>
      <c r="H12" s="505"/>
      <c r="I12" s="505"/>
      <c r="J12" s="505"/>
      <c r="K12" s="505"/>
      <c r="L12" s="506"/>
    </row>
    <row r="13" spans="1:15" ht="32.1" customHeight="1" thickBot="1" x14ac:dyDescent="0.3">
      <c r="A13" s="488" t="s">
        <v>310</v>
      </c>
      <c r="B13" s="481" t="s">
        <v>311</v>
      </c>
      <c r="C13" s="486" t="s">
        <v>125</v>
      </c>
      <c r="D13" s="478" t="s">
        <v>152</v>
      </c>
      <c r="E13" s="479"/>
      <c r="F13" s="480"/>
      <c r="G13" s="478" t="s">
        <v>163</v>
      </c>
      <c r="H13" s="479"/>
      <c r="I13" s="480"/>
      <c r="J13" s="378" t="s">
        <v>167</v>
      </c>
      <c r="K13" s="379"/>
      <c r="L13" s="380"/>
    </row>
    <row r="14" spans="1:15" ht="32.1" customHeight="1" thickBot="1" x14ac:dyDescent="0.3">
      <c r="A14" s="489"/>
      <c r="B14" s="490"/>
      <c r="C14" s="491"/>
      <c r="D14" s="298" t="s">
        <v>140</v>
      </c>
      <c r="E14" s="299" t="s">
        <v>141</v>
      </c>
      <c r="F14" s="300" t="s">
        <v>312</v>
      </c>
      <c r="G14" s="133" t="s">
        <v>140</v>
      </c>
      <c r="H14" s="131" t="s">
        <v>141</v>
      </c>
      <c r="I14" s="132" t="s">
        <v>312</v>
      </c>
      <c r="J14" s="133" t="s">
        <v>140</v>
      </c>
      <c r="K14" s="131" t="s">
        <v>141</v>
      </c>
      <c r="L14" s="132" t="s">
        <v>312</v>
      </c>
    </row>
    <row r="15" spans="1:15" ht="59.1" customHeight="1" x14ac:dyDescent="0.25">
      <c r="A15" s="492" t="s">
        <v>313</v>
      </c>
      <c r="B15" s="235" t="str">
        <f>+ACTIVIDAD_1!B13</f>
        <v>Iniciar 3500 casos de representación jurídica asignados por el Comité Técnico de Representación Jurídica</v>
      </c>
      <c r="C15" s="492" t="s">
        <v>126</v>
      </c>
      <c r="D15" s="301">
        <f>+ACTIVIDAD_1!B27</f>
        <v>1894833500</v>
      </c>
      <c r="E15" s="301">
        <f>+ACTIVIDAD_1!B28</f>
        <v>0</v>
      </c>
      <c r="F15" s="502">
        <f>ACTIVIDAD_1!C41</f>
        <v>20</v>
      </c>
      <c r="G15" s="302">
        <f>+ACTIVIDAD_1!C27</f>
        <v>2005965525</v>
      </c>
      <c r="H15" s="303">
        <f>+ACTIVIDAD_1!C28</f>
        <v>14542124</v>
      </c>
      <c r="I15" s="496">
        <f>+ACTIVIDAD_1!C43</f>
        <v>79</v>
      </c>
      <c r="J15" s="302">
        <f>+ACTIVIDAD_1!D27</f>
        <v>209190054</v>
      </c>
      <c r="K15" s="303">
        <f>+ACTIVIDAD_1!D28</f>
        <v>267095754</v>
      </c>
      <c r="L15" s="496">
        <f>+ACTIVIDAD_1!C45</f>
        <v>163</v>
      </c>
    </row>
    <row r="16" spans="1:15" ht="59.1" customHeight="1" x14ac:dyDescent="0.25">
      <c r="A16" s="492"/>
      <c r="B16" s="235" t="str">
        <f>+ACTIVIDAD_2!B13</f>
        <v xml:space="preserve">Acompañar el 100% de los casos de representación jurídica que requieran el apoyo de psicología forense. </v>
      </c>
      <c r="C16" s="492"/>
      <c r="D16" s="301">
        <f>+ACTIVIDAD_2!B27</f>
        <v>381412000</v>
      </c>
      <c r="E16" s="301">
        <f>+ACTIVIDAD_2!B28</f>
        <v>0</v>
      </c>
      <c r="F16" s="503"/>
      <c r="G16" s="302">
        <f>+ACTIVIDAD_2!C27</f>
        <v>209234214</v>
      </c>
      <c r="H16" s="303">
        <f>+ACTIVIDAD_2!C28</f>
        <v>4636081</v>
      </c>
      <c r="I16" s="497"/>
      <c r="J16" s="302">
        <f>+ACTIVIDAD_2!D27</f>
        <v>78429</v>
      </c>
      <c r="K16" s="303">
        <f>+ACTIVIDAD_2!D28</f>
        <v>44549796</v>
      </c>
      <c r="L16" s="497"/>
    </row>
    <row r="17" spans="1:13" ht="59.1" customHeight="1" x14ac:dyDescent="0.25">
      <c r="A17" s="492" t="s">
        <v>314</v>
      </c>
      <c r="B17" s="235" t="str">
        <f>+ACTIVIDAD_3!B13</f>
        <v>Brindar a 40000 mujeres orientación y asesoría jurídica en los espacios con presencia de la SDMujer</v>
      </c>
      <c r="C17" s="492" t="s">
        <v>215</v>
      </c>
      <c r="D17" s="304">
        <f>+ACTIVIDAD_3!B27</f>
        <v>735220500</v>
      </c>
      <c r="E17" s="305">
        <f>+ACTIVIDAD_3!B28</f>
        <v>0</v>
      </c>
      <c r="F17" s="493">
        <v>0.05</v>
      </c>
      <c r="G17" s="306">
        <f>+ACTIVIDAD_3!C27</f>
        <v>1511456199</v>
      </c>
      <c r="H17" s="303">
        <f>+ACTIVIDAD_3!C28</f>
        <v>6080832</v>
      </c>
      <c r="I17" s="493" t="s">
        <v>607</v>
      </c>
      <c r="J17" s="306">
        <f>+ACTIVIDAD_3!D27</f>
        <v>471806488</v>
      </c>
      <c r="K17" s="303">
        <f>+ACTIVIDAD_3!D28</f>
        <v>133973188</v>
      </c>
      <c r="L17" s="498">
        <v>8.3299999999999999E-2</v>
      </c>
    </row>
    <row r="18" spans="1:13" ht="59.1" customHeight="1" x14ac:dyDescent="0.25">
      <c r="A18" s="492"/>
      <c r="B18" s="235" t="str">
        <f>+ACTIVIDAD_4!B13</f>
        <v>Realizar a 15000 mujeres acompañamiento psicosocial en los espacios con presencia de la SDMujer</v>
      </c>
      <c r="C18" s="492"/>
      <c r="D18" s="304">
        <f>+ACTIVIDAD_4!B27</f>
        <v>469910000</v>
      </c>
      <c r="E18" s="305">
        <f>+ACTIVIDAD_4!B28</f>
        <v>0</v>
      </c>
      <c r="F18" s="494"/>
      <c r="G18" s="306">
        <f>+ACTIVIDAD_4!C27</f>
        <v>940089125</v>
      </c>
      <c r="H18" s="303">
        <f>+ACTIVIDAD_4!C28</f>
        <v>10562391</v>
      </c>
      <c r="I18" s="494"/>
      <c r="J18" s="306">
        <f>+ACTIVIDAD_4!D27</f>
        <v>337938684</v>
      </c>
      <c r="K18" s="303">
        <f>+ACTIVIDAD_4!D28</f>
        <v>86424949</v>
      </c>
      <c r="L18" s="499"/>
    </row>
    <row r="19" spans="1:13" ht="59.1" customHeight="1" x14ac:dyDescent="0.25">
      <c r="A19" s="492"/>
      <c r="B19" s="235" t="str">
        <f>+ACTIVIDAD_5!B13</f>
        <v>Gestionar 5000 activaciones de rutas y servicios de la oferta distrital para la atención integral a mujeres</v>
      </c>
      <c r="C19" s="492"/>
      <c r="D19" s="304">
        <f>+ACTIVIDAD_5!B27</f>
        <v>199799500</v>
      </c>
      <c r="E19" s="305">
        <f>+ACTIVIDAD_5!B28</f>
        <v>0</v>
      </c>
      <c r="F19" s="495"/>
      <c r="G19" s="306">
        <f>+ACTIVIDAD_5!C27</f>
        <v>288765104</v>
      </c>
      <c r="H19" s="303">
        <f>+ACTIVIDAD_5!C28</f>
        <v>1932970</v>
      </c>
      <c r="I19" s="495"/>
      <c r="J19" s="306">
        <f>+ACTIVIDAD_5!D27</f>
        <v>251088912</v>
      </c>
      <c r="K19" s="303">
        <f>+ACTIVIDAD_5!D28</f>
        <v>30329412</v>
      </c>
      <c r="L19" s="500"/>
    </row>
    <row r="20" spans="1:13" s="28" customFormat="1" ht="16.5" customHeight="1" x14ac:dyDescent="0.2">
      <c r="M20" s="2"/>
    </row>
    <row r="21" spans="1:13" ht="15" thickBot="1" x14ac:dyDescent="0.3"/>
    <row r="22" spans="1:13" ht="35.1" customHeight="1" thickBot="1" x14ac:dyDescent="0.3">
      <c r="A22" s="504" t="s">
        <v>315</v>
      </c>
      <c r="B22" s="505"/>
      <c r="C22" s="505"/>
      <c r="D22" s="505"/>
      <c r="E22" s="505"/>
      <c r="F22" s="505"/>
      <c r="G22" s="505"/>
      <c r="H22" s="505"/>
      <c r="I22" s="505"/>
      <c r="J22" s="505"/>
      <c r="K22" s="505"/>
      <c r="L22" s="506"/>
    </row>
    <row r="23" spans="1:13" ht="35.1" customHeight="1" x14ac:dyDescent="0.25">
      <c r="A23" s="488" t="s">
        <v>310</v>
      </c>
      <c r="B23" s="481" t="s">
        <v>311</v>
      </c>
      <c r="C23" s="486" t="s">
        <v>125</v>
      </c>
      <c r="D23" s="478" t="s">
        <v>168</v>
      </c>
      <c r="E23" s="479"/>
      <c r="F23" s="480"/>
      <c r="G23" s="478" t="s">
        <v>169</v>
      </c>
      <c r="H23" s="479"/>
      <c r="I23" s="480"/>
      <c r="J23" s="478" t="s">
        <v>170</v>
      </c>
      <c r="K23" s="479"/>
      <c r="L23" s="480"/>
    </row>
    <row r="24" spans="1:13" ht="35.1" customHeight="1" thickBot="1" x14ac:dyDescent="0.3">
      <c r="A24" s="501"/>
      <c r="B24" s="482"/>
      <c r="C24" s="487"/>
      <c r="D24" s="133" t="s">
        <v>140</v>
      </c>
      <c r="E24" s="131" t="s">
        <v>141</v>
      </c>
      <c r="F24" s="132" t="s">
        <v>312</v>
      </c>
      <c r="G24" s="133" t="s">
        <v>140</v>
      </c>
      <c r="H24" s="131" t="s">
        <v>141</v>
      </c>
      <c r="I24" s="132" t="s">
        <v>312</v>
      </c>
      <c r="J24" s="133" t="s">
        <v>140</v>
      </c>
      <c r="K24" s="131" t="s">
        <v>141</v>
      </c>
      <c r="L24" s="132" t="s">
        <v>312</v>
      </c>
    </row>
    <row r="25" spans="1:13" ht="57.95" customHeight="1" x14ac:dyDescent="0.25">
      <c r="A25" s="492" t="s">
        <v>313</v>
      </c>
      <c r="B25" s="235" t="s">
        <v>124</v>
      </c>
      <c r="C25" s="492" t="s">
        <v>126</v>
      </c>
      <c r="D25" s="134"/>
      <c r="E25" s="129"/>
      <c r="F25" s="130"/>
      <c r="G25" s="134"/>
      <c r="H25" s="129"/>
      <c r="I25" s="130"/>
      <c r="J25" s="134"/>
      <c r="K25" s="129"/>
      <c r="L25" s="130"/>
    </row>
    <row r="26" spans="1:13" ht="57.95" customHeight="1" x14ac:dyDescent="0.25">
      <c r="A26" s="492"/>
      <c r="B26" s="235" t="s">
        <v>195</v>
      </c>
      <c r="C26" s="492"/>
      <c r="D26" s="135"/>
      <c r="E26" s="24"/>
      <c r="F26" s="25"/>
      <c r="G26" s="135"/>
      <c r="H26" s="24"/>
      <c r="I26" s="25"/>
      <c r="J26" s="135"/>
      <c r="K26" s="24"/>
      <c r="L26" s="25"/>
    </row>
    <row r="27" spans="1:13" ht="57.95" customHeight="1" x14ac:dyDescent="0.25">
      <c r="A27" s="492" t="s">
        <v>314</v>
      </c>
      <c r="B27" s="235" t="s">
        <v>214</v>
      </c>
      <c r="C27" s="492" t="s">
        <v>215</v>
      </c>
      <c r="D27" s="135"/>
      <c r="E27" s="24"/>
      <c r="F27" s="25"/>
      <c r="G27" s="135"/>
      <c r="H27" s="24"/>
      <c r="I27" s="25"/>
      <c r="J27" s="135"/>
      <c r="K27" s="24"/>
      <c r="L27" s="25"/>
    </row>
    <row r="28" spans="1:13" ht="57.95" customHeight="1" x14ac:dyDescent="0.25">
      <c r="A28" s="492"/>
      <c r="B28" s="235" t="s">
        <v>233</v>
      </c>
      <c r="C28" s="492"/>
      <c r="D28" s="135"/>
      <c r="E28" s="24"/>
      <c r="F28" s="25"/>
      <c r="G28" s="135"/>
      <c r="H28" s="24"/>
      <c r="I28" s="25"/>
      <c r="J28" s="135"/>
      <c r="K28" s="24"/>
      <c r="L28" s="25"/>
    </row>
    <row r="29" spans="1:13" ht="57.95" customHeight="1" thickBot="1" x14ac:dyDescent="0.3">
      <c r="A29" s="492"/>
      <c r="B29" s="235" t="s">
        <v>252</v>
      </c>
      <c r="C29" s="492"/>
      <c r="D29" s="136"/>
      <c r="E29" s="27"/>
      <c r="F29" s="30"/>
      <c r="G29" s="136"/>
      <c r="H29" s="27"/>
      <c r="I29" s="30"/>
      <c r="J29" s="136"/>
      <c r="K29" s="27"/>
      <c r="L29" s="30"/>
    </row>
    <row r="31" spans="1:13" ht="15" thickBot="1" x14ac:dyDescent="0.3"/>
    <row r="32" spans="1:13" ht="35.1" customHeight="1" thickBot="1" x14ac:dyDescent="0.3">
      <c r="A32" s="483" t="s">
        <v>316</v>
      </c>
      <c r="B32" s="484"/>
      <c r="C32" s="484"/>
      <c r="D32" s="484"/>
      <c r="E32" s="484"/>
      <c r="F32" s="484"/>
      <c r="G32" s="484"/>
      <c r="H32" s="484"/>
      <c r="I32" s="484"/>
      <c r="J32" s="484"/>
      <c r="K32" s="484"/>
      <c r="L32" s="485"/>
    </row>
    <row r="33" spans="1:12" ht="35.1" customHeight="1" x14ac:dyDescent="0.25">
      <c r="A33" s="488" t="s">
        <v>310</v>
      </c>
      <c r="B33" s="481" t="s">
        <v>311</v>
      </c>
      <c r="C33" s="486" t="s">
        <v>125</v>
      </c>
      <c r="D33" s="478" t="s">
        <v>171</v>
      </c>
      <c r="E33" s="479"/>
      <c r="F33" s="480"/>
      <c r="G33" s="478" t="s">
        <v>172</v>
      </c>
      <c r="H33" s="479"/>
      <c r="I33" s="480"/>
      <c r="J33" s="478" t="s">
        <v>173</v>
      </c>
      <c r="K33" s="479"/>
      <c r="L33" s="480"/>
    </row>
    <row r="34" spans="1:12" ht="35.1" customHeight="1" thickBot="1" x14ac:dyDescent="0.3">
      <c r="A34" s="501"/>
      <c r="B34" s="482"/>
      <c r="C34" s="487"/>
      <c r="D34" s="133" t="s">
        <v>140</v>
      </c>
      <c r="E34" s="131" t="s">
        <v>141</v>
      </c>
      <c r="F34" s="132" t="s">
        <v>312</v>
      </c>
      <c r="G34" s="133" t="s">
        <v>140</v>
      </c>
      <c r="H34" s="131" t="s">
        <v>141</v>
      </c>
      <c r="I34" s="132" t="s">
        <v>312</v>
      </c>
      <c r="J34" s="133" t="s">
        <v>140</v>
      </c>
      <c r="K34" s="131" t="s">
        <v>141</v>
      </c>
      <c r="L34" s="132" t="s">
        <v>312</v>
      </c>
    </row>
    <row r="35" spans="1:12" ht="54.95" customHeight="1" x14ac:dyDescent="0.25">
      <c r="A35" s="468" t="s">
        <v>313</v>
      </c>
      <c r="B35" s="128" t="s">
        <v>124</v>
      </c>
      <c r="C35" s="470" t="s">
        <v>126</v>
      </c>
      <c r="D35" s="134"/>
      <c r="E35" s="129"/>
      <c r="F35" s="130"/>
      <c r="G35" s="134"/>
      <c r="H35" s="129"/>
      <c r="I35" s="130"/>
      <c r="J35" s="134"/>
      <c r="K35" s="129"/>
      <c r="L35" s="130"/>
    </row>
    <row r="36" spans="1:12" ht="54.95" customHeight="1" x14ac:dyDescent="0.25">
      <c r="A36" s="469"/>
      <c r="B36" s="235" t="s">
        <v>195</v>
      </c>
      <c r="C36" s="471"/>
      <c r="D36" s="135"/>
      <c r="E36" s="24"/>
      <c r="F36" s="25"/>
      <c r="G36" s="135"/>
      <c r="H36" s="24"/>
      <c r="I36" s="25"/>
      <c r="J36" s="135"/>
      <c r="K36" s="24"/>
      <c r="L36" s="25"/>
    </row>
    <row r="37" spans="1:12" ht="54.95" customHeight="1" x14ac:dyDescent="0.25">
      <c r="A37" s="472" t="s">
        <v>314</v>
      </c>
      <c r="B37" s="235" t="s">
        <v>214</v>
      </c>
      <c r="C37" s="475" t="s">
        <v>215</v>
      </c>
      <c r="D37" s="135"/>
      <c r="E37" s="24"/>
      <c r="F37" s="25"/>
      <c r="G37" s="135"/>
      <c r="H37" s="24"/>
      <c r="I37" s="25"/>
      <c r="J37" s="135"/>
      <c r="K37" s="24"/>
      <c r="L37" s="25"/>
    </row>
    <row r="38" spans="1:12" ht="54.95" customHeight="1" x14ac:dyDescent="0.25">
      <c r="A38" s="473"/>
      <c r="B38" s="235" t="s">
        <v>233</v>
      </c>
      <c r="C38" s="476"/>
      <c r="D38" s="135"/>
      <c r="E38" s="24"/>
      <c r="F38" s="25"/>
      <c r="G38" s="135"/>
      <c r="H38" s="24"/>
      <c r="I38" s="25"/>
      <c r="J38" s="135"/>
      <c r="K38" s="24"/>
      <c r="L38" s="25"/>
    </row>
    <row r="39" spans="1:12" ht="54.95" customHeight="1" thickBot="1" x14ac:dyDescent="0.3">
      <c r="A39" s="474"/>
      <c r="B39" s="236" t="s">
        <v>252</v>
      </c>
      <c r="C39" s="477"/>
      <c r="D39" s="136"/>
      <c r="E39" s="27"/>
      <c r="F39" s="30"/>
      <c r="G39" s="136"/>
      <c r="H39" s="27"/>
      <c r="I39" s="30"/>
      <c r="J39" s="136"/>
      <c r="K39" s="27"/>
      <c r="L39" s="30"/>
    </row>
    <row r="41" spans="1:12" ht="15" thickBot="1" x14ac:dyDescent="0.3"/>
    <row r="42" spans="1:12" ht="35.1" customHeight="1" thickBot="1" x14ac:dyDescent="0.3">
      <c r="A42" s="483" t="s">
        <v>317</v>
      </c>
      <c r="B42" s="484"/>
      <c r="C42" s="484"/>
      <c r="D42" s="484"/>
      <c r="E42" s="484"/>
      <c r="F42" s="484"/>
      <c r="G42" s="484"/>
      <c r="H42" s="484"/>
      <c r="I42" s="484"/>
      <c r="J42" s="484"/>
      <c r="K42" s="484"/>
      <c r="L42" s="485"/>
    </row>
    <row r="43" spans="1:12" ht="35.1" customHeight="1" x14ac:dyDescent="0.25">
      <c r="A43" s="488" t="s">
        <v>310</v>
      </c>
      <c r="B43" s="481" t="s">
        <v>311</v>
      </c>
      <c r="C43" s="486" t="s">
        <v>125</v>
      </c>
      <c r="D43" s="478" t="s">
        <v>174</v>
      </c>
      <c r="E43" s="479"/>
      <c r="F43" s="480"/>
      <c r="G43" s="478" t="s">
        <v>318</v>
      </c>
      <c r="H43" s="479"/>
      <c r="I43" s="480"/>
      <c r="J43" s="478" t="s">
        <v>176</v>
      </c>
      <c r="K43" s="479"/>
      <c r="L43" s="480"/>
    </row>
    <row r="44" spans="1:12" ht="35.1" customHeight="1" thickBot="1" x14ac:dyDescent="0.3">
      <c r="A44" s="501"/>
      <c r="B44" s="482"/>
      <c r="C44" s="487"/>
      <c r="D44" s="133" t="s">
        <v>140</v>
      </c>
      <c r="E44" s="131" t="s">
        <v>141</v>
      </c>
      <c r="F44" s="132" t="s">
        <v>312</v>
      </c>
      <c r="G44" s="133" t="s">
        <v>140</v>
      </c>
      <c r="H44" s="131" t="s">
        <v>141</v>
      </c>
      <c r="I44" s="132" t="s">
        <v>312</v>
      </c>
      <c r="J44" s="133" t="s">
        <v>140</v>
      </c>
      <c r="K44" s="131" t="s">
        <v>141</v>
      </c>
      <c r="L44" s="132" t="s">
        <v>312</v>
      </c>
    </row>
    <row r="45" spans="1:12" ht="54.95" customHeight="1" x14ac:dyDescent="0.25">
      <c r="A45" s="468" t="s">
        <v>313</v>
      </c>
      <c r="B45" s="128" t="s">
        <v>124</v>
      </c>
      <c r="C45" s="470" t="s">
        <v>126</v>
      </c>
      <c r="D45" s="134"/>
      <c r="E45" s="129"/>
      <c r="F45" s="130"/>
      <c r="G45" s="134"/>
      <c r="H45" s="129"/>
      <c r="I45" s="130"/>
      <c r="J45" s="134"/>
      <c r="K45" s="129"/>
      <c r="L45" s="130"/>
    </row>
    <row r="46" spans="1:12" ht="54.95" customHeight="1" x14ac:dyDescent="0.25">
      <c r="A46" s="469"/>
      <c r="B46" s="235" t="s">
        <v>195</v>
      </c>
      <c r="C46" s="471"/>
      <c r="D46" s="135"/>
      <c r="E46" s="24"/>
      <c r="F46" s="25"/>
      <c r="G46" s="135"/>
      <c r="H46" s="24"/>
      <c r="I46" s="25"/>
      <c r="J46" s="135"/>
      <c r="K46" s="24"/>
      <c r="L46" s="25"/>
    </row>
    <row r="47" spans="1:12" ht="54.95" customHeight="1" x14ac:dyDescent="0.25">
      <c r="A47" s="472" t="s">
        <v>314</v>
      </c>
      <c r="B47" s="235" t="s">
        <v>214</v>
      </c>
      <c r="C47" s="475" t="s">
        <v>215</v>
      </c>
      <c r="D47" s="135"/>
      <c r="E47" s="24"/>
      <c r="F47" s="25"/>
      <c r="G47" s="135"/>
      <c r="H47" s="24"/>
      <c r="I47" s="25"/>
      <c r="J47" s="135"/>
      <c r="K47" s="24"/>
      <c r="L47" s="25"/>
    </row>
    <row r="48" spans="1:12" ht="54.95" customHeight="1" x14ac:dyDescent="0.25">
      <c r="A48" s="473"/>
      <c r="B48" s="235" t="s">
        <v>233</v>
      </c>
      <c r="C48" s="476"/>
      <c r="D48" s="135"/>
      <c r="E48" s="24"/>
      <c r="F48" s="25"/>
      <c r="G48" s="135"/>
      <c r="H48" s="24"/>
      <c r="I48" s="25"/>
      <c r="J48" s="135"/>
      <c r="K48" s="24"/>
      <c r="L48" s="25"/>
    </row>
    <row r="49" spans="1:12" ht="54.95" customHeight="1" thickBot="1" x14ac:dyDescent="0.3">
      <c r="A49" s="474"/>
      <c r="B49" s="236" t="s">
        <v>252</v>
      </c>
      <c r="C49" s="477"/>
      <c r="D49" s="136"/>
      <c r="E49" s="27"/>
      <c r="F49" s="30"/>
      <c r="G49" s="136"/>
      <c r="H49" s="27"/>
      <c r="I49" s="30"/>
      <c r="J49" s="136"/>
      <c r="K49" s="27"/>
      <c r="L49" s="30"/>
    </row>
  </sheetData>
  <mergeCells count="66">
    <mergeCell ref="K6:L6"/>
    <mergeCell ref="B6:I6"/>
    <mergeCell ref="A12:L12"/>
    <mergeCell ref="M8:O8"/>
    <mergeCell ref="M9:O9"/>
    <mergeCell ref="M10:O10"/>
    <mergeCell ref="A1:A4"/>
    <mergeCell ref="J1:L1"/>
    <mergeCell ref="J2:L2"/>
    <mergeCell ref="J3:L3"/>
    <mergeCell ref="J4:L4"/>
    <mergeCell ref="B1:I1"/>
    <mergeCell ref="B2:I2"/>
    <mergeCell ref="B3:I3"/>
    <mergeCell ref="B4:I4"/>
    <mergeCell ref="A8:A10"/>
    <mergeCell ref="J8:J10"/>
    <mergeCell ref="A15:A16"/>
    <mergeCell ref="A43:A44"/>
    <mergeCell ref="F15:F16"/>
    <mergeCell ref="I15:I16"/>
    <mergeCell ref="F17:F19"/>
    <mergeCell ref="A22:L22"/>
    <mergeCell ref="A32:L32"/>
    <mergeCell ref="J23:L23"/>
    <mergeCell ref="A25:A26"/>
    <mergeCell ref="A23:A24"/>
    <mergeCell ref="A33:A34"/>
    <mergeCell ref="A17:A19"/>
    <mergeCell ref="A27:A29"/>
    <mergeCell ref="G23:I23"/>
    <mergeCell ref="B33:B34"/>
    <mergeCell ref="C33:C34"/>
    <mergeCell ref="J13:L13"/>
    <mergeCell ref="J33:L33"/>
    <mergeCell ref="B23:B24"/>
    <mergeCell ref="C23:C24"/>
    <mergeCell ref="D23:F23"/>
    <mergeCell ref="C25:C26"/>
    <mergeCell ref="C17:C19"/>
    <mergeCell ref="C27:C29"/>
    <mergeCell ref="D33:F33"/>
    <mergeCell ref="C15:C16"/>
    <mergeCell ref="I17:I19"/>
    <mergeCell ref="L15:L16"/>
    <mergeCell ref="L17:L19"/>
    <mergeCell ref="A13:A14"/>
    <mergeCell ref="B13:B14"/>
    <mergeCell ref="C13:C14"/>
    <mergeCell ref="D13:F13"/>
    <mergeCell ref="G13:I13"/>
    <mergeCell ref="A45:A46"/>
    <mergeCell ref="C45:C46"/>
    <mergeCell ref="A47:A49"/>
    <mergeCell ref="C47:C49"/>
    <mergeCell ref="G33:I33"/>
    <mergeCell ref="B43:B44"/>
    <mergeCell ref="A35:A36"/>
    <mergeCell ref="A37:A39"/>
    <mergeCell ref="C35:C36"/>
    <mergeCell ref="C37:C39"/>
    <mergeCell ref="A42:L42"/>
    <mergeCell ref="C43:C44"/>
    <mergeCell ref="D43:F43"/>
    <mergeCell ref="G43:I43"/>
    <mergeCell ref="J43:L43"/>
  </mergeCells>
  <pageMargins left="0.25" right="0.25" top="0.75" bottom="0.75" header="0.3" footer="0.3"/>
  <pageSetup scale="2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AF43"/>
  <sheetViews>
    <sheetView view="pageBreakPreview" zoomScale="70" zoomScaleNormal="55" zoomScaleSheetLayoutView="70" workbookViewId="0">
      <selection activeCell="I28" sqref="I28"/>
    </sheetView>
  </sheetViews>
  <sheetFormatPr baseColWidth="10" defaultColWidth="10.85546875" defaultRowHeight="14.25" x14ac:dyDescent="0.25"/>
  <cols>
    <col min="1" max="1" width="25.5703125" style="79" customWidth="1"/>
    <col min="2" max="2" width="29.85546875" style="79" customWidth="1"/>
    <col min="3" max="3" width="21.5703125" style="79" customWidth="1"/>
    <col min="4" max="4" width="21.7109375" style="79" customWidth="1"/>
    <col min="5" max="5" width="20.7109375" style="79" bestFit="1" customWidth="1"/>
    <col min="6" max="6" width="21.85546875" style="79" customWidth="1"/>
    <col min="7" max="7" width="20.7109375" style="79" bestFit="1" customWidth="1"/>
    <col min="8" max="8" width="21.5703125" style="79" customWidth="1"/>
    <col min="9" max="9" width="20.7109375" style="79" bestFit="1" customWidth="1"/>
    <col min="10" max="10" width="22.28515625" style="79" customWidth="1"/>
    <col min="11" max="11" width="20.7109375" style="79" bestFit="1" customWidth="1"/>
    <col min="12" max="12" width="23" style="79" customWidth="1"/>
    <col min="13" max="13" width="20.7109375" style="79" bestFit="1" customWidth="1"/>
    <col min="14" max="14" width="22.28515625" style="79" customWidth="1"/>
    <col min="15" max="15" width="20.7109375" style="79" bestFit="1" customWidth="1"/>
    <col min="16" max="17" width="20.5703125" style="79" customWidth="1"/>
    <col min="18" max="18" width="17.28515625" style="79" bestFit="1" customWidth="1"/>
    <col min="19" max="19" width="20.7109375" style="79" bestFit="1" customWidth="1"/>
    <col min="20" max="20" width="21.140625" style="79" customWidth="1"/>
    <col min="21" max="21" width="20.7109375" style="79" bestFit="1" customWidth="1"/>
    <col min="22" max="22" width="19.85546875" style="79" bestFit="1" customWidth="1"/>
    <col min="23" max="23" width="21.85546875" style="79" customWidth="1"/>
    <col min="24" max="24" width="17.28515625" style="79" bestFit="1" customWidth="1"/>
    <col min="25" max="25" width="20.7109375" style="79" bestFit="1" customWidth="1"/>
    <col min="26" max="26" width="20.42578125" style="79" customWidth="1"/>
    <col min="27" max="27" width="17.42578125" style="79" customWidth="1"/>
    <col min="28" max="28" width="19.85546875" style="79" bestFit="1" customWidth="1"/>
    <col min="29" max="29" width="22.85546875" style="79" customWidth="1"/>
    <col min="30" max="30" width="17" style="79" customWidth="1"/>
    <col min="31" max="31" width="19.85546875" style="79" bestFit="1" customWidth="1"/>
    <col min="32" max="32" width="22" style="79" customWidth="1"/>
    <col min="33" max="36" width="20.42578125" style="79" bestFit="1" customWidth="1"/>
    <col min="37" max="16384" width="10.85546875" style="79"/>
  </cols>
  <sheetData>
    <row r="1" spans="1:32" s="2" customFormat="1" ht="20.25" customHeight="1" x14ac:dyDescent="0.25">
      <c r="A1" s="446"/>
      <c r="B1" s="510" t="s">
        <v>319</v>
      </c>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2"/>
    </row>
    <row r="2" spans="1:32" s="2" customFormat="1" ht="18.75" customHeight="1" x14ac:dyDescent="0.25">
      <c r="A2" s="447"/>
      <c r="B2" s="513"/>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5"/>
    </row>
    <row r="3" spans="1:32" s="2" customFormat="1" ht="14.25" customHeight="1" x14ac:dyDescent="0.25">
      <c r="A3" s="447"/>
      <c r="B3" s="513"/>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5"/>
    </row>
    <row r="4" spans="1:32" s="2" customFormat="1" ht="33" customHeight="1" thickBot="1" x14ac:dyDescent="0.3">
      <c r="A4" s="448"/>
      <c r="B4" s="516"/>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8"/>
    </row>
    <row r="5" spans="1:32" s="2" customFormat="1" ht="15" x14ac:dyDescent="0.25">
      <c r="B5" s="100"/>
      <c r="C5" s="100"/>
      <c r="D5" s="100"/>
      <c r="E5" s="100"/>
      <c r="F5" s="100"/>
      <c r="G5" s="100"/>
      <c r="H5" s="100"/>
      <c r="I5" s="100"/>
      <c r="J5" s="100"/>
      <c r="K5" s="99"/>
      <c r="L5" s="99"/>
      <c r="M5" s="99"/>
      <c r="N5" s="99"/>
      <c r="O5" s="99"/>
      <c r="P5" s="79"/>
      <c r="Q5" s="79"/>
      <c r="R5" s="79"/>
      <c r="S5" s="79"/>
      <c r="T5" s="79"/>
      <c r="U5" s="79"/>
      <c r="V5" s="79"/>
      <c r="W5" s="79"/>
      <c r="X5" s="79"/>
      <c r="Y5" s="79"/>
      <c r="Z5" s="79"/>
      <c r="AA5" s="79"/>
      <c r="AB5" s="79"/>
      <c r="AC5" s="79"/>
      <c r="AD5" s="79"/>
      <c r="AE5" s="79"/>
      <c r="AF5" s="79"/>
    </row>
    <row r="6" spans="1:32" s="2" customFormat="1" ht="9" customHeight="1" x14ac:dyDescent="0.25">
      <c r="A6" s="6"/>
      <c r="B6" s="100"/>
      <c r="C6" s="100"/>
      <c r="D6" s="100"/>
      <c r="E6" s="100"/>
      <c r="F6" s="100"/>
      <c r="G6" s="100"/>
      <c r="H6" s="100"/>
      <c r="I6" s="100"/>
      <c r="J6" s="100"/>
      <c r="K6" s="100"/>
      <c r="L6" s="100"/>
      <c r="M6" s="100"/>
      <c r="N6" s="100"/>
      <c r="O6" s="100"/>
      <c r="P6" s="3"/>
      <c r="Q6" s="3"/>
      <c r="R6" s="4"/>
      <c r="S6" s="4"/>
      <c r="T6" s="3"/>
      <c r="U6" s="3"/>
      <c r="V6" s="3"/>
      <c r="W6" s="79"/>
      <c r="X6" s="5"/>
      <c r="Y6" s="5"/>
      <c r="Z6" s="5"/>
      <c r="AA6" s="79"/>
      <c r="AB6" s="79"/>
      <c r="AC6" s="79"/>
      <c r="AD6" s="79"/>
      <c r="AE6" s="79"/>
      <c r="AF6" s="79"/>
    </row>
    <row r="7" spans="1:32" s="2" customFormat="1" ht="15" customHeight="1" thickBot="1" x14ac:dyDescent="0.3">
      <c r="A7" s="7"/>
      <c r="B7" s="100"/>
      <c r="C7" s="100"/>
      <c r="D7" s="100"/>
      <c r="E7" s="100"/>
      <c r="F7" s="100"/>
      <c r="G7" s="100"/>
      <c r="H7" s="100"/>
      <c r="I7" s="100"/>
      <c r="J7" s="100"/>
      <c r="K7" s="100"/>
      <c r="L7" s="100"/>
      <c r="M7" s="100"/>
      <c r="N7" s="100"/>
      <c r="O7" s="100"/>
      <c r="P7" s="3"/>
      <c r="Q7" s="3"/>
      <c r="R7" s="4"/>
      <c r="S7" s="4"/>
      <c r="T7" s="3"/>
      <c r="U7" s="3"/>
      <c r="V7" s="3"/>
      <c r="W7" s="79"/>
      <c r="X7" s="5"/>
      <c r="Y7" s="5"/>
      <c r="Z7" s="671"/>
      <c r="AA7" s="79"/>
      <c r="AB7" s="79"/>
      <c r="AC7" s="79"/>
      <c r="AD7" s="79"/>
      <c r="AE7" s="79"/>
      <c r="AF7" s="79"/>
    </row>
    <row r="8" spans="1:32" s="2" customFormat="1" ht="15" customHeight="1" thickBot="1" x14ac:dyDescent="0.3">
      <c r="A8" s="395" t="s">
        <v>269</v>
      </c>
      <c r="B8" s="672" t="s">
        <v>270</v>
      </c>
      <c r="C8" s="672"/>
      <c r="D8" s="672"/>
      <c r="E8" s="672"/>
      <c r="F8" s="672"/>
      <c r="G8" s="672"/>
      <c r="H8" s="672"/>
      <c r="I8" s="672"/>
      <c r="J8" s="672"/>
      <c r="K8" s="672"/>
      <c r="L8" s="672"/>
      <c r="M8" s="672"/>
      <c r="N8" s="672"/>
      <c r="O8" s="672"/>
      <c r="P8" s="672"/>
      <c r="Q8" s="672"/>
      <c r="R8" s="672"/>
      <c r="S8" s="672"/>
      <c r="T8" s="672"/>
      <c r="U8" s="672"/>
      <c r="V8" s="672"/>
      <c r="W8" s="672"/>
      <c r="X8" s="672"/>
      <c r="Y8" s="672"/>
      <c r="Z8" s="670" t="s">
        <v>649</v>
      </c>
      <c r="AA8" s="651">
        <v>2024110010300</v>
      </c>
      <c r="AB8" s="651"/>
      <c r="AC8" s="396" t="s">
        <v>94</v>
      </c>
      <c r="AD8" s="396"/>
      <c r="AE8" s="309"/>
      <c r="AF8" s="62"/>
    </row>
    <row r="9" spans="1:32" s="2" customFormat="1" ht="15" customHeight="1" thickBot="1" x14ac:dyDescent="0.3">
      <c r="A9" s="395"/>
      <c r="B9" s="672"/>
      <c r="C9" s="672"/>
      <c r="D9" s="672"/>
      <c r="E9" s="672"/>
      <c r="F9" s="672"/>
      <c r="G9" s="672"/>
      <c r="H9" s="672"/>
      <c r="I9" s="672"/>
      <c r="J9" s="672"/>
      <c r="K9" s="672"/>
      <c r="L9" s="672"/>
      <c r="M9" s="672"/>
      <c r="N9" s="672"/>
      <c r="O9" s="672"/>
      <c r="P9" s="672"/>
      <c r="Q9" s="672"/>
      <c r="R9" s="672"/>
      <c r="S9" s="672"/>
      <c r="T9" s="672"/>
      <c r="U9" s="672"/>
      <c r="V9" s="672"/>
      <c r="W9" s="672"/>
      <c r="X9" s="672"/>
      <c r="Y9" s="672"/>
      <c r="Z9" s="670"/>
      <c r="AA9" s="651"/>
      <c r="AB9" s="651"/>
      <c r="AC9" s="396" t="s">
        <v>95</v>
      </c>
      <c r="AD9" s="396"/>
      <c r="AE9" s="309"/>
      <c r="AF9" s="62"/>
    </row>
    <row r="10" spans="1:32" s="2" customFormat="1" ht="15" customHeight="1" thickBot="1" x14ac:dyDescent="0.3">
      <c r="A10" s="395"/>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0"/>
      <c r="AA10" s="651"/>
      <c r="AB10" s="651"/>
      <c r="AC10" s="396" t="s">
        <v>267</v>
      </c>
      <c r="AD10" s="396"/>
      <c r="AE10" s="309"/>
      <c r="AF10" s="62"/>
    </row>
    <row r="11" spans="1:32" s="2" customFormat="1" ht="15" customHeight="1" thickBot="1" x14ac:dyDescent="0.3">
      <c r="A11" s="395"/>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0"/>
      <c r="AA11" s="651"/>
      <c r="AB11" s="651"/>
      <c r="AC11" s="396" t="s">
        <v>104</v>
      </c>
      <c r="AD11" s="396"/>
      <c r="AE11" s="309"/>
      <c r="AF11" s="62"/>
    </row>
    <row r="12" spans="1:32" s="2" customFormat="1" ht="9" customHeight="1" x14ac:dyDescent="0.25">
      <c r="A12" s="14"/>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79"/>
      <c r="AD12" s="79"/>
      <c r="AE12" s="79"/>
      <c r="AF12" s="79"/>
    </row>
    <row r="13" spans="1:32" s="28" customFormat="1" ht="16.5" customHeight="1" thickBot="1" x14ac:dyDescent="0.25">
      <c r="C13" s="102"/>
      <c r="D13" s="102"/>
      <c r="E13" s="102"/>
      <c r="F13" s="102"/>
      <c r="G13" s="102"/>
      <c r="H13" s="102"/>
      <c r="I13" s="102"/>
      <c r="J13" s="102"/>
      <c r="K13" s="101"/>
      <c r="L13" s="101"/>
      <c r="M13" s="101"/>
      <c r="N13" s="101"/>
      <c r="O13" s="101"/>
      <c r="P13" s="137"/>
      <c r="Q13" s="137"/>
      <c r="R13" s="137"/>
      <c r="S13" s="137"/>
      <c r="T13" s="137"/>
      <c r="U13" s="137"/>
      <c r="V13" s="137"/>
      <c r="W13" s="137"/>
      <c r="X13" s="137"/>
      <c r="Y13" s="137"/>
      <c r="Z13" s="137"/>
      <c r="AA13" s="137"/>
      <c r="AB13" s="137"/>
      <c r="AC13" s="137"/>
      <c r="AD13" s="137"/>
      <c r="AE13" s="137"/>
      <c r="AF13" s="137"/>
    </row>
    <row r="14" spans="1:32" s="81" customFormat="1" ht="21.75" customHeight="1" thickBot="1" x14ac:dyDescent="0.3">
      <c r="A14" s="396" t="s">
        <v>105</v>
      </c>
      <c r="B14" s="188" t="s">
        <v>106</v>
      </c>
      <c r="C14" s="144" t="s">
        <v>107</v>
      </c>
      <c r="D14" s="188" t="s">
        <v>108</v>
      </c>
      <c r="E14" s="144" t="s">
        <v>107</v>
      </c>
      <c r="F14" s="188" t="s">
        <v>109</v>
      </c>
      <c r="G14" s="144" t="s">
        <v>107</v>
      </c>
      <c r="H14" s="188" t="s">
        <v>110</v>
      </c>
      <c r="I14" s="146"/>
      <c r="J14" s="103"/>
      <c r="K14" s="395" t="s">
        <v>111</v>
      </c>
      <c r="L14" s="395"/>
      <c r="M14" s="519" t="s">
        <v>112</v>
      </c>
      <c r="N14" s="519"/>
      <c r="O14" s="519"/>
      <c r="P14" s="220"/>
      <c r="Q14" s="215"/>
      <c r="R14" s="138"/>
      <c r="S14" s="138"/>
      <c r="T14" s="138"/>
      <c r="U14" s="138"/>
      <c r="V14" s="138"/>
      <c r="W14" s="138"/>
      <c r="X14" s="138"/>
      <c r="Y14" s="138"/>
      <c r="Z14" s="138"/>
      <c r="AA14" s="138"/>
      <c r="AB14" s="138"/>
      <c r="AC14" s="138"/>
      <c r="AD14" s="138"/>
      <c r="AE14" s="138"/>
      <c r="AF14" s="138"/>
    </row>
    <row r="15" spans="1:32" s="81" customFormat="1" ht="21.75" customHeight="1" thickBot="1" x14ac:dyDescent="0.3">
      <c r="A15" s="396"/>
      <c r="B15" s="189" t="s">
        <v>113</v>
      </c>
      <c r="C15" s="147"/>
      <c r="D15" s="188" t="s">
        <v>114</v>
      </c>
      <c r="E15" s="148"/>
      <c r="F15" s="188" t="s">
        <v>115</v>
      </c>
      <c r="G15" s="148"/>
      <c r="H15" s="188" t="s">
        <v>116</v>
      </c>
      <c r="I15" s="146"/>
      <c r="J15" s="103"/>
      <c r="K15" s="395"/>
      <c r="L15" s="395"/>
      <c r="M15" s="519" t="s">
        <v>117</v>
      </c>
      <c r="N15" s="519"/>
      <c r="O15" s="519"/>
      <c r="P15" s="149"/>
      <c r="Q15" s="215"/>
      <c r="R15" s="138"/>
      <c r="S15" s="138"/>
      <c r="T15" s="138"/>
      <c r="U15" s="138"/>
      <c r="V15" s="138"/>
      <c r="W15" s="138"/>
      <c r="X15" s="138"/>
      <c r="Y15" s="138"/>
      <c r="Z15" s="138"/>
      <c r="AA15" s="138"/>
      <c r="AB15" s="138"/>
      <c r="AC15" s="138"/>
      <c r="AD15" s="138"/>
      <c r="AE15" s="138"/>
      <c r="AF15" s="138"/>
    </row>
    <row r="16" spans="1:32" s="81" customFormat="1" ht="21.75" customHeight="1" thickBot="1" x14ac:dyDescent="0.3">
      <c r="A16" s="396"/>
      <c r="B16" s="188" t="s">
        <v>118</v>
      </c>
      <c r="C16" s="144"/>
      <c r="D16" s="188" t="s">
        <v>119</v>
      </c>
      <c r="E16" s="148"/>
      <c r="F16" s="188" t="s">
        <v>120</v>
      </c>
      <c r="G16" s="148"/>
      <c r="H16" s="188" t="s">
        <v>121</v>
      </c>
      <c r="I16" s="146"/>
      <c r="K16" s="395"/>
      <c r="L16" s="395"/>
      <c r="M16" s="519" t="s">
        <v>122</v>
      </c>
      <c r="N16" s="519"/>
      <c r="O16" s="519"/>
      <c r="P16" s="220" t="s">
        <v>107</v>
      </c>
      <c r="Q16" s="215"/>
      <c r="R16" s="138"/>
      <c r="S16" s="138"/>
      <c r="T16" s="138"/>
      <c r="U16" s="138"/>
      <c r="V16" s="138"/>
      <c r="W16" s="138"/>
      <c r="X16" s="138"/>
      <c r="Y16" s="138"/>
      <c r="Z16" s="138"/>
      <c r="AA16" s="138"/>
      <c r="AB16" s="138"/>
      <c r="AC16" s="138"/>
      <c r="AD16" s="138"/>
      <c r="AE16" s="138"/>
      <c r="AF16" s="138"/>
    </row>
    <row r="17" spans="1:32" s="81" customFormat="1" ht="21.75" customHeight="1" x14ac:dyDescent="0.25">
      <c r="A17" s="2"/>
      <c r="B17" s="2"/>
      <c r="C17" s="2"/>
      <c r="D17" s="2"/>
      <c r="E17" s="2"/>
      <c r="F17" s="2"/>
      <c r="G17" s="103"/>
      <c r="H17" s="103"/>
      <c r="I17" s="103"/>
      <c r="J17" s="103"/>
      <c r="K17" s="104"/>
      <c r="L17" s="104"/>
      <c r="M17" s="102"/>
      <c r="N17" s="102"/>
      <c r="O17" s="102"/>
      <c r="P17" s="138"/>
      <c r="Q17" s="138"/>
      <c r="R17" s="138"/>
      <c r="S17" s="138"/>
      <c r="T17" s="138"/>
      <c r="U17" s="138"/>
      <c r="V17" s="138"/>
      <c r="W17" s="138"/>
      <c r="X17" s="138"/>
      <c r="Y17" s="138"/>
      <c r="Z17" s="138"/>
      <c r="AA17" s="138"/>
      <c r="AB17" s="138"/>
      <c r="AC17" s="138"/>
      <c r="AD17" s="138"/>
      <c r="AE17" s="138"/>
      <c r="AF17" s="138"/>
    </row>
    <row r="19" spans="1:32" ht="15" thickBot="1" x14ac:dyDescent="0.3"/>
    <row r="20" spans="1:32" s="2" customFormat="1" ht="50.25" customHeight="1" thickBot="1" x14ac:dyDescent="0.3">
      <c r="A20" s="529" t="s">
        <v>320</v>
      </c>
      <c r="B20" s="530"/>
      <c r="C20" s="522" t="s">
        <v>321</v>
      </c>
      <c r="D20" s="523"/>
      <c r="E20" s="523"/>
      <c r="F20" s="523"/>
      <c r="G20" s="523"/>
      <c r="H20" s="523"/>
      <c r="I20" s="523"/>
      <c r="J20" s="523"/>
      <c r="K20" s="523"/>
      <c r="L20" s="523"/>
      <c r="M20" s="523"/>
      <c r="N20" s="523"/>
      <c r="O20" s="523"/>
      <c r="P20" s="523"/>
      <c r="Q20" s="523"/>
      <c r="R20" s="523"/>
      <c r="S20" s="523"/>
      <c r="T20" s="523"/>
      <c r="U20" s="523"/>
      <c r="V20" s="523"/>
      <c r="W20" s="523"/>
      <c r="X20" s="523"/>
      <c r="Y20" s="523"/>
      <c r="Z20" s="524"/>
      <c r="AA20" s="79"/>
      <c r="AB20" s="79"/>
      <c r="AC20" s="79"/>
      <c r="AD20" s="79"/>
      <c r="AE20" s="79"/>
      <c r="AF20" s="79"/>
    </row>
    <row r="21" spans="1:32" s="2" customFormat="1" ht="24" customHeight="1" x14ac:dyDescent="0.25">
      <c r="A21" s="525" t="s">
        <v>322</v>
      </c>
      <c r="B21" s="525" t="s">
        <v>323</v>
      </c>
      <c r="C21" s="528" t="s">
        <v>152</v>
      </c>
      <c r="D21" s="528"/>
      <c r="E21" s="528" t="s">
        <v>163</v>
      </c>
      <c r="F21" s="528"/>
      <c r="G21" s="528" t="s">
        <v>167</v>
      </c>
      <c r="H21" s="528"/>
      <c r="I21" s="528" t="s">
        <v>168</v>
      </c>
      <c r="J21" s="528"/>
      <c r="K21" s="528" t="s">
        <v>169</v>
      </c>
      <c r="L21" s="528"/>
      <c r="M21" s="528" t="s">
        <v>170</v>
      </c>
      <c r="N21" s="528"/>
      <c r="O21" s="520" t="s">
        <v>171</v>
      </c>
      <c r="P21" s="521"/>
      <c r="Q21" s="520" t="s">
        <v>172</v>
      </c>
      <c r="R21" s="521"/>
      <c r="S21" s="520" t="s">
        <v>173</v>
      </c>
      <c r="T21" s="521"/>
      <c r="U21" s="520" t="s">
        <v>174</v>
      </c>
      <c r="V21" s="521"/>
      <c r="W21" s="520" t="s">
        <v>318</v>
      </c>
      <c r="X21" s="521"/>
      <c r="Y21" s="520" t="s">
        <v>176</v>
      </c>
      <c r="Z21" s="521"/>
      <c r="AA21" s="79"/>
      <c r="AB21" s="79"/>
      <c r="AC21" s="79"/>
      <c r="AD21" s="79"/>
      <c r="AE21" s="79"/>
      <c r="AF21" s="79"/>
    </row>
    <row r="22" spans="1:32" s="2" customFormat="1" ht="29.25" customHeight="1" x14ac:dyDescent="0.25">
      <c r="A22" s="527"/>
      <c r="B22" s="526"/>
      <c r="C22" s="265" t="s">
        <v>324</v>
      </c>
      <c r="D22" s="265" t="s">
        <v>325</v>
      </c>
      <c r="E22" s="265" t="s">
        <v>324</v>
      </c>
      <c r="F22" s="265" t="s">
        <v>325</v>
      </c>
      <c r="G22" s="265" t="s">
        <v>324</v>
      </c>
      <c r="H22" s="265" t="s">
        <v>325</v>
      </c>
      <c r="I22" s="265" t="s">
        <v>324</v>
      </c>
      <c r="J22" s="265" t="s">
        <v>325</v>
      </c>
      <c r="K22" s="265" t="s">
        <v>324</v>
      </c>
      <c r="L22" s="265" t="s">
        <v>325</v>
      </c>
      <c r="M22" s="265" t="s">
        <v>324</v>
      </c>
      <c r="N22" s="265" t="s">
        <v>325</v>
      </c>
      <c r="O22" s="265" t="s">
        <v>324</v>
      </c>
      <c r="P22" s="265" t="s">
        <v>325</v>
      </c>
      <c r="Q22" s="265" t="s">
        <v>324</v>
      </c>
      <c r="R22" s="265" t="s">
        <v>325</v>
      </c>
      <c r="S22" s="265" t="s">
        <v>324</v>
      </c>
      <c r="T22" s="265" t="s">
        <v>325</v>
      </c>
      <c r="U22" s="265" t="s">
        <v>324</v>
      </c>
      <c r="V22" s="265" t="s">
        <v>325</v>
      </c>
      <c r="W22" s="265" t="s">
        <v>324</v>
      </c>
      <c r="X22" s="265" t="s">
        <v>325</v>
      </c>
      <c r="Y22" s="265" t="s">
        <v>324</v>
      </c>
      <c r="Z22" s="265" t="s">
        <v>325</v>
      </c>
      <c r="AA22" s="79"/>
      <c r="AB22" s="79"/>
      <c r="AC22" s="79"/>
      <c r="AD22" s="79"/>
      <c r="AE22" s="79"/>
      <c r="AF22" s="79"/>
    </row>
    <row r="23" spans="1:32" s="2" customFormat="1" ht="16.5" x14ac:dyDescent="0.25">
      <c r="A23" s="527"/>
      <c r="B23" s="263" t="s">
        <v>326</v>
      </c>
      <c r="C23" s="266">
        <v>16</v>
      </c>
      <c r="D23" s="267">
        <v>15</v>
      </c>
      <c r="E23" s="266">
        <v>33</v>
      </c>
      <c r="F23" s="267">
        <v>63</v>
      </c>
      <c r="G23" s="266">
        <v>39</v>
      </c>
      <c r="H23" s="266">
        <v>65</v>
      </c>
      <c r="I23" s="266">
        <v>39</v>
      </c>
      <c r="J23" s="267"/>
      <c r="K23" s="266">
        <v>39</v>
      </c>
      <c r="L23" s="267"/>
      <c r="M23" s="266">
        <v>39</v>
      </c>
      <c r="N23" s="267"/>
      <c r="O23" s="266">
        <v>39</v>
      </c>
      <c r="P23" s="267"/>
      <c r="Q23" s="266">
        <v>39</v>
      </c>
      <c r="R23" s="267"/>
      <c r="S23" s="266">
        <v>39</v>
      </c>
      <c r="T23" s="267"/>
      <c r="U23" s="266">
        <v>39</v>
      </c>
      <c r="V23" s="267"/>
      <c r="W23" s="266">
        <v>16</v>
      </c>
      <c r="X23" s="267"/>
      <c r="Y23" s="266">
        <v>13</v>
      </c>
      <c r="Z23" s="267"/>
      <c r="AA23" s="79"/>
      <c r="AB23" s="79"/>
      <c r="AC23" s="79"/>
      <c r="AD23" s="79"/>
      <c r="AE23" s="79"/>
      <c r="AF23" s="79"/>
    </row>
    <row r="24" spans="1:32" s="2" customFormat="1" ht="16.5" x14ac:dyDescent="0.25">
      <c r="A24" s="527"/>
      <c r="B24" s="263" t="s">
        <v>327</v>
      </c>
      <c r="C24" s="266">
        <v>8</v>
      </c>
      <c r="D24" s="267">
        <v>8</v>
      </c>
      <c r="E24" s="266">
        <v>17</v>
      </c>
      <c r="F24" s="267">
        <v>9</v>
      </c>
      <c r="G24" s="266">
        <v>20</v>
      </c>
      <c r="H24" s="266">
        <v>16</v>
      </c>
      <c r="I24" s="266">
        <v>20</v>
      </c>
      <c r="J24" s="267"/>
      <c r="K24" s="266">
        <v>20</v>
      </c>
      <c r="L24" s="267"/>
      <c r="M24" s="266">
        <v>20</v>
      </c>
      <c r="N24" s="267"/>
      <c r="O24" s="266">
        <v>20</v>
      </c>
      <c r="P24" s="267"/>
      <c r="Q24" s="266">
        <v>20</v>
      </c>
      <c r="R24" s="267"/>
      <c r="S24" s="266">
        <v>20</v>
      </c>
      <c r="T24" s="267"/>
      <c r="U24" s="266">
        <v>20</v>
      </c>
      <c r="V24" s="267"/>
      <c r="W24" s="266">
        <v>8</v>
      </c>
      <c r="X24" s="267"/>
      <c r="Y24" s="266">
        <v>7</v>
      </c>
      <c r="Z24" s="267"/>
      <c r="AA24" s="79"/>
      <c r="AB24" s="79"/>
      <c r="AC24" s="79"/>
      <c r="AD24" s="79"/>
      <c r="AE24" s="79"/>
      <c r="AF24" s="79"/>
    </row>
    <row r="25" spans="1:32" s="2" customFormat="1" ht="16.5" x14ac:dyDescent="0.25">
      <c r="A25" s="527"/>
      <c r="B25" s="263" t="s">
        <v>328</v>
      </c>
      <c r="C25" s="266">
        <v>11</v>
      </c>
      <c r="D25" s="267">
        <v>4</v>
      </c>
      <c r="E25" s="266">
        <v>22</v>
      </c>
      <c r="F25" s="267">
        <v>2</v>
      </c>
      <c r="G25" s="266">
        <v>27</v>
      </c>
      <c r="H25" s="266">
        <v>10</v>
      </c>
      <c r="I25" s="266">
        <v>27</v>
      </c>
      <c r="J25" s="267"/>
      <c r="K25" s="266">
        <v>27</v>
      </c>
      <c r="L25" s="267"/>
      <c r="M25" s="266">
        <v>27</v>
      </c>
      <c r="N25" s="267"/>
      <c r="O25" s="266">
        <v>27</v>
      </c>
      <c r="P25" s="267"/>
      <c r="Q25" s="266">
        <v>27</v>
      </c>
      <c r="R25" s="267"/>
      <c r="S25" s="266">
        <v>27</v>
      </c>
      <c r="T25" s="267"/>
      <c r="U25" s="266">
        <v>27</v>
      </c>
      <c r="V25" s="267"/>
      <c r="W25" s="266">
        <v>11</v>
      </c>
      <c r="X25" s="267"/>
      <c r="Y25" s="266">
        <v>9</v>
      </c>
      <c r="Z25" s="267"/>
      <c r="AA25" s="79"/>
      <c r="AB25" s="79"/>
      <c r="AC25" s="79"/>
      <c r="AD25" s="79"/>
      <c r="AE25" s="79"/>
      <c r="AF25" s="79"/>
    </row>
    <row r="26" spans="1:32" s="2" customFormat="1" ht="16.5" x14ac:dyDescent="0.25">
      <c r="A26" s="527"/>
      <c r="B26" s="263" t="s">
        <v>329</v>
      </c>
      <c r="C26" s="266">
        <v>43</v>
      </c>
      <c r="D26" s="267">
        <v>17</v>
      </c>
      <c r="E26" s="266">
        <v>84</v>
      </c>
      <c r="F26" s="267">
        <v>88</v>
      </c>
      <c r="G26" s="266">
        <v>101</v>
      </c>
      <c r="H26" s="266">
        <v>97</v>
      </c>
      <c r="I26" s="266">
        <v>101</v>
      </c>
      <c r="J26" s="267"/>
      <c r="K26" s="266">
        <v>101</v>
      </c>
      <c r="L26" s="267"/>
      <c r="M26" s="266">
        <v>101</v>
      </c>
      <c r="N26" s="267"/>
      <c r="O26" s="266">
        <v>101</v>
      </c>
      <c r="P26" s="267"/>
      <c r="Q26" s="266">
        <v>101</v>
      </c>
      <c r="R26" s="267"/>
      <c r="S26" s="266">
        <v>101</v>
      </c>
      <c r="T26" s="267"/>
      <c r="U26" s="266">
        <v>101</v>
      </c>
      <c r="V26" s="267"/>
      <c r="W26" s="266">
        <v>43</v>
      </c>
      <c r="X26" s="267"/>
      <c r="Y26" s="266">
        <v>34</v>
      </c>
      <c r="Z26" s="267"/>
      <c r="AA26" s="79"/>
      <c r="AB26" s="79"/>
      <c r="AC26" s="79"/>
      <c r="AD26" s="79"/>
      <c r="AE26" s="79"/>
      <c r="AF26" s="79"/>
    </row>
    <row r="27" spans="1:32" s="2" customFormat="1" ht="16.5" x14ac:dyDescent="0.25">
      <c r="A27" s="527"/>
      <c r="B27" s="263" t="s">
        <v>330</v>
      </c>
      <c r="C27" s="266">
        <v>28</v>
      </c>
      <c r="D27" s="267">
        <v>51</v>
      </c>
      <c r="E27" s="266">
        <v>56</v>
      </c>
      <c r="F27" s="267">
        <v>82</v>
      </c>
      <c r="G27" s="266">
        <v>67</v>
      </c>
      <c r="H27" s="266">
        <v>75</v>
      </c>
      <c r="I27" s="266">
        <v>67</v>
      </c>
      <c r="J27" s="267"/>
      <c r="K27" s="266">
        <v>67</v>
      </c>
      <c r="L27" s="267"/>
      <c r="M27" s="266">
        <v>67</v>
      </c>
      <c r="N27" s="267"/>
      <c r="O27" s="266">
        <v>67</v>
      </c>
      <c r="P27" s="267"/>
      <c r="Q27" s="266">
        <v>67</v>
      </c>
      <c r="R27" s="267"/>
      <c r="S27" s="266">
        <v>67</v>
      </c>
      <c r="T27" s="267"/>
      <c r="U27" s="266">
        <v>67</v>
      </c>
      <c r="V27" s="267"/>
      <c r="W27" s="266">
        <v>28</v>
      </c>
      <c r="X27" s="267"/>
      <c r="Y27" s="266">
        <v>22</v>
      </c>
      <c r="Z27" s="267"/>
      <c r="AA27" s="79"/>
      <c r="AB27" s="79"/>
      <c r="AC27" s="79"/>
      <c r="AD27" s="79"/>
      <c r="AE27" s="79"/>
      <c r="AF27" s="79"/>
    </row>
    <row r="28" spans="1:32" s="2" customFormat="1" ht="16.5" x14ac:dyDescent="0.25">
      <c r="A28" s="527"/>
      <c r="B28" s="263" t="s">
        <v>331</v>
      </c>
      <c r="C28" s="266">
        <v>12</v>
      </c>
      <c r="D28" s="267">
        <v>8</v>
      </c>
      <c r="E28" s="266">
        <v>24</v>
      </c>
      <c r="F28" s="267">
        <v>11</v>
      </c>
      <c r="G28" s="266">
        <v>28</v>
      </c>
      <c r="H28" s="266">
        <v>21</v>
      </c>
      <c r="I28" s="266">
        <v>28</v>
      </c>
      <c r="J28" s="267"/>
      <c r="K28" s="266">
        <v>28</v>
      </c>
      <c r="L28" s="267"/>
      <c r="M28" s="266">
        <v>28</v>
      </c>
      <c r="N28" s="267"/>
      <c r="O28" s="266">
        <v>28</v>
      </c>
      <c r="P28" s="267"/>
      <c r="Q28" s="266">
        <v>28</v>
      </c>
      <c r="R28" s="267"/>
      <c r="S28" s="266">
        <v>28</v>
      </c>
      <c r="T28" s="267"/>
      <c r="U28" s="266">
        <v>28</v>
      </c>
      <c r="V28" s="267"/>
      <c r="W28" s="266">
        <v>12</v>
      </c>
      <c r="X28" s="267"/>
      <c r="Y28" s="266">
        <v>9</v>
      </c>
      <c r="Z28" s="267"/>
      <c r="AA28" s="79"/>
      <c r="AB28" s="79"/>
      <c r="AC28" s="79"/>
      <c r="AD28" s="79"/>
      <c r="AE28" s="79"/>
      <c r="AF28" s="79"/>
    </row>
    <row r="29" spans="1:32" s="2" customFormat="1" ht="16.5" x14ac:dyDescent="0.25">
      <c r="A29" s="527"/>
      <c r="B29" s="263" t="s">
        <v>332</v>
      </c>
      <c r="C29" s="266">
        <v>64</v>
      </c>
      <c r="D29" s="267">
        <v>118</v>
      </c>
      <c r="E29" s="266">
        <v>125</v>
      </c>
      <c r="F29" s="267">
        <v>118</v>
      </c>
      <c r="G29" s="266">
        <v>150</v>
      </c>
      <c r="H29" s="266">
        <v>236</v>
      </c>
      <c r="I29" s="266">
        <v>150</v>
      </c>
      <c r="J29" s="267"/>
      <c r="K29" s="266">
        <v>150</v>
      </c>
      <c r="L29" s="267"/>
      <c r="M29" s="266">
        <v>150</v>
      </c>
      <c r="N29" s="267"/>
      <c r="O29" s="266">
        <v>150</v>
      </c>
      <c r="P29" s="267"/>
      <c r="Q29" s="266">
        <v>150</v>
      </c>
      <c r="R29" s="267"/>
      <c r="S29" s="266">
        <v>150</v>
      </c>
      <c r="T29" s="267"/>
      <c r="U29" s="266">
        <v>150</v>
      </c>
      <c r="V29" s="267"/>
      <c r="W29" s="266">
        <v>64</v>
      </c>
      <c r="X29" s="267"/>
      <c r="Y29" s="266">
        <v>50</v>
      </c>
      <c r="Z29" s="267"/>
      <c r="AA29" s="79"/>
      <c r="AB29" s="79"/>
      <c r="AC29" s="79"/>
      <c r="AD29" s="79"/>
      <c r="AE29" s="79"/>
      <c r="AF29" s="79"/>
    </row>
    <row r="30" spans="1:32" s="2" customFormat="1" ht="16.5" x14ac:dyDescent="0.25">
      <c r="A30" s="527"/>
      <c r="B30" s="263" t="s">
        <v>333</v>
      </c>
      <c r="C30" s="266">
        <v>40</v>
      </c>
      <c r="D30" s="267">
        <v>57</v>
      </c>
      <c r="E30" s="266">
        <v>80</v>
      </c>
      <c r="F30" s="267">
        <v>86</v>
      </c>
      <c r="G30" s="266">
        <v>97</v>
      </c>
      <c r="H30" s="266">
        <v>104</v>
      </c>
      <c r="I30" s="266">
        <v>97</v>
      </c>
      <c r="J30" s="267"/>
      <c r="K30" s="266">
        <v>97</v>
      </c>
      <c r="L30" s="267"/>
      <c r="M30" s="266">
        <v>97</v>
      </c>
      <c r="N30" s="267"/>
      <c r="O30" s="266">
        <v>97</v>
      </c>
      <c r="P30" s="267"/>
      <c r="Q30" s="266">
        <v>97</v>
      </c>
      <c r="R30" s="267"/>
      <c r="S30" s="266">
        <v>97</v>
      </c>
      <c r="T30" s="267"/>
      <c r="U30" s="266">
        <v>97</v>
      </c>
      <c r="V30" s="267"/>
      <c r="W30" s="266">
        <v>40</v>
      </c>
      <c r="X30" s="267"/>
      <c r="Y30" s="266">
        <v>33</v>
      </c>
      <c r="Z30" s="267"/>
      <c r="AA30" s="79"/>
      <c r="AB30" s="79"/>
      <c r="AC30" s="79"/>
      <c r="AD30" s="79"/>
      <c r="AE30" s="79"/>
      <c r="AF30" s="79"/>
    </row>
    <row r="31" spans="1:32" s="2" customFormat="1" ht="16.5" x14ac:dyDescent="0.25">
      <c r="A31" s="527"/>
      <c r="B31" s="263" t="s">
        <v>334</v>
      </c>
      <c r="C31" s="266">
        <v>29</v>
      </c>
      <c r="D31" s="267">
        <v>14</v>
      </c>
      <c r="E31" s="266">
        <v>58</v>
      </c>
      <c r="F31" s="267">
        <v>65</v>
      </c>
      <c r="G31" s="266">
        <v>69</v>
      </c>
      <c r="H31" s="266">
        <v>73</v>
      </c>
      <c r="I31" s="266">
        <v>69</v>
      </c>
      <c r="J31" s="267"/>
      <c r="K31" s="266">
        <v>69</v>
      </c>
      <c r="L31" s="267"/>
      <c r="M31" s="266">
        <v>69</v>
      </c>
      <c r="N31" s="267"/>
      <c r="O31" s="266">
        <v>69</v>
      </c>
      <c r="P31" s="267"/>
      <c r="Q31" s="266">
        <v>69</v>
      </c>
      <c r="R31" s="267"/>
      <c r="S31" s="266">
        <v>69</v>
      </c>
      <c r="T31" s="267"/>
      <c r="U31" s="266">
        <v>69</v>
      </c>
      <c r="V31" s="267"/>
      <c r="W31" s="266">
        <v>29</v>
      </c>
      <c r="X31" s="267"/>
      <c r="Y31" s="266">
        <v>23</v>
      </c>
      <c r="Z31" s="267"/>
      <c r="AA31" s="79"/>
      <c r="AB31" s="79"/>
      <c r="AC31" s="79"/>
      <c r="AD31" s="79"/>
      <c r="AE31" s="79"/>
      <c r="AF31" s="79"/>
    </row>
    <row r="32" spans="1:32" s="2" customFormat="1" ht="16.5" x14ac:dyDescent="0.25">
      <c r="A32" s="527"/>
      <c r="B32" s="263" t="s">
        <v>335</v>
      </c>
      <c r="C32" s="266">
        <v>31</v>
      </c>
      <c r="D32" s="267">
        <v>60</v>
      </c>
      <c r="E32" s="266">
        <v>62</v>
      </c>
      <c r="F32" s="267">
        <v>51</v>
      </c>
      <c r="G32" s="266">
        <v>75</v>
      </c>
      <c r="H32" s="266">
        <v>90</v>
      </c>
      <c r="I32" s="266">
        <v>75</v>
      </c>
      <c r="J32" s="267"/>
      <c r="K32" s="266">
        <v>75</v>
      </c>
      <c r="L32" s="267"/>
      <c r="M32" s="266">
        <v>75</v>
      </c>
      <c r="N32" s="267"/>
      <c r="O32" s="266">
        <v>75</v>
      </c>
      <c r="P32" s="267"/>
      <c r="Q32" s="266">
        <v>75</v>
      </c>
      <c r="R32" s="267"/>
      <c r="S32" s="266">
        <v>75</v>
      </c>
      <c r="T32" s="267"/>
      <c r="U32" s="266">
        <v>75</v>
      </c>
      <c r="V32" s="267"/>
      <c r="W32" s="266">
        <v>31</v>
      </c>
      <c r="X32" s="267"/>
      <c r="Y32" s="266">
        <v>25</v>
      </c>
      <c r="Z32" s="267"/>
      <c r="AA32" s="79"/>
      <c r="AB32" s="79"/>
      <c r="AC32" s="79"/>
      <c r="AD32" s="79"/>
      <c r="AE32" s="79"/>
      <c r="AF32" s="79"/>
    </row>
    <row r="33" spans="1:32" s="2" customFormat="1" ht="16.5" x14ac:dyDescent="0.25">
      <c r="A33" s="527"/>
      <c r="B33" s="263" t="s">
        <v>336</v>
      </c>
      <c r="C33" s="266">
        <v>47</v>
      </c>
      <c r="D33" s="267">
        <v>75</v>
      </c>
      <c r="E33" s="266">
        <v>96</v>
      </c>
      <c r="F33" s="267">
        <v>122</v>
      </c>
      <c r="G33" s="266">
        <v>115</v>
      </c>
      <c r="H33" s="266">
        <v>132</v>
      </c>
      <c r="I33" s="266">
        <v>115</v>
      </c>
      <c r="J33" s="267"/>
      <c r="K33" s="266">
        <v>115</v>
      </c>
      <c r="L33" s="267"/>
      <c r="M33" s="266">
        <v>115</v>
      </c>
      <c r="N33" s="267"/>
      <c r="O33" s="266">
        <v>115</v>
      </c>
      <c r="P33" s="267"/>
      <c r="Q33" s="266">
        <v>115</v>
      </c>
      <c r="R33" s="267"/>
      <c r="S33" s="266">
        <v>115</v>
      </c>
      <c r="T33" s="267"/>
      <c r="U33" s="266">
        <v>115</v>
      </c>
      <c r="V33" s="267"/>
      <c r="W33" s="266">
        <v>47</v>
      </c>
      <c r="X33" s="267"/>
      <c r="Y33" s="266">
        <v>38</v>
      </c>
      <c r="Z33" s="267"/>
      <c r="AA33" s="79"/>
      <c r="AB33" s="79"/>
      <c r="AC33" s="79"/>
      <c r="AD33" s="79"/>
      <c r="AE33" s="79"/>
      <c r="AF33" s="79"/>
    </row>
    <row r="34" spans="1:32" s="2" customFormat="1" ht="16.5" x14ac:dyDescent="0.25">
      <c r="A34" s="527"/>
      <c r="B34" s="263" t="s">
        <v>337</v>
      </c>
      <c r="C34" s="266">
        <v>13</v>
      </c>
      <c r="D34" s="267">
        <v>10</v>
      </c>
      <c r="E34" s="266">
        <v>25</v>
      </c>
      <c r="F34" s="267">
        <v>11</v>
      </c>
      <c r="G34" s="266">
        <v>30</v>
      </c>
      <c r="H34" s="266">
        <v>11</v>
      </c>
      <c r="I34" s="266">
        <v>30</v>
      </c>
      <c r="J34" s="267"/>
      <c r="K34" s="266">
        <v>30</v>
      </c>
      <c r="L34" s="267"/>
      <c r="M34" s="266">
        <v>30</v>
      </c>
      <c r="N34" s="267"/>
      <c r="O34" s="266">
        <v>30</v>
      </c>
      <c r="P34" s="267"/>
      <c r="Q34" s="266">
        <v>30</v>
      </c>
      <c r="R34" s="267"/>
      <c r="S34" s="266">
        <v>30</v>
      </c>
      <c r="T34" s="267"/>
      <c r="U34" s="266">
        <v>30</v>
      </c>
      <c r="V34" s="267"/>
      <c r="W34" s="266">
        <v>13</v>
      </c>
      <c r="X34" s="267"/>
      <c r="Y34" s="266">
        <v>10</v>
      </c>
      <c r="Z34" s="267"/>
      <c r="AA34" s="79"/>
      <c r="AB34" s="79"/>
      <c r="AC34" s="79"/>
      <c r="AD34" s="79"/>
      <c r="AE34" s="79"/>
      <c r="AF34" s="79"/>
    </row>
    <row r="35" spans="1:32" s="2" customFormat="1" ht="16.5" x14ac:dyDescent="0.25">
      <c r="A35" s="527"/>
      <c r="B35" s="263" t="s">
        <v>338</v>
      </c>
      <c r="C35" s="266">
        <v>6</v>
      </c>
      <c r="D35" s="267">
        <v>3</v>
      </c>
      <c r="E35" s="266">
        <v>12</v>
      </c>
      <c r="F35" s="267">
        <v>4</v>
      </c>
      <c r="G35" s="266">
        <v>15</v>
      </c>
      <c r="H35" s="266">
        <v>5</v>
      </c>
      <c r="I35" s="266">
        <v>15</v>
      </c>
      <c r="J35" s="267"/>
      <c r="K35" s="266">
        <v>15</v>
      </c>
      <c r="L35" s="267"/>
      <c r="M35" s="266">
        <v>15</v>
      </c>
      <c r="N35" s="267"/>
      <c r="O35" s="266">
        <v>15</v>
      </c>
      <c r="P35" s="267"/>
      <c r="Q35" s="266">
        <v>15</v>
      </c>
      <c r="R35" s="267"/>
      <c r="S35" s="266">
        <v>15</v>
      </c>
      <c r="T35" s="267"/>
      <c r="U35" s="266">
        <v>15</v>
      </c>
      <c r="V35" s="267"/>
      <c r="W35" s="266">
        <v>6</v>
      </c>
      <c r="X35" s="267"/>
      <c r="Y35" s="266">
        <v>5</v>
      </c>
      <c r="Z35" s="267"/>
      <c r="AA35" s="79"/>
      <c r="AB35" s="79"/>
      <c r="AC35" s="79"/>
      <c r="AD35" s="79"/>
      <c r="AE35" s="79"/>
      <c r="AF35" s="79"/>
    </row>
    <row r="36" spans="1:32" s="2" customFormat="1" ht="16.5" x14ac:dyDescent="0.25">
      <c r="A36" s="527"/>
      <c r="B36" s="263" t="s">
        <v>339</v>
      </c>
      <c r="C36" s="266">
        <v>9</v>
      </c>
      <c r="D36" s="267">
        <v>4</v>
      </c>
      <c r="E36" s="266">
        <v>17</v>
      </c>
      <c r="F36" s="267">
        <v>8</v>
      </c>
      <c r="G36" s="266">
        <v>21</v>
      </c>
      <c r="H36" s="266">
        <v>10</v>
      </c>
      <c r="I36" s="266">
        <v>21</v>
      </c>
      <c r="J36" s="267"/>
      <c r="K36" s="266">
        <v>21</v>
      </c>
      <c r="L36" s="267"/>
      <c r="M36" s="266">
        <v>21</v>
      </c>
      <c r="N36" s="267"/>
      <c r="O36" s="266">
        <v>21</v>
      </c>
      <c r="P36" s="267"/>
      <c r="Q36" s="266">
        <v>21</v>
      </c>
      <c r="R36" s="267"/>
      <c r="S36" s="266">
        <v>21</v>
      </c>
      <c r="T36" s="267"/>
      <c r="U36" s="266">
        <v>21</v>
      </c>
      <c r="V36" s="267"/>
      <c r="W36" s="266">
        <v>9</v>
      </c>
      <c r="X36" s="267"/>
      <c r="Y36" s="266">
        <v>7</v>
      </c>
      <c r="Z36" s="267"/>
      <c r="AA36" s="79"/>
      <c r="AB36" s="79"/>
      <c r="AC36" s="79"/>
      <c r="AD36" s="79"/>
      <c r="AE36" s="79"/>
      <c r="AF36" s="79"/>
    </row>
    <row r="37" spans="1:32" s="2" customFormat="1" ht="16.5" x14ac:dyDescent="0.25">
      <c r="A37" s="527"/>
      <c r="B37" s="263" t="s">
        <v>340</v>
      </c>
      <c r="C37" s="266">
        <v>4</v>
      </c>
      <c r="D37" s="267">
        <v>1</v>
      </c>
      <c r="E37" s="266">
        <v>9</v>
      </c>
      <c r="F37" s="267">
        <v>1</v>
      </c>
      <c r="G37" s="266">
        <v>10</v>
      </c>
      <c r="H37" s="266">
        <v>5</v>
      </c>
      <c r="I37" s="266">
        <v>10</v>
      </c>
      <c r="J37" s="267"/>
      <c r="K37" s="266">
        <v>10</v>
      </c>
      <c r="L37" s="267"/>
      <c r="M37" s="266">
        <v>10</v>
      </c>
      <c r="N37" s="267"/>
      <c r="O37" s="266">
        <v>10</v>
      </c>
      <c r="P37" s="267"/>
      <c r="Q37" s="266">
        <v>10</v>
      </c>
      <c r="R37" s="267"/>
      <c r="S37" s="266">
        <v>10</v>
      </c>
      <c r="T37" s="267"/>
      <c r="U37" s="266">
        <v>10</v>
      </c>
      <c r="V37" s="267"/>
      <c r="W37" s="266">
        <v>4</v>
      </c>
      <c r="X37" s="267"/>
      <c r="Y37" s="266">
        <v>3</v>
      </c>
      <c r="Z37" s="267"/>
      <c r="AA37" s="79"/>
      <c r="AB37" s="79"/>
      <c r="AC37" s="79"/>
      <c r="AD37" s="79"/>
      <c r="AE37" s="79"/>
      <c r="AF37" s="79"/>
    </row>
    <row r="38" spans="1:32" s="2" customFormat="1" ht="16.5" x14ac:dyDescent="0.25">
      <c r="A38" s="527"/>
      <c r="B38" s="263" t="s">
        <v>341</v>
      </c>
      <c r="C38" s="266">
        <v>14</v>
      </c>
      <c r="D38" s="267">
        <v>25</v>
      </c>
      <c r="E38" s="266">
        <v>28</v>
      </c>
      <c r="F38" s="267">
        <v>57</v>
      </c>
      <c r="G38" s="266">
        <v>34</v>
      </c>
      <c r="H38" s="266">
        <v>50</v>
      </c>
      <c r="I38" s="266">
        <v>34</v>
      </c>
      <c r="J38" s="267"/>
      <c r="K38" s="266">
        <v>34</v>
      </c>
      <c r="L38" s="267"/>
      <c r="M38" s="266">
        <v>34</v>
      </c>
      <c r="N38" s="267"/>
      <c r="O38" s="266">
        <v>34</v>
      </c>
      <c r="P38" s="267"/>
      <c r="Q38" s="266">
        <v>34</v>
      </c>
      <c r="R38" s="267"/>
      <c r="S38" s="266">
        <v>34</v>
      </c>
      <c r="T38" s="267"/>
      <c r="U38" s="266">
        <v>34</v>
      </c>
      <c r="V38" s="267"/>
      <c r="W38" s="266">
        <v>14</v>
      </c>
      <c r="X38" s="267"/>
      <c r="Y38" s="266">
        <v>11</v>
      </c>
      <c r="Z38" s="267"/>
      <c r="AA38" s="79"/>
      <c r="AB38" s="79"/>
      <c r="AC38" s="79"/>
      <c r="AD38" s="79"/>
      <c r="AE38" s="79"/>
      <c r="AF38" s="79"/>
    </row>
    <row r="39" spans="1:32" s="2" customFormat="1" ht="16.5" x14ac:dyDescent="0.25">
      <c r="A39" s="527"/>
      <c r="B39" s="263" t="s">
        <v>342</v>
      </c>
      <c r="C39" s="266">
        <v>4</v>
      </c>
      <c r="D39" s="267">
        <v>0</v>
      </c>
      <c r="E39" s="266">
        <v>8</v>
      </c>
      <c r="F39" s="267">
        <v>0</v>
      </c>
      <c r="G39" s="266">
        <v>10</v>
      </c>
      <c r="H39" s="266">
        <v>3</v>
      </c>
      <c r="I39" s="266">
        <v>10</v>
      </c>
      <c r="J39" s="267"/>
      <c r="K39" s="266">
        <v>10</v>
      </c>
      <c r="L39" s="267"/>
      <c r="M39" s="266">
        <v>10</v>
      </c>
      <c r="N39" s="267"/>
      <c r="O39" s="266">
        <v>10</v>
      </c>
      <c r="P39" s="267"/>
      <c r="Q39" s="266">
        <v>10</v>
      </c>
      <c r="R39" s="267"/>
      <c r="S39" s="266">
        <v>10</v>
      </c>
      <c r="T39" s="267"/>
      <c r="U39" s="266">
        <v>10</v>
      </c>
      <c r="V39" s="267"/>
      <c r="W39" s="266">
        <v>4</v>
      </c>
      <c r="X39" s="267"/>
      <c r="Y39" s="266">
        <v>3</v>
      </c>
      <c r="Z39" s="267"/>
      <c r="AA39" s="79"/>
      <c r="AB39" s="79"/>
      <c r="AC39" s="79"/>
      <c r="AD39" s="79"/>
      <c r="AE39" s="79"/>
      <c r="AF39" s="79"/>
    </row>
    <row r="40" spans="1:32" s="2" customFormat="1" ht="16.5" x14ac:dyDescent="0.25">
      <c r="A40" s="527"/>
      <c r="B40" s="263" t="s">
        <v>343</v>
      </c>
      <c r="C40" s="266">
        <v>17</v>
      </c>
      <c r="D40" s="267">
        <v>23</v>
      </c>
      <c r="E40" s="266">
        <v>34</v>
      </c>
      <c r="F40" s="267">
        <v>26</v>
      </c>
      <c r="G40" s="266">
        <v>41</v>
      </c>
      <c r="H40" s="266">
        <v>32</v>
      </c>
      <c r="I40" s="266">
        <v>41</v>
      </c>
      <c r="J40" s="267"/>
      <c r="K40" s="266">
        <v>41</v>
      </c>
      <c r="L40" s="267"/>
      <c r="M40" s="266">
        <v>41</v>
      </c>
      <c r="N40" s="267"/>
      <c r="O40" s="266">
        <v>41</v>
      </c>
      <c r="P40" s="267"/>
      <c r="Q40" s="266">
        <v>41</v>
      </c>
      <c r="R40" s="267"/>
      <c r="S40" s="266">
        <v>41</v>
      </c>
      <c r="T40" s="267"/>
      <c r="U40" s="266">
        <v>41</v>
      </c>
      <c r="V40" s="267"/>
      <c r="W40" s="266">
        <v>17</v>
      </c>
      <c r="X40" s="267"/>
      <c r="Y40" s="266">
        <v>14</v>
      </c>
      <c r="Z40" s="267"/>
      <c r="AA40" s="79"/>
      <c r="AB40" s="79"/>
      <c r="AC40" s="79"/>
      <c r="AD40" s="79"/>
      <c r="AE40" s="79"/>
      <c r="AF40" s="79"/>
    </row>
    <row r="41" spans="1:32" s="2" customFormat="1" ht="16.5" x14ac:dyDescent="0.25">
      <c r="A41" s="527"/>
      <c r="B41" s="263" t="s">
        <v>344</v>
      </c>
      <c r="C41" s="266">
        <v>83</v>
      </c>
      <c r="D41" s="267">
        <v>199</v>
      </c>
      <c r="E41" s="266">
        <v>168</v>
      </c>
      <c r="F41" s="267">
        <v>178</v>
      </c>
      <c r="G41" s="266">
        <v>201</v>
      </c>
      <c r="H41" s="266">
        <v>189</v>
      </c>
      <c r="I41" s="266">
        <v>201</v>
      </c>
      <c r="J41" s="267"/>
      <c r="K41" s="266">
        <v>201</v>
      </c>
      <c r="L41" s="267"/>
      <c r="M41" s="266">
        <v>201</v>
      </c>
      <c r="N41" s="267"/>
      <c r="O41" s="266">
        <v>201</v>
      </c>
      <c r="P41" s="267"/>
      <c r="Q41" s="266">
        <v>201</v>
      </c>
      <c r="R41" s="267"/>
      <c r="S41" s="266">
        <v>201</v>
      </c>
      <c r="T41" s="267"/>
      <c r="U41" s="266">
        <v>201</v>
      </c>
      <c r="V41" s="267"/>
      <c r="W41" s="266">
        <v>83</v>
      </c>
      <c r="X41" s="267"/>
      <c r="Y41" s="266">
        <v>68</v>
      </c>
      <c r="Z41" s="267"/>
      <c r="AA41" s="79"/>
      <c r="AB41" s="79"/>
      <c r="AC41" s="79"/>
      <c r="AD41" s="79"/>
      <c r="AE41" s="79"/>
      <c r="AF41" s="79"/>
    </row>
    <row r="42" spans="1:32" s="2" customFormat="1" ht="16.5" x14ac:dyDescent="0.25">
      <c r="A42" s="527"/>
      <c r="B42" s="263" t="s">
        <v>345</v>
      </c>
      <c r="C42" s="266">
        <v>0</v>
      </c>
      <c r="D42" s="267">
        <v>0</v>
      </c>
      <c r="E42" s="266">
        <v>0</v>
      </c>
      <c r="F42" s="267">
        <v>1</v>
      </c>
      <c r="G42" s="266">
        <v>0</v>
      </c>
      <c r="H42" s="266">
        <v>0</v>
      </c>
      <c r="I42" s="266">
        <v>0</v>
      </c>
      <c r="J42" s="267"/>
      <c r="K42" s="266">
        <v>0</v>
      </c>
      <c r="L42" s="267"/>
      <c r="M42" s="266">
        <v>0</v>
      </c>
      <c r="N42" s="267"/>
      <c r="O42" s="267"/>
      <c r="P42" s="267"/>
      <c r="Q42" s="266">
        <v>0</v>
      </c>
      <c r="R42" s="267"/>
      <c r="S42" s="266">
        <v>0</v>
      </c>
      <c r="T42" s="267"/>
      <c r="U42" s="266">
        <v>0</v>
      </c>
      <c r="V42" s="267"/>
      <c r="W42" s="266">
        <v>0</v>
      </c>
      <c r="X42" s="267"/>
      <c r="Y42" s="266">
        <v>0</v>
      </c>
      <c r="Z42" s="267"/>
      <c r="AA42" s="79"/>
      <c r="AB42" s="79"/>
      <c r="AC42" s="79"/>
      <c r="AD42" s="79"/>
      <c r="AE42" s="79"/>
      <c r="AF42" s="79"/>
    </row>
    <row r="43" spans="1:32" s="2" customFormat="1" ht="16.5" x14ac:dyDescent="0.25">
      <c r="A43" s="526"/>
      <c r="B43" s="264" t="s">
        <v>91</v>
      </c>
      <c r="C43" s="268">
        <f>SUM(C23:C42)</f>
        <v>479</v>
      </c>
      <c r="D43" s="268">
        <f t="shared" ref="D43:Z43" si="0">SUM(D23:D42)</f>
        <v>692</v>
      </c>
      <c r="E43" s="268">
        <f t="shared" si="0"/>
        <v>958</v>
      </c>
      <c r="F43" s="268">
        <f t="shared" si="0"/>
        <v>983</v>
      </c>
      <c r="G43" s="268">
        <f t="shared" si="0"/>
        <v>1150</v>
      </c>
      <c r="H43" s="268">
        <f>SUM(H23:H42)</f>
        <v>1224</v>
      </c>
      <c r="I43" s="268">
        <f t="shared" si="0"/>
        <v>1150</v>
      </c>
      <c r="J43" s="268">
        <f t="shared" si="0"/>
        <v>0</v>
      </c>
      <c r="K43" s="268">
        <f t="shared" si="0"/>
        <v>1150</v>
      </c>
      <c r="L43" s="268">
        <f t="shared" si="0"/>
        <v>0</v>
      </c>
      <c r="M43" s="268">
        <f t="shared" si="0"/>
        <v>1150</v>
      </c>
      <c r="N43" s="268">
        <f t="shared" si="0"/>
        <v>0</v>
      </c>
      <c r="O43" s="268">
        <f t="shared" si="0"/>
        <v>1150</v>
      </c>
      <c r="P43" s="268">
        <f t="shared" si="0"/>
        <v>0</v>
      </c>
      <c r="Q43" s="268">
        <f t="shared" si="0"/>
        <v>1150</v>
      </c>
      <c r="R43" s="268">
        <f t="shared" si="0"/>
        <v>0</v>
      </c>
      <c r="S43" s="268">
        <f t="shared" si="0"/>
        <v>1150</v>
      </c>
      <c r="T43" s="268">
        <f t="shared" si="0"/>
        <v>0</v>
      </c>
      <c r="U43" s="268">
        <f t="shared" si="0"/>
        <v>1150</v>
      </c>
      <c r="V43" s="268">
        <f t="shared" si="0"/>
        <v>0</v>
      </c>
      <c r="W43" s="268">
        <f t="shared" si="0"/>
        <v>479</v>
      </c>
      <c r="X43" s="268">
        <f t="shared" si="0"/>
        <v>0</v>
      </c>
      <c r="Y43" s="268">
        <f t="shared" si="0"/>
        <v>384</v>
      </c>
      <c r="Z43" s="268">
        <f t="shared" si="0"/>
        <v>0</v>
      </c>
      <c r="AA43" s="79"/>
      <c r="AB43" s="79"/>
      <c r="AC43" s="79"/>
      <c r="AD43" s="79"/>
      <c r="AE43" s="79"/>
      <c r="AF43" s="79"/>
    </row>
  </sheetData>
  <mergeCells count="31">
    <mergeCell ref="B8:Y11"/>
    <mergeCell ref="Y21:Z21"/>
    <mergeCell ref="C20:Z20"/>
    <mergeCell ref="B21:B22"/>
    <mergeCell ref="A21:A43"/>
    <mergeCell ref="O21:P21"/>
    <mergeCell ref="C21:D21"/>
    <mergeCell ref="E21:F21"/>
    <mergeCell ref="G21:H21"/>
    <mergeCell ref="I21:J21"/>
    <mergeCell ref="K21:L21"/>
    <mergeCell ref="M21:N21"/>
    <mergeCell ref="Q21:R21"/>
    <mergeCell ref="S21:T21"/>
    <mergeCell ref="U21:V21"/>
    <mergeCell ref="A20:B20"/>
    <mergeCell ref="W21:X21"/>
    <mergeCell ref="A14:A16"/>
    <mergeCell ref="K14:L16"/>
    <mergeCell ref="A1:A4"/>
    <mergeCell ref="B1:AF4"/>
    <mergeCell ref="AC8:AD8"/>
    <mergeCell ref="AC9:AD9"/>
    <mergeCell ref="A8:A11"/>
    <mergeCell ref="AC10:AD10"/>
    <mergeCell ref="AC11:AD11"/>
    <mergeCell ref="M14:O14"/>
    <mergeCell ref="M15:O15"/>
    <mergeCell ref="M16:O16"/>
    <mergeCell ref="AA8:AB11"/>
    <mergeCell ref="Z8:Z11"/>
  </mergeCells>
  <phoneticPr fontId="35" type="noConversion"/>
  <pageMargins left="0.7" right="0.7" top="0.75" bottom="0.75" header="0.3" footer="0.3"/>
  <pageSetup scale="13"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8"/>
  <sheetViews>
    <sheetView topLeftCell="C1" zoomScale="55" zoomScaleNormal="55" zoomScaleSheetLayoutView="85" workbookViewId="0">
      <selection activeCell="C6" sqref="C6:AQ6"/>
    </sheetView>
  </sheetViews>
  <sheetFormatPr baseColWidth="10" defaultColWidth="11.42578125" defaultRowHeight="15" x14ac:dyDescent="0.25"/>
  <cols>
    <col min="1" max="1" width="9.28515625" style="106" customWidth="1"/>
    <col min="2" max="2" width="35.42578125" style="106" customWidth="1"/>
    <col min="3" max="3" width="27.85546875" style="106" customWidth="1"/>
    <col min="4" max="4" width="12" style="106" customWidth="1"/>
    <col min="5" max="5" width="35" style="106" customWidth="1"/>
    <col min="6" max="6" width="17.28515625" style="106" customWidth="1"/>
    <col min="7" max="7" width="13.7109375" style="106" customWidth="1"/>
    <col min="8" max="8" width="13.5703125" style="106" customWidth="1"/>
    <col min="9" max="9" width="13.7109375" style="107" customWidth="1"/>
    <col min="10" max="10" width="11.42578125" style="107" customWidth="1"/>
    <col min="11" max="11" width="11.42578125" style="107"/>
    <col min="12" max="12" width="10.140625" style="107" customWidth="1"/>
    <col min="13" max="13" width="10.140625" style="106" customWidth="1"/>
    <col min="14" max="14" width="24.28515625" style="106" customWidth="1"/>
    <col min="15" max="16" width="10.140625" style="106" customWidth="1"/>
    <col min="17" max="17" width="26.42578125" style="106" customWidth="1"/>
    <col min="18" max="19" width="10.140625" style="106" customWidth="1"/>
    <col min="20" max="20" width="32.85546875" style="106" customWidth="1"/>
    <col min="21" max="22" width="10.140625" style="106" customWidth="1"/>
    <col min="23" max="23" width="12.85546875" style="106" customWidth="1"/>
    <col min="24" max="25" width="10.28515625" style="106" customWidth="1"/>
    <col min="26" max="26" width="12.85546875" style="106" customWidth="1"/>
    <col min="27" max="28" width="10.28515625" style="106" customWidth="1"/>
    <col min="29" max="29" width="12.85546875" style="106" customWidth="1"/>
    <col min="30" max="31" width="10.28515625" style="106" customWidth="1"/>
    <col min="32" max="32" width="13.42578125" style="106" customWidth="1"/>
    <col min="33" max="34" width="10.28515625" style="106" customWidth="1"/>
    <col min="35" max="35" width="13.42578125" style="106" customWidth="1"/>
    <col min="36" max="37" width="10.28515625" style="106" customWidth="1"/>
    <col min="38" max="38" width="13.5703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5703125" style="106" customWidth="1"/>
    <col min="48" max="48" width="14" style="106" customWidth="1"/>
    <col min="49" max="50" width="12" style="106" customWidth="1"/>
    <col min="51" max="91" width="11.42578125" style="125"/>
    <col min="92" max="16384" width="11.42578125" style="106"/>
  </cols>
  <sheetData>
    <row r="1" spans="1:59" s="81" customFormat="1" ht="25.5" customHeight="1" thickBot="1" x14ac:dyDescent="0.3">
      <c r="A1" s="393"/>
      <c r="B1" s="531"/>
      <c r="C1" s="537" t="s">
        <v>97</v>
      </c>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c r="AV1" s="536" t="s">
        <v>98</v>
      </c>
      <c r="AW1" s="536"/>
      <c r="AX1" s="536"/>
      <c r="AY1" s="150"/>
      <c r="AZ1" s="150"/>
      <c r="BA1" s="150"/>
      <c r="BB1" s="150"/>
      <c r="BC1" s="150"/>
      <c r="BD1" s="150"/>
      <c r="BE1" s="150"/>
      <c r="BF1" s="150"/>
      <c r="BG1" s="150"/>
    </row>
    <row r="2" spans="1:59" s="81" customFormat="1" ht="25.5" customHeight="1" thickBot="1" x14ac:dyDescent="0.3">
      <c r="A2" s="393"/>
      <c r="B2" s="531"/>
      <c r="C2" s="538" t="s">
        <v>99</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6" t="s">
        <v>100</v>
      </c>
      <c r="AW2" s="536"/>
      <c r="AX2" s="536"/>
      <c r="AY2" s="150"/>
      <c r="AZ2" s="150"/>
      <c r="BA2" s="150"/>
      <c r="BB2" s="150"/>
      <c r="BC2" s="150"/>
      <c r="BD2" s="150"/>
      <c r="BE2" s="150"/>
      <c r="BF2" s="150"/>
      <c r="BG2" s="150"/>
    </row>
    <row r="3" spans="1:59" s="81" customFormat="1" ht="25.5" customHeight="1" thickBot="1" x14ac:dyDescent="0.3">
      <c r="A3" s="393"/>
      <c r="B3" s="531"/>
      <c r="C3" s="538" t="s">
        <v>101</v>
      </c>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6" t="s">
        <v>102</v>
      </c>
      <c r="AW3" s="536"/>
      <c r="AX3" s="536"/>
      <c r="AY3" s="150"/>
      <c r="AZ3" s="150"/>
      <c r="BA3" s="150"/>
      <c r="BB3" s="150"/>
      <c r="BC3" s="150"/>
      <c r="BD3" s="150"/>
      <c r="BE3" s="150"/>
      <c r="BF3" s="150"/>
      <c r="BG3" s="150"/>
    </row>
    <row r="4" spans="1:59" s="81" customFormat="1" ht="25.5" customHeight="1" thickBot="1" x14ac:dyDescent="0.3">
      <c r="A4" s="394"/>
      <c r="B4" s="532"/>
      <c r="C4" s="533" t="s">
        <v>346</v>
      </c>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5"/>
      <c r="AV4" s="536" t="s">
        <v>104</v>
      </c>
      <c r="AW4" s="536"/>
      <c r="AX4" s="536"/>
      <c r="AY4" s="150"/>
      <c r="AZ4" s="150"/>
      <c r="BA4" s="150"/>
      <c r="BB4" s="150"/>
      <c r="BC4" s="150"/>
      <c r="BD4" s="150"/>
      <c r="BE4" s="150"/>
      <c r="BF4" s="150"/>
      <c r="BG4" s="150"/>
    </row>
    <row r="5" spans="1:59" s="81" customFormat="1" ht="25.5" customHeight="1" thickBot="1" x14ac:dyDescent="0.3">
      <c r="A5" s="82"/>
      <c r="B5" s="673"/>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84"/>
      <c r="AW5" s="84"/>
      <c r="AX5" s="84"/>
      <c r="AY5" s="150"/>
      <c r="AZ5" s="150"/>
      <c r="BA5" s="150"/>
      <c r="BB5" s="150"/>
      <c r="BC5" s="150"/>
      <c r="BD5" s="150"/>
      <c r="BE5" s="150"/>
      <c r="BF5" s="150"/>
      <c r="BG5" s="150"/>
    </row>
    <row r="6" spans="1:59" s="81" customFormat="1" ht="42" customHeight="1" thickBot="1" x14ac:dyDescent="0.3">
      <c r="A6" s="395" t="s">
        <v>269</v>
      </c>
      <c r="B6" s="395"/>
      <c r="C6" s="650" t="s">
        <v>270</v>
      </c>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2" t="s">
        <v>649</v>
      </c>
      <c r="AS6" s="652"/>
      <c r="AT6" s="651">
        <v>2024110010300</v>
      </c>
      <c r="AU6" s="651"/>
    </row>
    <row r="7" spans="1:59" s="102" customFormat="1" ht="21.75" customHeight="1" thickBot="1" x14ac:dyDescent="0.3">
      <c r="A7" s="126"/>
      <c r="B7" s="105"/>
      <c r="C7" s="105"/>
      <c r="D7" s="105"/>
      <c r="E7" s="105"/>
      <c r="F7" s="105"/>
      <c r="G7" s="105"/>
      <c r="H7" s="105"/>
      <c r="I7" s="105"/>
      <c r="J7" s="105"/>
      <c r="K7" s="105"/>
      <c r="L7" s="105"/>
      <c r="M7" s="127"/>
      <c r="N7" s="127"/>
      <c r="O7" s="127"/>
      <c r="AY7" s="150"/>
      <c r="AZ7" s="150"/>
      <c r="BA7" s="150"/>
      <c r="BB7" s="150"/>
      <c r="BC7" s="150"/>
      <c r="BD7" s="150"/>
      <c r="BE7" s="150"/>
      <c r="BF7" s="150"/>
      <c r="BG7" s="150"/>
    </row>
    <row r="8" spans="1:59" s="81" customFormat="1" ht="21.75" customHeight="1" thickBot="1" x14ac:dyDescent="0.25">
      <c r="A8" s="508" t="s">
        <v>105</v>
      </c>
      <c r="B8" s="508"/>
      <c r="C8" s="164" t="s">
        <v>106</v>
      </c>
      <c r="D8" s="294" t="s">
        <v>107</v>
      </c>
      <c r="E8" s="164" t="s">
        <v>108</v>
      </c>
      <c r="F8" s="294" t="s">
        <v>107</v>
      </c>
      <c r="G8" s="164" t="s">
        <v>109</v>
      </c>
      <c r="H8" s="294" t="s">
        <v>107</v>
      </c>
      <c r="I8" s="195" t="s">
        <v>110</v>
      </c>
      <c r="J8" s="165"/>
      <c r="K8" s="196"/>
      <c r="L8" s="197"/>
      <c r="M8" s="168"/>
      <c r="N8" s="541" t="s">
        <v>111</v>
      </c>
      <c r="O8" s="542"/>
      <c r="P8" s="543"/>
      <c r="Q8" s="519" t="s">
        <v>112</v>
      </c>
      <c r="R8" s="519"/>
      <c r="S8" s="519"/>
      <c r="T8" s="539"/>
      <c r="U8" s="540"/>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50"/>
      <c r="AZ8" s="150"/>
      <c r="BA8" s="150"/>
      <c r="BB8" s="150"/>
      <c r="BC8" s="150"/>
      <c r="BD8" s="150"/>
      <c r="BE8" s="150"/>
      <c r="BF8" s="150"/>
      <c r="BG8" s="150"/>
    </row>
    <row r="9" spans="1:59" s="81" customFormat="1" ht="21.75" customHeight="1" thickBot="1" x14ac:dyDescent="0.25">
      <c r="A9" s="508"/>
      <c r="B9" s="508"/>
      <c r="C9" s="166" t="s">
        <v>113</v>
      </c>
      <c r="D9" s="167"/>
      <c r="E9" s="164" t="s">
        <v>114</v>
      </c>
      <c r="F9" s="151"/>
      <c r="G9" s="164" t="s">
        <v>115</v>
      </c>
      <c r="H9" s="167"/>
      <c r="I9" s="195" t="s">
        <v>116</v>
      </c>
      <c r="J9" s="165"/>
      <c r="K9" s="196"/>
      <c r="L9" s="197"/>
      <c r="M9" s="168"/>
      <c r="N9" s="544"/>
      <c r="O9" s="545"/>
      <c r="P9" s="546"/>
      <c r="Q9" s="519" t="s">
        <v>117</v>
      </c>
      <c r="R9" s="519"/>
      <c r="S9" s="519"/>
      <c r="T9" s="539"/>
      <c r="U9" s="540"/>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50"/>
      <c r="AZ9" s="150"/>
      <c r="BA9" s="150"/>
      <c r="BB9" s="150"/>
      <c r="BC9" s="150"/>
      <c r="BD9" s="150"/>
      <c r="BE9" s="150"/>
      <c r="BF9" s="150"/>
      <c r="BG9" s="150"/>
    </row>
    <row r="10" spans="1:59" s="81" customFormat="1" ht="21.75" customHeight="1" thickBot="1" x14ac:dyDescent="0.25">
      <c r="A10" s="508"/>
      <c r="B10" s="508"/>
      <c r="C10" s="164" t="s">
        <v>118</v>
      </c>
      <c r="D10" s="151"/>
      <c r="E10" s="164" t="s">
        <v>119</v>
      </c>
      <c r="F10" s="151"/>
      <c r="G10" s="164" t="s">
        <v>120</v>
      </c>
      <c r="H10" s="167"/>
      <c r="I10" s="195" t="s">
        <v>121</v>
      </c>
      <c r="J10" s="165"/>
      <c r="K10" s="196"/>
      <c r="L10" s="197"/>
      <c r="M10" s="168"/>
      <c r="N10" s="547"/>
      <c r="O10" s="548"/>
      <c r="P10" s="549"/>
      <c r="Q10" s="519" t="s">
        <v>122</v>
      </c>
      <c r="R10" s="519"/>
      <c r="S10" s="519"/>
      <c r="T10" s="539" t="s">
        <v>107</v>
      </c>
      <c r="U10" s="540"/>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50"/>
      <c r="AZ10" s="150"/>
      <c r="BA10" s="150"/>
      <c r="BB10" s="150"/>
      <c r="BC10" s="150"/>
      <c r="BD10" s="150"/>
      <c r="BE10" s="150"/>
      <c r="BF10" s="150"/>
      <c r="BG10" s="150"/>
    </row>
    <row r="11" spans="1:59" s="102" customFormat="1" ht="21.75" customHeight="1" x14ac:dyDescent="0.25">
      <c r="I11" s="198"/>
      <c r="J11" s="198"/>
      <c r="K11" s="198"/>
      <c r="L11" s="198"/>
      <c r="AY11" s="150"/>
      <c r="AZ11" s="150"/>
      <c r="BA11" s="150"/>
      <c r="BB11" s="150"/>
      <c r="BC11" s="150"/>
      <c r="BD11" s="150"/>
      <c r="BE11" s="150"/>
      <c r="BF11" s="150"/>
      <c r="BG11" s="150"/>
    </row>
    <row r="12" spans="1:59" s="102" customFormat="1" ht="21.75" customHeight="1" thickBot="1" x14ac:dyDescent="0.3">
      <c r="I12" s="198"/>
      <c r="J12" s="198"/>
      <c r="K12" s="198"/>
      <c r="L12" s="198"/>
      <c r="AY12" s="150"/>
      <c r="AZ12" s="150"/>
      <c r="BA12" s="150"/>
      <c r="BB12" s="150"/>
      <c r="BC12" s="150"/>
      <c r="BD12" s="150"/>
      <c r="BE12" s="150"/>
      <c r="BF12" s="150"/>
      <c r="BG12" s="150"/>
    </row>
    <row r="13" spans="1:59" ht="23.45" customHeight="1" x14ac:dyDescent="0.25">
      <c r="A13" s="564" t="s">
        <v>347</v>
      </c>
      <c r="B13" s="552" t="s">
        <v>348</v>
      </c>
      <c r="C13" s="550" t="s">
        <v>53</v>
      </c>
      <c r="D13" s="550" t="s">
        <v>349</v>
      </c>
      <c r="E13" s="550" t="s">
        <v>350</v>
      </c>
      <c r="F13" s="550" t="s">
        <v>351</v>
      </c>
      <c r="G13" s="552" t="s">
        <v>352</v>
      </c>
      <c r="H13" s="552" t="s">
        <v>353</v>
      </c>
      <c r="I13" s="554" t="s">
        <v>642</v>
      </c>
      <c r="J13" s="554" t="s">
        <v>643</v>
      </c>
      <c r="K13" s="562" t="s">
        <v>354</v>
      </c>
      <c r="L13" s="558" t="s">
        <v>106</v>
      </c>
      <c r="M13" s="559"/>
      <c r="N13" s="560"/>
      <c r="O13" s="561" t="s">
        <v>108</v>
      </c>
      <c r="P13" s="559"/>
      <c r="Q13" s="560"/>
      <c r="R13" s="561" t="s">
        <v>109</v>
      </c>
      <c r="S13" s="559"/>
      <c r="T13" s="560"/>
      <c r="U13" s="561" t="s">
        <v>110</v>
      </c>
      <c r="V13" s="559"/>
      <c r="W13" s="560"/>
      <c r="X13" s="561" t="s">
        <v>113</v>
      </c>
      <c r="Y13" s="559"/>
      <c r="Z13" s="560"/>
      <c r="AA13" s="561" t="s">
        <v>114</v>
      </c>
      <c r="AB13" s="559"/>
      <c r="AC13" s="560"/>
      <c r="AD13" s="561" t="s">
        <v>115</v>
      </c>
      <c r="AE13" s="559"/>
      <c r="AF13" s="560"/>
      <c r="AG13" s="561" t="s">
        <v>116</v>
      </c>
      <c r="AH13" s="559"/>
      <c r="AI13" s="560"/>
      <c r="AJ13" s="561" t="s">
        <v>118</v>
      </c>
      <c r="AK13" s="559"/>
      <c r="AL13" s="560"/>
      <c r="AM13" s="561" t="s">
        <v>119</v>
      </c>
      <c r="AN13" s="559"/>
      <c r="AO13" s="560"/>
      <c r="AP13" s="561" t="s">
        <v>120</v>
      </c>
      <c r="AQ13" s="559"/>
      <c r="AR13" s="560"/>
      <c r="AS13" s="561" t="s">
        <v>121</v>
      </c>
      <c r="AT13" s="559"/>
      <c r="AU13" s="560"/>
      <c r="AV13" s="556" t="s">
        <v>355</v>
      </c>
      <c r="AW13" s="567" t="s">
        <v>356</v>
      </c>
      <c r="AX13" s="569" t="s">
        <v>357</v>
      </c>
      <c r="AY13" s="566"/>
      <c r="AZ13" s="566"/>
      <c r="BA13" s="566"/>
      <c r="BB13" s="566"/>
      <c r="BC13" s="566"/>
      <c r="BD13" s="566"/>
      <c r="BE13" s="566"/>
      <c r="BF13" s="566"/>
      <c r="BG13" s="566"/>
    </row>
    <row r="14" spans="1:59" s="107" customFormat="1" ht="36.75" customHeight="1" thickBot="1" x14ac:dyDescent="0.3">
      <c r="A14" s="565"/>
      <c r="B14" s="553"/>
      <c r="C14" s="551"/>
      <c r="D14" s="551"/>
      <c r="E14" s="551"/>
      <c r="F14" s="551"/>
      <c r="G14" s="553"/>
      <c r="H14" s="553"/>
      <c r="I14" s="555"/>
      <c r="J14" s="555"/>
      <c r="K14" s="563"/>
      <c r="L14" s="169" t="s">
        <v>358</v>
      </c>
      <c r="M14" s="152" t="s">
        <v>359</v>
      </c>
      <c r="N14" s="152" t="s">
        <v>360</v>
      </c>
      <c r="O14" s="169" t="s">
        <v>358</v>
      </c>
      <c r="P14" s="152" t="s">
        <v>359</v>
      </c>
      <c r="Q14" s="152" t="s">
        <v>360</v>
      </c>
      <c r="R14" s="169" t="s">
        <v>358</v>
      </c>
      <c r="S14" s="152" t="s">
        <v>359</v>
      </c>
      <c r="T14" s="152" t="s">
        <v>360</v>
      </c>
      <c r="U14" s="169" t="s">
        <v>358</v>
      </c>
      <c r="V14" s="152" t="s">
        <v>359</v>
      </c>
      <c r="W14" s="152" t="s">
        <v>360</v>
      </c>
      <c r="X14" s="169" t="s">
        <v>358</v>
      </c>
      <c r="Y14" s="152" t="s">
        <v>359</v>
      </c>
      <c r="Z14" s="152" t="s">
        <v>360</v>
      </c>
      <c r="AA14" s="169" t="s">
        <v>358</v>
      </c>
      <c r="AB14" s="152" t="s">
        <v>359</v>
      </c>
      <c r="AC14" s="152" t="s">
        <v>360</v>
      </c>
      <c r="AD14" s="169" t="s">
        <v>358</v>
      </c>
      <c r="AE14" s="152" t="s">
        <v>359</v>
      </c>
      <c r="AF14" s="152" t="s">
        <v>360</v>
      </c>
      <c r="AG14" s="169" t="s">
        <v>358</v>
      </c>
      <c r="AH14" s="152" t="s">
        <v>359</v>
      </c>
      <c r="AI14" s="152" t="s">
        <v>360</v>
      </c>
      <c r="AJ14" s="169" t="s">
        <v>358</v>
      </c>
      <c r="AK14" s="152" t="s">
        <v>359</v>
      </c>
      <c r="AL14" s="152" t="s">
        <v>360</v>
      </c>
      <c r="AM14" s="169" t="s">
        <v>358</v>
      </c>
      <c r="AN14" s="152" t="s">
        <v>359</v>
      </c>
      <c r="AO14" s="152" t="s">
        <v>360</v>
      </c>
      <c r="AP14" s="169" t="s">
        <v>358</v>
      </c>
      <c r="AQ14" s="152" t="s">
        <v>359</v>
      </c>
      <c r="AR14" s="152" t="s">
        <v>360</v>
      </c>
      <c r="AS14" s="169" t="s">
        <v>358</v>
      </c>
      <c r="AT14" s="152" t="s">
        <v>359</v>
      </c>
      <c r="AU14" s="152" t="s">
        <v>360</v>
      </c>
      <c r="AV14" s="557"/>
      <c r="AW14" s="568"/>
      <c r="AX14" s="570"/>
      <c r="AY14" s="566"/>
      <c r="AZ14" s="566"/>
      <c r="BA14" s="566"/>
      <c r="BB14" s="566"/>
      <c r="BC14" s="566"/>
      <c r="BD14" s="566"/>
      <c r="BE14" s="566"/>
      <c r="BF14" s="566"/>
      <c r="BG14" s="566"/>
    </row>
    <row r="15" spans="1:59" ht="95.25" customHeight="1" x14ac:dyDescent="0.25">
      <c r="A15" s="117" t="s">
        <v>361</v>
      </c>
      <c r="B15" s="118" t="s">
        <v>362</v>
      </c>
      <c r="C15" s="118" t="s">
        <v>363</v>
      </c>
      <c r="D15" s="119">
        <v>1</v>
      </c>
      <c r="E15" s="118" t="s">
        <v>364</v>
      </c>
      <c r="F15" s="232" t="str">
        <f>+ACTIVIDAD_1!B13</f>
        <v>Iniciar 3500 casos de representación jurídica asignados por el Comité Técnico de Representación Jurídica</v>
      </c>
      <c r="G15" s="119" t="s">
        <v>365</v>
      </c>
      <c r="H15" s="119" t="s">
        <v>366</v>
      </c>
      <c r="I15" s="199">
        <v>3520</v>
      </c>
      <c r="J15" s="199">
        <v>9846</v>
      </c>
      <c r="K15" s="200">
        <v>1000</v>
      </c>
      <c r="L15" s="201">
        <v>42</v>
      </c>
      <c r="M15" s="153">
        <f>+ACTIVIDAD_1!C41</f>
        <v>20</v>
      </c>
      <c r="N15" s="285" t="str">
        <f>+ACTIVIDAD_1!D41</f>
        <v>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v>
      </c>
      <c r="O15" s="154">
        <v>84</v>
      </c>
      <c r="P15" s="155">
        <f>+ACTIVIDAD_1!C43</f>
        <v>79</v>
      </c>
      <c r="Q15" s="285" t="str">
        <f>+ACTIVIDAD_1!D43</f>
        <v>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v>
      </c>
      <c r="R15" s="154">
        <v>104</v>
      </c>
      <c r="S15" s="155">
        <f>+ACTIVIDAD_1!C45</f>
        <v>163</v>
      </c>
      <c r="T15" s="285" t="str">
        <f>+ACTIVIDAD_1!D45</f>
        <v>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v>
      </c>
      <c r="U15" s="154">
        <v>104</v>
      </c>
      <c r="V15" s="155"/>
      <c r="W15" s="155"/>
      <c r="X15" s="154">
        <v>104</v>
      </c>
      <c r="Y15" s="155"/>
      <c r="Z15" s="155"/>
      <c r="AA15" s="154">
        <v>104</v>
      </c>
      <c r="AB15" s="155"/>
      <c r="AC15" s="155"/>
      <c r="AD15" s="154">
        <v>104</v>
      </c>
      <c r="AE15" s="155"/>
      <c r="AF15" s="155"/>
      <c r="AG15" s="154">
        <v>104</v>
      </c>
      <c r="AH15" s="155"/>
      <c r="AI15" s="155"/>
      <c r="AJ15" s="154">
        <v>104</v>
      </c>
      <c r="AK15" s="155"/>
      <c r="AL15" s="155"/>
      <c r="AM15" s="154">
        <v>104</v>
      </c>
      <c r="AN15" s="155"/>
      <c r="AO15" s="155"/>
      <c r="AP15" s="154">
        <v>42</v>
      </c>
      <c r="AQ15" s="155"/>
      <c r="AR15" s="155"/>
      <c r="AS15" s="154">
        <v>0</v>
      </c>
      <c r="AT15" s="155"/>
      <c r="AU15" s="155"/>
      <c r="AV15" s="120">
        <f>+L15+O15+R15+U15+X15+AA15+AD15+AG15+AJ15+AM15+AP15+AS15</f>
        <v>1000</v>
      </c>
      <c r="AW15" s="156">
        <f>+M15+P15+S15+V15+Y15+AB15+AE15+AH15+AK15+AN15+AQ15+AT15</f>
        <v>262</v>
      </c>
      <c r="AX15" s="286" t="s">
        <v>367</v>
      </c>
      <c r="AY15" s="296"/>
    </row>
    <row r="16" spans="1:59" ht="51.75" hidden="1" customHeight="1" x14ac:dyDescent="0.25">
      <c r="A16" s="111" t="s">
        <v>361</v>
      </c>
      <c r="B16" s="109" t="s">
        <v>362</v>
      </c>
      <c r="C16" s="109" t="s">
        <v>363</v>
      </c>
      <c r="D16" s="108">
        <v>2</v>
      </c>
      <c r="E16" s="109" t="s">
        <v>368</v>
      </c>
      <c r="F16" s="109"/>
      <c r="G16" s="108" t="s">
        <v>365</v>
      </c>
      <c r="H16" s="108" t="s">
        <v>366</v>
      </c>
      <c r="I16" s="110">
        <v>111340</v>
      </c>
      <c r="J16" s="110">
        <v>350292</v>
      </c>
      <c r="K16" s="202">
        <v>35000</v>
      </c>
      <c r="L16" s="203">
        <v>2916</v>
      </c>
      <c r="M16" s="157"/>
      <c r="N16" s="157"/>
      <c r="O16" s="158">
        <v>2916</v>
      </c>
      <c r="P16" s="159"/>
      <c r="Q16" s="159"/>
      <c r="R16" s="158">
        <v>2916</v>
      </c>
      <c r="S16" s="159"/>
      <c r="T16" s="159"/>
      <c r="U16" s="158">
        <v>2916</v>
      </c>
      <c r="V16" s="159"/>
      <c r="W16" s="159"/>
      <c r="X16" s="158">
        <v>2917</v>
      </c>
      <c r="Y16" s="159"/>
      <c r="Z16" s="159"/>
      <c r="AA16" s="158">
        <v>2917</v>
      </c>
      <c r="AB16" s="159"/>
      <c r="AC16" s="159"/>
      <c r="AD16" s="158">
        <v>2917</v>
      </c>
      <c r="AE16" s="159"/>
      <c r="AF16" s="159"/>
      <c r="AG16" s="158">
        <v>2917</v>
      </c>
      <c r="AH16" s="159"/>
      <c r="AI16" s="159"/>
      <c r="AJ16" s="158">
        <v>2917</v>
      </c>
      <c r="AK16" s="159"/>
      <c r="AL16" s="159"/>
      <c r="AM16" s="158">
        <v>2917</v>
      </c>
      <c r="AN16" s="159"/>
      <c r="AO16" s="159"/>
      <c r="AP16" s="158">
        <v>2917</v>
      </c>
      <c r="AQ16" s="159"/>
      <c r="AR16" s="159"/>
      <c r="AS16" s="158">
        <v>2917</v>
      </c>
      <c r="AT16" s="159"/>
      <c r="AU16" s="159"/>
      <c r="AV16" s="120">
        <f t="shared" ref="AV16:AV37" si="0">+L16+O16+R16+U16+X16+AA16+AD16+AG16+AJ16+AM16+AP16+AS16</f>
        <v>35000</v>
      </c>
      <c r="AW16" s="156">
        <f t="shared" ref="AW16:AW38" si="1">+M16+P16+S16+V16+Y16+AB16+AE16+AH16+AK16+AN16+AQ16+AT16</f>
        <v>0</v>
      </c>
      <c r="AX16" s="121" t="s">
        <v>369</v>
      </c>
    </row>
    <row r="17" spans="1:51" ht="51.75" hidden="1" customHeight="1" x14ac:dyDescent="0.25">
      <c r="A17" s="111" t="s">
        <v>361</v>
      </c>
      <c r="B17" s="109" t="s">
        <v>362</v>
      </c>
      <c r="C17" s="109" t="s">
        <v>363</v>
      </c>
      <c r="D17" s="108">
        <v>3</v>
      </c>
      <c r="E17" s="109" t="s">
        <v>370</v>
      </c>
      <c r="F17" s="109"/>
      <c r="G17" s="108" t="s">
        <v>365</v>
      </c>
      <c r="H17" s="108" t="s">
        <v>366</v>
      </c>
      <c r="I17" s="110">
        <v>196518110</v>
      </c>
      <c r="J17" s="110">
        <v>56451000</v>
      </c>
      <c r="K17" s="112">
        <v>5020000</v>
      </c>
      <c r="L17" s="203">
        <v>418000</v>
      </c>
      <c r="M17" s="157"/>
      <c r="N17" s="157"/>
      <c r="O17" s="158">
        <v>418000</v>
      </c>
      <c r="P17" s="159"/>
      <c r="Q17" s="159"/>
      <c r="R17" s="158">
        <v>418000</v>
      </c>
      <c r="S17" s="159"/>
      <c r="T17" s="159"/>
      <c r="U17" s="158">
        <v>550000</v>
      </c>
      <c r="V17" s="159"/>
      <c r="W17" s="159"/>
      <c r="X17" s="158">
        <v>418000</v>
      </c>
      <c r="Y17" s="159"/>
      <c r="Z17" s="159"/>
      <c r="AA17" s="158">
        <v>418000</v>
      </c>
      <c r="AB17" s="159"/>
      <c r="AC17" s="159"/>
      <c r="AD17" s="158">
        <v>418000</v>
      </c>
      <c r="AE17" s="159"/>
      <c r="AF17" s="159"/>
      <c r="AG17" s="158">
        <v>418000</v>
      </c>
      <c r="AH17" s="159"/>
      <c r="AI17" s="159"/>
      <c r="AJ17" s="158">
        <v>418000</v>
      </c>
      <c r="AK17" s="159"/>
      <c r="AL17" s="159"/>
      <c r="AM17" s="158">
        <v>418000</v>
      </c>
      <c r="AN17" s="159"/>
      <c r="AO17" s="159"/>
      <c r="AP17" s="158">
        <v>500000</v>
      </c>
      <c r="AQ17" s="159"/>
      <c r="AR17" s="159"/>
      <c r="AS17" s="158">
        <v>208000</v>
      </c>
      <c r="AT17" s="159"/>
      <c r="AU17" s="159"/>
      <c r="AV17" s="120">
        <f t="shared" si="0"/>
        <v>5020000</v>
      </c>
      <c r="AW17" s="156">
        <f t="shared" si="1"/>
        <v>0</v>
      </c>
      <c r="AX17" s="121" t="s">
        <v>371</v>
      </c>
    </row>
    <row r="18" spans="1:51" ht="51.75" hidden="1" customHeight="1" x14ac:dyDescent="0.25">
      <c r="A18" s="111" t="s">
        <v>361</v>
      </c>
      <c r="B18" s="109" t="s">
        <v>362</v>
      </c>
      <c r="C18" s="109" t="s">
        <v>363</v>
      </c>
      <c r="D18" s="108">
        <v>4</v>
      </c>
      <c r="E18" s="109" t="s">
        <v>372</v>
      </c>
      <c r="F18" s="109"/>
      <c r="G18" s="108" t="s">
        <v>365</v>
      </c>
      <c r="H18" s="108" t="s">
        <v>366</v>
      </c>
      <c r="I18" s="110">
        <v>3993</v>
      </c>
      <c r="J18" s="110">
        <v>9916</v>
      </c>
      <c r="K18" s="202">
        <v>1000</v>
      </c>
      <c r="L18" s="203">
        <v>0</v>
      </c>
      <c r="M18" s="157"/>
      <c r="N18" s="157"/>
      <c r="O18" s="158">
        <v>60</v>
      </c>
      <c r="P18" s="159"/>
      <c r="Q18" s="159"/>
      <c r="R18" s="158">
        <v>110</v>
      </c>
      <c r="S18" s="159"/>
      <c r="T18" s="159"/>
      <c r="U18" s="158">
        <v>110</v>
      </c>
      <c r="V18" s="159"/>
      <c r="W18" s="159"/>
      <c r="X18" s="158">
        <v>110</v>
      </c>
      <c r="Y18" s="159"/>
      <c r="Z18" s="159"/>
      <c r="AA18" s="158">
        <v>110</v>
      </c>
      <c r="AB18" s="159"/>
      <c r="AC18" s="159"/>
      <c r="AD18" s="158">
        <v>110</v>
      </c>
      <c r="AE18" s="159"/>
      <c r="AF18" s="159"/>
      <c r="AG18" s="158">
        <v>110</v>
      </c>
      <c r="AH18" s="159"/>
      <c r="AI18" s="159"/>
      <c r="AJ18" s="158">
        <v>110</v>
      </c>
      <c r="AK18" s="159"/>
      <c r="AL18" s="159"/>
      <c r="AM18" s="158">
        <v>110</v>
      </c>
      <c r="AN18" s="159"/>
      <c r="AO18" s="159"/>
      <c r="AP18" s="158">
        <v>60</v>
      </c>
      <c r="AQ18" s="159"/>
      <c r="AR18" s="159"/>
      <c r="AS18" s="158">
        <v>0</v>
      </c>
      <c r="AT18" s="159"/>
      <c r="AU18" s="159"/>
      <c r="AV18" s="120">
        <f t="shared" si="0"/>
        <v>1000</v>
      </c>
      <c r="AW18" s="156">
        <f t="shared" si="1"/>
        <v>0</v>
      </c>
      <c r="AX18" s="121" t="s">
        <v>369</v>
      </c>
    </row>
    <row r="19" spans="1:51" ht="51.75" hidden="1" customHeight="1" x14ac:dyDescent="0.25">
      <c r="A19" s="111" t="s">
        <v>361</v>
      </c>
      <c r="B19" s="109" t="s">
        <v>362</v>
      </c>
      <c r="C19" s="109" t="s">
        <v>363</v>
      </c>
      <c r="D19" s="108">
        <v>5</v>
      </c>
      <c r="E19" s="109" t="s">
        <v>373</v>
      </c>
      <c r="F19" s="109"/>
      <c r="G19" s="108" t="s">
        <v>365</v>
      </c>
      <c r="H19" s="108" t="s">
        <v>374</v>
      </c>
      <c r="I19" s="110">
        <v>90102</v>
      </c>
      <c r="J19" s="110">
        <v>286385</v>
      </c>
      <c r="K19" s="202">
        <v>29000</v>
      </c>
      <c r="L19" s="203">
        <v>0</v>
      </c>
      <c r="M19" s="157"/>
      <c r="N19" s="157"/>
      <c r="O19" s="158">
        <v>1500</v>
      </c>
      <c r="P19" s="159"/>
      <c r="Q19" s="159"/>
      <c r="R19" s="158">
        <v>3000</v>
      </c>
      <c r="S19" s="159"/>
      <c r="T19" s="159"/>
      <c r="U19" s="158">
        <v>3000</v>
      </c>
      <c r="V19" s="159"/>
      <c r="W19" s="159"/>
      <c r="X19" s="158">
        <v>3000</v>
      </c>
      <c r="Y19" s="159"/>
      <c r="Z19" s="159"/>
      <c r="AA19" s="158">
        <v>3000</v>
      </c>
      <c r="AB19" s="159"/>
      <c r="AC19" s="159"/>
      <c r="AD19" s="158">
        <v>3000</v>
      </c>
      <c r="AE19" s="159"/>
      <c r="AF19" s="159"/>
      <c r="AG19" s="158">
        <v>3000</v>
      </c>
      <c r="AH19" s="159"/>
      <c r="AI19" s="159"/>
      <c r="AJ19" s="158">
        <v>3000</v>
      </c>
      <c r="AK19" s="159"/>
      <c r="AL19" s="159"/>
      <c r="AM19" s="158">
        <v>3000</v>
      </c>
      <c r="AN19" s="159"/>
      <c r="AO19" s="159"/>
      <c r="AP19" s="158">
        <v>3500</v>
      </c>
      <c r="AQ19" s="159"/>
      <c r="AR19" s="159"/>
      <c r="AS19" s="158">
        <v>0</v>
      </c>
      <c r="AT19" s="159"/>
      <c r="AU19" s="159"/>
      <c r="AV19" s="120">
        <f t="shared" si="0"/>
        <v>29000</v>
      </c>
      <c r="AW19" s="156">
        <f t="shared" si="1"/>
        <v>0</v>
      </c>
      <c r="AX19" s="121" t="s">
        <v>369</v>
      </c>
    </row>
    <row r="20" spans="1:51" ht="51.75" hidden="1" customHeight="1" x14ac:dyDescent="0.25">
      <c r="A20" s="111" t="s">
        <v>361</v>
      </c>
      <c r="B20" s="109" t="s">
        <v>362</v>
      </c>
      <c r="C20" s="109" t="s">
        <v>363</v>
      </c>
      <c r="D20" s="108">
        <v>6</v>
      </c>
      <c r="E20" s="109" t="s">
        <v>375</v>
      </c>
      <c r="F20" s="109"/>
      <c r="G20" s="108" t="s">
        <v>365</v>
      </c>
      <c r="H20" s="108" t="s">
        <v>366</v>
      </c>
      <c r="I20" s="110">
        <v>3430</v>
      </c>
      <c r="J20" s="110">
        <v>11841</v>
      </c>
      <c r="K20" s="202">
        <v>1200</v>
      </c>
      <c r="L20" s="203">
        <v>100</v>
      </c>
      <c r="M20" s="157"/>
      <c r="N20" s="157"/>
      <c r="O20" s="158">
        <v>100</v>
      </c>
      <c r="P20" s="159"/>
      <c r="Q20" s="159"/>
      <c r="R20" s="158">
        <v>100</v>
      </c>
      <c r="S20" s="159"/>
      <c r="T20" s="159"/>
      <c r="U20" s="158">
        <v>100</v>
      </c>
      <c r="V20" s="159"/>
      <c r="W20" s="159"/>
      <c r="X20" s="158">
        <v>100</v>
      </c>
      <c r="Y20" s="159"/>
      <c r="Z20" s="159"/>
      <c r="AA20" s="158">
        <v>100</v>
      </c>
      <c r="AB20" s="159"/>
      <c r="AC20" s="159"/>
      <c r="AD20" s="158">
        <v>100</v>
      </c>
      <c r="AE20" s="159"/>
      <c r="AF20" s="159"/>
      <c r="AG20" s="158">
        <v>100</v>
      </c>
      <c r="AH20" s="159"/>
      <c r="AI20" s="159"/>
      <c r="AJ20" s="158">
        <v>100</v>
      </c>
      <c r="AK20" s="159"/>
      <c r="AL20" s="159"/>
      <c r="AM20" s="158">
        <v>100</v>
      </c>
      <c r="AN20" s="159"/>
      <c r="AO20" s="159"/>
      <c r="AP20" s="158">
        <v>100</v>
      </c>
      <c r="AQ20" s="159"/>
      <c r="AR20" s="159"/>
      <c r="AS20" s="158">
        <v>100</v>
      </c>
      <c r="AT20" s="159"/>
      <c r="AU20" s="159"/>
      <c r="AV20" s="120">
        <f t="shared" si="0"/>
        <v>1200</v>
      </c>
      <c r="AW20" s="156">
        <f t="shared" si="1"/>
        <v>0</v>
      </c>
      <c r="AX20" s="121" t="s">
        <v>369</v>
      </c>
    </row>
    <row r="21" spans="1:51" ht="51.75" hidden="1" customHeight="1" x14ac:dyDescent="0.25">
      <c r="A21" s="111" t="s">
        <v>361</v>
      </c>
      <c r="B21" s="109" t="s">
        <v>362</v>
      </c>
      <c r="C21" s="109" t="s">
        <v>363</v>
      </c>
      <c r="D21" s="108">
        <v>7</v>
      </c>
      <c r="E21" s="109" t="s">
        <v>376</v>
      </c>
      <c r="F21" s="109"/>
      <c r="G21" s="108" t="s">
        <v>365</v>
      </c>
      <c r="H21" s="108" t="s">
        <v>366</v>
      </c>
      <c r="I21" s="110">
        <v>13336</v>
      </c>
      <c r="J21" s="110">
        <v>12778</v>
      </c>
      <c r="K21" s="202">
        <v>1200</v>
      </c>
      <c r="L21" s="203">
        <v>0</v>
      </c>
      <c r="M21" s="157"/>
      <c r="N21" s="157"/>
      <c r="O21" s="158">
        <v>100</v>
      </c>
      <c r="P21" s="159"/>
      <c r="Q21" s="159"/>
      <c r="R21" s="158">
        <v>125</v>
      </c>
      <c r="S21" s="159"/>
      <c r="T21" s="159"/>
      <c r="U21" s="158">
        <v>125</v>
      </c>
      <c r="V21" s="159"/>
      <c r="W21" s="159"/>
      <c r="X21" s="158">
        <v>125</v>
      </c>
      <c r="Y21" s="159"/>
      <c r="Z21" s="159"/>
      <c r="AA21" s="158">
        <v>125</v>
      </c>
      <c r="AB21" s="159"/>
      <c r="AC21" s="159"/>
      <c r="AD21" s="158">
        <v>125</v>
      </c>
      <c r="AE21" s="159"/>
      <c r="AF21" s="159"/>
      <c r="AG21" s="158">
        <v>125</v>
      </c>
      <c r="AH21" s="159"/>
      <c r="AI21" s="159"/>
      <c r="AJ21" s="158">
        <v>125</v>
      </c>
      <c r="AK21" s="159"/>
      <c r="AL21" s="159"/>
      <c r="AM21" s="158">
        <v>125</v>
      </c>
      <c r="AN21" s="159"/>
      <c r="AO21" s="159"/>
      <c r="AP21" s="158">
        <v>100</v>
      </c>
      <c r="AQ21" s="159"/>
      <c r="AR21" s="159"/>
      <c r="AS21" s="158">
        <v>0</v>
      </c>
      <c r="AT21" s="159"/>
      <c r="AU21" s="159"/>
      <c r="AV21" s="120">
        <f t="shared" si="0"/>
        <v>1200</v>
      </c>
      <c r="AW21" s="156">
        <f t="shared" si="1"/>
        <v>0</v>
      </c>
      <c r="AX21" s="121" t="s">
        <v>369</v>
      </c>
    </row>
    <row r="22" spans="1:51" ht="51.75" hidden="1" customHeight="1" x14ac:dyDescent="0.25">
      <c r="A22" s="111" t="s">
        <v>361</v>
      </c>
      <c r="B22" s="109" t="s">
        <v>362</v>
      </c>
      <c r="C22" s="109" t="s">
        <v>363</v>
      </c>
      <c r="D22" s="108">
        <v>8</v>
      </c>
      <c r="E22" s="109" t="s">
        <v>377</v>
      </c>
      <c r="F22" s="109"/>
      <c r="G22" s="108" t="s">
        <v>365</v>
      </c>
      <c r="H22" s="108" t="s">
        <v>366</v>
      </c>
      <c r="I22" s="110">
        <v>14921</v>
      </c>
      <c r="J22" s="110">
        <v>24269</v>
      </c>
      <c r="K22" s="202">
        <v>2400</v>
      </c>
      <c r="L22" s="203">
        <v>0</v>
      </c>
      <c r="M22" s="157"/>
      <c r="N22" s="157"/>
      <c r="O22" s="158">
        <v>160</v>
      </c>
      <c r="P22" s="159"/>
      <c r="Q22" s="159"/>
      <c r="R22" s="158">
        <v>280</v>
      </c>
      <c r="S22" s="159"/>
      <c r="T22" s="159"/>
      <c r="U22" s="158">
        <v>280</v>
      </c>
      <c r="V22" s="159"/>
      <c r="W22" s="159"/>
      <c r="X22" s="158">
        <v>280</v>
      </c>
      <c r="Y22" s="159"/>
      <c r="Z22" s="159"/>
      <c r="AA22" s="158">
        <v>280</v>
      </c>
      <c r="AB22" s="159"/>
      <c r="AC22" s="159"/>
      <c r="AD22" s="158">
        <v>280</v>
      </c>
      <c r="AE22" s="159"/>
      <c r="AF22" s="159"/>
      <c r="AG22" s="158">
        <v>280</v>
      </c>
      <c r="AH22" s="159"/>
      <c r="AI22" s="159"/>
      <c r="AJ22" s="158">
        <v>280</v>
      </c>
      <c r="AK22" s="159"/>
      <c r="AL22" s="159"/>
      <c r="AM22" s="158">
        <v>280</v>
      </c>
      <c r="AN22" s="159"/>
      <c r="AO22" s="159"/>
      <c r="AP22" s="158">
        <v>0</v>
      </c>
      <c r="AQ22" s="159"/>
      <c r="AR22" s="159"/>
      <c r="AS22" s="158">
        <v>0</v>
      </c>
      <c r="AT22" s="159"/>
      <c r="AU22" s="159"/>
      <c r="AV22" s="120">
        <f t="shared" si="0"/>
        <v>2400</v>
      </c>
      <c r="AW22" s="156">
        <f t="shared" si="1"/>
        <v>0</v>
      </c>
      <c r="AX22" s="121" t="s">
        <v>369</v>
      </c>
    </row>
    <row r="23" spans="1:51" ht="95.25" customHeight="1" x14ac:dyDescent="0.25">
      <c r="A23" s="111" t="s">
        <v>361</v>
      </c>
      <c r="B23" s="109" t="s">
        <v>362</v>
      </c>
      <c r="C23" s="109" t="s">
        <v>363</v>
      </c>
      <c r="D23" s="108">
        <v>9</v>
      </c>
      <c r="E23" s="109" t="s">
        <v>378</v>
      </c>
      <c r="F23" s="233" t="str">
        <f>+ACTIVIDAD_3!B13</f>
        <v>Brindar a 40000 mujeres orientación y asesoría jurídica en los espacios con presencia de la SDMujer</v>
      </c>
      <c r="G23" s="108" t="s">
        <v>365</v>
      </c>
      <c r="H23" s="108" t="s">
        <v>374</v>
      </c>
      <c r="I23" s="110">
        <v>34622</v>
      </c>
      <c r="J23" s="110">
        <v>116050</v>
      </c>
      <c r="K23" s="202">
        <v>11500</v>
      </c>
      <c r="L23" s="203">
        <v>479</v>
      </c>
      <c r="M23" s="157">
        <f>+ACTIVIDAD_3!C41</f>
        <v>692</v>
      </c>
      <c r="N23" s="285" t="str">
        <f>+ACTIVIDAD_3!D41</f>
        <v xml:space="preserve">En enero 692 mujeres recibieron asesoría u orientación sociojurídica, en los 3 espacios principales establecidos en la estrategia, 532 en Casas de Justicia, 89 en URI y 71 en CAF. </v>
      </c>
      <c r="O23" s="158">
        <v>958</v>
      </c>
      <c r="P23" s="159">
        <f>+ACTIVIDAD_3!C43</f>
        <v>983</v>
      </c>
      <c r="Q23" s="285" t="str">
        <f>+ACTIVIDAD_3!D43</f>
        <v xml:space="preserve">En febrero 983 mujeres recibieron asesoría u orientación sociojurídica, en los 3 espacios principales establecidos en la estrategia, 788 en Casas de Justicia, 101 en URI y 94 en CAF. </v>
      </c>
      <c r="R23" s="158">
        <v>1150</v>
      </c>
      <c r="S23" s="155">
        <f>+ACTIVIDAD_3!C45</f>
        <v>1224</v>
      </c>
      <c r="T23" s="285" t="str">
        <f>+ACTIVIDAD_3!D45</f>
        <v xml:space="preserve">En marzo 1224 mujeres recibieron asesoría u orientación sociojurídica, en los 3 espacios principales establecidos en la estrategia, 890 en Casas de Justicia, 197 en URI y 137 en CAF. </v>
      </c>
      <c r="U23" s="158">
        <v>1150</v>
      </c>
      <c r="V23" s="159"/>
      <c r="W23" s="159"/>
      <c r="X23" s="158">
        <v>1150</v>
      </c>
      <c r="Y23" s="159"/>
      <c r="Z23" s="159"/>
      <c r="AA23" s="158">
        <v>1150</v>
      </c>
      <c r="AB23" s="159"/>
      <c r="AC23" s="159"/>
      <c r="AD23" s="158">
        <v>1150</v>
      </c>
      <c r="AE23" s="159"/>
      <c r="AF23" s="159"/>
      <c r="AG23" s="158">
        <v>1150</v>
      </c>
      <c r="AH23" s="159"/>
      <c r="AI23" s="159"/>
      <c r="AJ23" s="158">
        <v>1150</v>
      </c>
      <c r="AK23" s="159"/>
      <c r="AL23" s="159"/>
      <c r="AM23" s="158">
        <v>1150</v>
      </c>
      <c r="AN23" s="159"/>
      <c r="AO23" s="159"/>
      <c r="AP23" s="158">
        <v>479</v>
      </c>
      <c r="AQ23" s="159"/>
      <c r="AR23" s="159"/>
      <c r="AS23" s="158">
        <v>384</v>
      </c>
      <c r="AT23" s="159"/>
      <c r="AU23" s="159"/>
      <c r="AV23" s="120">
        <f t="shared" si="0"/>
        <v>11500</v>
      </c>
      <c r="AW23" s="156">
        <f t="shared" si="1"/>
        <v>2899</v>
      </c>
      <c r="AX23" s="287" t="s">
        <v>367</v>
      </c>
      <c r="AY23" s="296"/>
    </row>
    <row r="24" spans="1:51" ht="51.75" hidden="1" customHeight="1" x14ac:dyDescent="0.25">
      <c r="A24" s="111" t="s">
        <v>379</v>
      </c>
      <c r="B24" s="109" t="s">
        <v>380</v>
      </c>
      <c r="C24" s="109" t="s">
        <v>381</v>
      </c>
      <c r="D24" s="108">
        <v>23</v>
      </c>
      <c r="E24" s="109" t="s">
        <v>382</v>
      </c>
      <c r="F24" s="109"/>
      <c r="G24" s="108" t="s">
        <v>365</v>
      </c>
      <c r="H24" s="108" t="s">
        <v>366</v>
      </c>
      <c r="I24" s="110">
        <v>15</v>
      </c>
      <c r="J24" s="110">
        <v>47</v>
      </c>
      <c r="K24" s="112">
        <v>4</v>
      </c>
      <c r="L24" s="203"/>
      <c r="M24" s="157"/>
      <c r="N24" s="157"/>
      <c r="O24" s="158"/>
      <c r="P24" s="159"/>
      <c r="Q24" s="159"/>
      <c r="R24" s="158">
        <v>1</v>
      </c>
      <c r="S24" s="159"/>
      <c r="T24" s="159"/>
      <c r="U24" s="158"/>
      <c r="V24" s="159"/>
      <c r="W24" s="159"/>
      <c r="X24" s="158"/>
      <c r="Y24" s="159"/>
      <c r="Z24" s="159"/>
      <c r="AA24" s="158"/>
      <c r="AB24" s="159"/>
      <c r="AC24" s="159"/>
      <c r="AD24" s="158"/>
      <c r="AE24" s="159"/>
      <c r="AF24" s="159"/>
      <c r="AG24" s="158"/>
      <c r="AH24" s="159"/>
      <c r="AI24" s="159"/>
      <c r="AJ24" s="158">
        <v>1</v>
      </c>
      <c r="AK24" s="159"/>
      <c r="AL24" s="159"/>
      <c r="AM24" s="158">
        <v>1</v>
      </c>
      <c r="AN24" s="159"/>
      <c r="AO24" s="159"/>
      <c r="AP24" s="158">
        <v>1</v>
      </c>
      <c r="AQ24" s="159"/>
      <c r="AR24" s="159"/>
      <c r="AS24" s="158"/>
      <c r="AT24" s="159"/>
      <c r="AU24" s="159"/>
      <c r="AV24" s="120">
        <f t="shared" si="0"/>
        <v>4</v>
      </c>
      <c r="AW24" s="156">
        <f t="shared" si="1"/>
        <v>0</v>
      </c>
      <c r="AX24" s="121" t="s">
        <v>383</v>
      </c>
    </row>
    <row r="25" spans="1:51" ht="51.75" hidden="1" customHeight="1" x14ac:dyDescent="0.25">
      <c r="A25" s="111" t="s">
        <v>379</v>
      </c>
      <c r="B25" s="109" t="s">
        <v>380</v>
      </c>
      <c r="C25" s="109" t="s">
        <v>381</v>
      </c>
      <c r="D25" s="108">
        <v>24</v>
      </c>
      <c r="E25" s="109" t="s">
        <v>384</v>
      </c>
      <c r="F25" s="109"/>
      <c r="G25" s="108" t="s">
        <v>365</v>
      </c>
      <c r="H25" s="108" t="s">
        <v>366</v>
      </c>
      <c r="I25" s="110">
        <v>15</v>
      </c>
      <c r="J25" s="110">
        <v>47</v>
      </c>
      <c r="K25" s="113">
        <v>4</v>
      </c>
      <c r="L25" s="203"/>
      <c r="M25" s="157"/>
      <c r="N25" s="157"/>
      <c r="O25" s="158"/>
      <c r="P25" s="159"/>
      <c r="Q25" s="159"/>
      <c r="R25" s="158"/>
      <c r="S25" s="159"/>
      <c r="T25" s="159"/>
      <c r="U25" s="158">
        <v>1</v>
      </c>
      <c r="V25" s="159"/>
      <c r="W25" s="159"/>
      <c r="X25" s="158"/>
      <c r="Y25" s="159"/>
      <c r="Z25" s="159"/>
      <c r="AA25" s="158"/>
      <c r="AB25" s="159"/>
      <c r="AC25" s="159"/>
      <c r="AD25" s="158"/>
      <c r="AE25" s="159"/>
      <c r="AF25" s="159"/>
      <c r="AG25" s="158"/>
      <c r="AH25" s="159"/>
      <c r="AI25" s="159"/>
      <c r="AJ25" s="158"/>
      <c r="AK25" s="159"/>
      <c r="AL25" s="159"/>
      <c r="AM25" s="158">
        <v>1</v>
      </c>
      <c r="AN25" s="159"/>
      <c r="AO25" s="159"/>
      <c r="AP25" s="158">
        <v>1</v>
      </c>
      <c r="AQ25" s="159"/>
      <c r="AR25" s="159"/>
      <c r="AS25" s="158">
        <v>1</v>
      </c>
      <c r="AT25" s="159"/>
      <c r="AU25" s="159"/>
      <c r="AV25" s="120">
        <f t="shared" si="0"/>
        <v>4</v>
      </c>
      <c r="AW25" s="156">
        <f t="shared" si="1"/>
        <v>0</v>
      </c>
      <c r="AX25" s="121" t="s">
        <v>383</v>
      </c>
    </row>
    <row r="26" spans="1:51" ht="51.75" hidden="1" customHeight="1" x14ac:dyDescent="0.25">
      <c r="A26" s="111" t="s">
        <v>385</v>
      </c>
      <c r="B26" s="109" t="s">
        <v>386</v>
      </c>
      <c r="C26" s="109" t="s">
        <v>387</v>
      </c>
      <c r="D26" s="108">
        <v>10</v>
      </c>
      <c r="E26" s="109" t="s">
        <v>388</v>
      </c>
      <c r="F26" s="109"/>
      <c r="G26" s="108" t="s">
        <v>365</v>
      </c>
      <c r="H26" s="108" t="s">
        <v>374</v>
      </c>
      <c r="I26" s="110">
        <v>45565</v>
      </c>
      <c r="J26" s="110">
        <v>121298</v>
      </c>
      <c r="K26" s="202">
        <v>12500</v>
      </c>
      <c r="L26" s="203">
        <v>768</v>
      </c>
      <c r="M26" s="157"/>
      <c r="N26" s="157"/>
      <c r="O26" s="158">
        <v>1000</v>
      </c>
      <c r="P26" s="159"/>
      <c r="Q26" s="159"/>
      <c r="R26" s="158">
        <v>1250</v>
      </c>
      <c r="S26" s="159"/>
      <c r="T26" s="159"/>
      <c r="U26" s="158">
        <v>885.00000000000011</v>
      </c>
      <c r="V26" s="159"/>
      <c r="W26" s="159"/>
      <c r="X26" s="158">
        <v>1260</v>
      </c>
      <c r="Y26" s="159"/>
      <c r="Z26" s="159"/>
      <c r="AA26" s="158">
        <v>1259</v>
      </c>
      <c r="AB26" s="159"/>
      <c r="AC26" s="159"/>
      <c r="AD26" s="158">
        <v>1078</v>
      </c>
      <c r="AE26" s="159"/>
      <c r="AF26" s="159"/>
      <c r="AG26" s="158">
        <v>1250</v>
      </c>
      <c r="AH26" s="159"/>
      <c r="AI26" s="159"/>
      <c r="AJ26" s="158">
        <v>1125</v>
      </c>
      <c r="AK26" s="159"/>
      <c r="AL26" s="159"/>
      <c r="AM26" s="158">
        <v>875.00000000000011</v>
      </c>
      <c r="AN26" s="159"/>
      <c r="AO26" s="159"/>
      <c r="AP26" s="158">
        <v>1000</v>
      </c>
      <c r="AQ26" s="159"/>
      <c r="AR26" s="159"/>
      <c r="AS26" s="158">
        <v>750</v>
      </c>
      <c r="AT26" s="159"/>
      <c r="AU26" s="159"/>
      <c r="AV26" s="120">
        <f t="shared" si="0"/>
        <v>12500</v>
      </c>
      <c r="AW26" s="156">
        <f t="shared" si="1"/>
        <v>0</v>
      </c>
      <c r="AX26" s="121" t="s">
        <v>389</v>
      </c>
    </row>
    <row r="27" spans="1:51" ht="51.75" hidden="1" customHeight="1" x14ac:dyDescent="0.25">
      <c r="A27" s="111" t="s">
        <v>385</v>
      </c>
      <c r="B27" s="109" t="s">
        <v>386</v>
      </c>
      <c r="C27" s="109" t="s">
        <v>387</v>
      </c>
      <c r="D27" s="108">
        <v>11</v>
      </c>
      <c r="E27" s="109" t="s">
        <v>390</v>
      </c>
      <c r="F27" s="109"/>
      <c r="G27" s="108" t="s">
        <v>365</v>
      </c>
      <c r="H27" s="108" t="s">
        <v>374</v>
      </c>
      <c r="I27" s="110">
        <v>166214</v>
      </c>
      <c r="J27" s="110">
        <v>386196</v>
      </c>
      <c r="K27" s="202">
        <v>41500</v>
      </c>
      <c r="L27" s="203">
        <v>867</v>
      </c>
      <c r="M27" s="157"/>
      <c r="N27" s="157"/>
      <c r="O27" s="158">
        <v>2493</v>
      </c>
      <c r="P27" s="159"/>
      <c r="Q27" s="159"/>
      <c r="R27" s="158">
        <v>5398</v>
      </c>
      <c r="S27" s="159"/>
      <c r="T27" s="159"/>
      <c r="U27" s="158">
        <v>2299</v>
      </c>
      <c r="V27" s="159"/>
      <c r="W27" s="159"/>
      <c r="X27" s="158">
        <v>4983</v>
      </c>
      <c r="Y27" s="159"/>
      <c r="Z27" s="159"/>
      <c r="AA27" s="158">
        <v>3323</v>
      </c>
      <c r="AB27" s="159"/>
      <c r="AC27" s="159"/>
      <c r="AD27" s="158">
        <v>3542</v>
      </c>
      <c r="AE27" s="159"/>
      <c r="AF27" s="159"/>
      <c r="AG27" s="158">
        <v>3662</v>
      </c>
      <c r="AH27" s="159"/>
      <c r="AI27" s="159"/>
      <c r="AJ27" s="158">
        <v>3674</v>
      </c>
      <c r="AK27" s="159"/>
      <c r="AL27" s="159"/>
      <c r="AM27" s="158">
        <v>3374</v>
      </c>
      <c r="AN27" s="159"/>
      <c r="AO27" s="159"/>
      <c r="AP27" s="158">
        <v>4565</v>
      </c>
      <c r="AQ27" s="159"/>
      <c r="AR27" s="159"/>
      <c r="AS27" s="158">
        <v>3320</v>
      </c>
      <c r="AT27" s="159"/>
      <c r="AU27" s="159"/>
      <c r="AV27" s="120">
        <f t="shared" si="0"/>
        <v>41500</v>
      </c>
      <c r="AW27" s="156">
        <f t="shared" si="1"/>
        <v>0</v>
      </c>
      <c r="AX27" s="121" t="s">
        <v>389</v>
      </c>
    </row>
    <row r="28" spans="1:51" ht="51.75" hidden="1" customHeight="1" x14ac:dyDescent="0.25">
      <c r="A28" s="111" t="s">
        <v>385</v>
      </c>
      <c r="B28" s="109" t="s">
        <v>386</v>
      </c>
      <c r="C28" s="109" t="s">
        <v>387</v>
      </c>
      <c r="D28" s="108">
        <v>13</v>
      </c>
      <c r="E28" s="109" t="s">
        <v>391</v>
      </c>
      <c r="F28" s="109"/>
      <c r="G28" s="108" t="s">
        <v>365</v>
      </c>
      <c r="H28" s="108" t="s">
        <v>374</v>
      </c>
      <c r="I28" s="110">
        <v>46329</v>
      </c>
      <c r="J28" s="110">
        <v>122579</v>
      </c>
      <c r="K28" s="202">
        <v>12800</v>
      </c>
      <c r="L28" s="203">
        <v>768</v>
      </c>
      <c r="M28" s="157"/>
      <c r="N28" s="157"/>
      <c r="O28" s="158">
        <v>1024</v>
      </c>
      <c r="P28" s="159"/>
      <c r="Q28" s="159"/>
      <c r="R28" s="158">
        <v>1280</v>
      </c>
      <c r="S28" s="159"/>
      <c r="T28" s="159"/>
      <c r="U28" s="158">
        <v>896.00000000000011</v>
      </c>
      <c r="V28" s="159"/>
      <c r="W28" s="159"/>
      <c r="X28" s="158">
        <v>1280</v>
      </c>
      <c r="Y28" s="159"/>
      <c r="Z28" s="159"/>
      <c r="AA28" s="158">
        <v>1280</v>
      </c>
      <c r="AB28" s="159"/>
      <c r="AC28" s="159"/>
      <c r="AD28" s="158">
        <v>1152</v>
      </c>
      <c r="AE28" s="159"/>
      <c r="AF28" s="159"/>
      <c r="AG28" s="158">
        <v>1280</v>
      </c>
      <c r="AH28" s="159"/>
      <c r="AI28" s="159"/>
      <c r="AJ28" s="158">
        <v>1152</v>
      </c>
      <c r="AK28" s="159"/>
      <c r="AL28" s="159"/>
      <c r="AM28" s="158">
        <v>896.00000000000011</v>
      </c>
      <c r="AN28" s="159"/>
      <c r="AO28" s="159"/>
      <c r="AP28" s="158">
        <v>1024</v>
      </c>
      <c r="AQ28" s="159"/>
      <c r="AR28" s="159"/>
      <c r="AS28" s="158">
        <v>768</v>
      </c>
      <c r="AT28" s="159"/>
      <c r="AU28" s="159"/>
      <c r="AV28" s="120">
        <f t="shared" si="0"/>
        <v>12800</v>
      </c>
      <c r="AW28" s="156">
        <f t="shared" si="1"/>
        <v>0</v>
      </c>
      <c r="AX28" s="121" t="s">
        <v>389</v>
      </c>
    </row>
    <row r="29" spans="1:51" ht="51.75" hidden="1" customHeight="1" x14ac:dyDescent="0.25">
      <c r="A29" s="111" t="s">
        <v>385</v>
      </c>
      <c r="B29" s="109" t="s">
        <v>386</v>
      </c>
      <c r="C29" s="109" t="s">
        <v>387</v>
      </c>
      <c r="D29" s="108">
        <v>14</v>
      </c>
      <c r="E29" s="109" t="s">
        <v>392</v>
      </c>
      <c r="F29" s="109"/>
      <c r="G29" s="108" t="s">
        <v>365</v>
      </c>
      <c r="H29" s="108" t="s">
        <v>374</v>
      </c>
      <c r="I29" s="110">
        <v>13521</v>
      </c>
      <c r="J29" s="110">
        <v>20650</v>
      </c>
      <c r="K29" s="202">
        <v>3500</v>
      </c>
      <c r="L29" s="203">
        <v>150</v>
      </c>
      <c r="M29" s="157"/>
      <c r="N29" s="157"/>
      <c r="O29" s="158">
        <v>200</v>
      </c>
      <c r="P29" s="159"/>
      <c r="Q29" s="159"/>
      <c r="R29" s="158">
        <v>250</v>
      </c>
      <c r="S29" s="159"/>
      <c r="T29" s="159"/>
      <c r="U29" s="158">
        <v>350</v>
      </c>
      <c r="V29" s="159"/>
      <c r="W29" s="159"/>
      <c r="X29" s="158">
        <v>350</v>
      </c>
      <c r="Y29" s="159"/>
      <c r="Z29" s="159"/>
      <c r="AA29" s="158">
        <v>450</v>
      </c>
      <c r="AB29" s="159"/>
      <c r="AC29" s="159"/>
      <c r="AD29" s="158">
        <v>450</v>
      </c>
      <c r="AE29" s="159"/>
      <c r="AF29" s="159"/>
      <c r="AG29" s="158">
        <v>350</v>
      </c>
      <c r="AH29" s="159"/>
      <c r="AI29" s="159"/>
      <c r="AJ29" s="158">
        <v>350</v>
      </c>
      <c r="AK29" s="159"/>
      <c r="AL29" s="159"/>
      <c r="AM29" s="158">
        <v>250</v>
      </c>
      <c r="AN29" s="159"/>
      <c r="AO29" s="159"/>
      <c r="AP29" s="158">
        <v>200</v>
      </c>
      <c r="AQ29" s="159"/>
      <c r="AR29" s="159"/>
      <c r="AS29" s="158">
        <v>150</v>
      </c>
      <c r="AT29" s="159"/>
      <c r="AU29" s="159"/>
      <c r="AV29" s="120">
        <f t="shared" si="0"/>
        <v>3500</v>
      </c>
      <c r="AW29" s="156">
        <f t="shared" si="1"/>
        <v>0</v>
      </c>
      <c r="AX29" s="121" t="s">
        <v>393</v>
      </c>
    </row>
    <row r="30" spans="1:51" ht="51.75" hidden="1" customHeight="1" x14ac:dyDescent="0.25">
      <c r="A30" s="111" t="s">
        <v>385</v>
      </c>
      <c r="B30" s="109" t="s">
        <v>386</v>
      </c>
      <c r="C30" s="109" t="s">
        <v>387</v>
      </c>
      <c r="D30" s="108">
        <v>15</v>
      </c>
      <c r="E30" s="109" t="s">
        <v>394</v>
      </c>
      <c r="F30" s="109"/>
      <c r="G30" s="108" t="s">
        <v>365</v>
      </c>
      <c r="H30" s="108" t="s">
        <v>374</v>
      </c>
      <c r="I30" s="110">
        <v>8570</v>
      </c>
      <c r="J30" s="110">
        <v>20178</v>
      </c>
      <c r="K30" s="202">
        <v>2300</v>
      </c>
      <c r="L30" s="203">
        <v>100</v>
      </c>
      <c r="M30" s="157"/>
      <c r="N30" s="157"/>
      <c r="O30" s="158">
        <v>140</v>
      </c>
      <c r="P30" s="159"/>
      <c r="Q30" s="159"/>
      <c r="R30" s="158">
        <v>180</v>
      </c>
      <c r="S30" s="159"/>
      <c r="T30" s="159"/>
      <c r="U30" s="158">
        <v>200</v>
      </c>
      <c r="V30" s="159"/>
      <c r="W30" s="159"/>
      <c r="X30" s="158">
        <v>230</v>
      </c>
      <c r="Y30" s="159"/>
      <c r="Z30" s="159"/>
      <c r="AA30" s="158">
        <v>300</v>
      </c>
      <c r="AB30" s="159"/>
      <c r="AC30" s="159"/>
      <c r="AD30" s="158">
        <v>300</v>
      </c>
      <c r="AE30" s="159"/>
      <c r="AF30" s="159"/>
      <c r="AG30" s="158">
        <v>230</v>
      </c>
      <c r="AH30" s="159"/>
      <c r="AI30" s="159"/>
      <c r="AJ30" s="158">
        <v>200</v>
      </c>
      <c r="AK30" s="159"/>
      <c r="AL30" s="159"/>
      <c r="AM30" s="158">
        <v>180</v>
      </c>
      <c r="AN30" s="159"/>
      <c r="AO30" s="159"/>
      <c r="AP30" s="158">
        <v>140</v>
      </c>
      <c r="AQ30" s="159"/>
      <c r="AR30" s="159"/>
      <c r="AS30" s="158">
        <v>100</v>
      </c>
      <c r="AT30" s="159"/>
      <c r="AU30" s="159"/>
      <c r="AV30" s="120">
        <f t="shared" si="0"/>
        <v>2300</v>
      </c>
      <c r="AW30" s="156">
        <f t="shared" si="1"/>
        <v>0</v>
      </c>
      <c r="AX30" s="121" t="s">
        <v>393</v>
      </c>
    </row>
    <row r="31" spans="1:51" ht="51.75" hidden="1" customHeight="1" x14ac:dyDescent="0.25">
      <c r="A31" s="111" t="s">
        <v>385</v>
      </c>
      <c r="B31" s="109" t="s">
        <v>386</v>
      </c>
      <c r="C31" s="109" t="s">
        <v>387</v>
      </c>
      <c r="D31" s="108">
        <v>16</v>
      </c>
      <c r="E31" s="109" t="s">
        <v>395</v>
      </c>
      <c r="F31" s="109"/>
      <c r="G31" s="108" t="s">
        <v>365</v>
      </c>
      <c r="H31" s="108" t="s">
        <v>374</v>
      </c>
      <c r="I31" s="110">
        <v>20697</v>
      </c>
      <c r="J31" s="110">
        <v>22950</v>
      </c>
      <c r="K31" s="202">
        <v>4000</v>
      </c>
      <c r="L31" s="203">
        <v>150</v>
      </c>
      <c r="M31" s="157"/>
      <c r="N31" s="157"/>
      <c r="O31" s="158">
        <v>250</v>
      </c>
      <c r="P31" s="159"/>
      <c r="Q31" s="159"/>
      <c r="R31" s="158">
        <v>250</v>
      </c>
      <c r="S31" s="159"/>
      <c r="T31" s="159"/>
      <c r="U31" s="158">
        <v>350</v>
      </c>
      <c r="V31" s="159"/>
      <c r="W31" s="159"/>
      <c r="X31" s="158">
        <v>450</v>
      </c>
      <c r="Y31" s="159"/>
      <c r="Z31" s="159"/>
      <c r="AA31" s="158">
        <v>550</v>
      </c>
      <c r="AB31" s="159"/>
      <c r="AC31" s="159"/>
      <c r="AD31" s="158">
        <v>550</v>
      </c>
      <c r="AE31" s="159"/>
      <c r="AF31" s="159"/>
      <c r="AG31" s="158">
        <v>450</v>
      </c>
      <c r="AH31" s="159"/>
      <c r="AI31" s="159"/>
      <c r="AJ31" s="158">
        <v>350</v>
      </c>
      <c r="AK31" s="159"/>
      <c r="AL31" s="159"/>
      <c r="AM31" s="158">
        <v>250</v>
      </c>
      <c r="AN31" s="159"/>
      <c r="AO31" s="159"/>
      <c r="AP31" s="158">
        <v>250</v>
      </c>
      <c r="AQ31" s="159"/>
      <c r="AR31" s="159"/>
      <c r="AS31" s="158">
        <v>150</v>
      </c>
      <c r="AT31" s="159"/>
      <c r="AU31" s="159"/>
      <c r="AV31" s="120">
        <f t="shared" si="0"/>
        <v>4000</v>
      </c>
      <c r="AW31" s="156">
        <f t="shared" si="1"/>
        <v>0</v>
      </c>
      <c r="AX31" s="121" t="s">
        <v>393</v>
      </c>
    </row>
    <row r="32" spans="1:51" ht="51.75" hidden="1" customHeight="1" x14ac:dyDescent="0.25">
      <c r="A32" s="111" t="s">
        <v>385</v>
      </c>
      <c r="B32" s="109" t="s">
        <v>386</v>
      </c>
      <c r="C32" s="109" t="s">
        <v>396</v>
      </c>
      <c r="D32" s="108">
        <v>17</v>
      </c>
      <c r="E32" s="109" t="s">
        <v>397</v>
      </c>
      <c r="F32" s="109"/>
      <c r="G32" s="108" t="s">
        <v>365</v>
      </c>
      <c r="H32" s="108" t="s">
        <v>374</v>
      </c>
      <c r="I32" s="110">
        <v>24162</v>
      </c>
      <c r="J32" s="110">
        <v>77500</v>
      </c>
      <c r="K32" s="112">
        <v>7900</v>
      </c>
      <c r="L32" s="203">
        <v>0</v>
      </c>
      <c r="M32" s="157"/>
      <c r="N32" s="157"/>
      <c r="O32" s="158">
        <v>750</v>
      </c>
      <c r="P32" s="159"/>
      <c r="Q32" s="159"/>
      <c r="R32" s="158">
        <v>750</v>
      </c>
      <c r="S32" s="159"/>
      <c r="T32" s="159"/>
      <c r="U32" s="158">
        <v>750</v>
      </c>
      <c r="V32" s="159"/>
      <c r="W32" s="159"/>
      <c r="X32" s="158">
        <v>750</v>
      </c>
      <c r="Y32" s="159"/>
      <c r="Z32" s="159"/>
      <c r="AA32" s="158">
        <v>750</v>
      </c>
      <c r="AB32" s="159"/>
      <c r="AC32" s="159"/>
      <c r="AD32" s="158">
        <v>750</v>
      </c>
      <c r="AE32" s="159"/>
      <c r="AF32" s="159"/>
      <c r="AG32" s="158">
        <v>750</v>
      </c>
      <c r="AH32" s="159"/>
      <c r="AI32" s="159"/>
      <c r="AJ32" s="158">
        <v>750</v>
      </c>
      <c r="AK32" s="159"/>
      <c r="AL32" s="159"/>
      <c r="AM32" s="158">
        <v>750</v>
      </c>
      <c r="AN32" s="159"/>
      <c r="AO32" s="159"/>
      <c r="AP32" s="158">
        <v>750</v>
      </c>
      <c r="AQ32" s="159"/>
      <c r="AR32" s="159"/>
      <c r="AS32" s="158">
        <v>400</v>
      </c>
      <c r="AT32" s="159"/>
      <c r="AU32" s="159"/>
      <c r="AV32" s="120">
        <f t="shared" si="0"/>
        <v>7900</v>
      </c>
      <c r="AW32" s="156">
        <f t="shared" si="1"/>
        <v>0</v>
      </c>
      <c r="AX32" s="121" t="s">
        <v>398</v>
      </c>
    </row>
    <row r="33" spans="1:50" ht="51.75" hidden="1" customHeight="1" x14ac:dyDescent="0.25">
      <c r="A33" s="111" t="s">
        <v>399</v>
      </c>
      <c r="B33" s="109" t="s">
        <v>400</v>
      </c>
      <c r="C33" s="109" t="s">
        <v>401</v>
      </c>
      <c r="D33" s="108">
        <v>20</v>
      </c>
      <c r="E33" s="109" t="s">
        <v>402</v>
      </c>
      <c r="F33" s="109"/>
      <c r="G33" s="108" t="s">
        <v>365</v>
      </c>
      <c r="H33" s="108" t="s">
        <v>366</v>
      </c>
      <c r="I33" s="110">
        <v>5332</v>
      </c>
      <c r="J33" s="110">
        <v>13748</v>
      </c>
      <c r="K33" s="202">
        <v>1800</v>
      </c>
      <c r="L33" s="203">
        <v>0</v>
      </c>
      <c r="M33" s="157"/>
      <c r="N33" s="157"/>
      <c r="O33" s="158">
        <v>200</v>
      </c>
      <c r="P33" s="159"/>
      <c r="Q33" s="159"/>
      <c r="R33" s="158">
        <v>300</v>
      </c>
      <c r="S33" s="159"/>
      <c r="T33" s="159"/>
      <c r="U33" s="158">
        <v>200</v>
      </c>
      <c r="V33" s="159"/>
      <c r="W33" s="159"/>
      <c r="X33" s="158">
        <v>300</v>
      </c>
      <c r="Y33" s="159"/>
      <c r="Z33" s="159"/>
      <c r="AA33" s="158">
        <v>200</v>
      </c>
      <c r="AB33" s="159"/>
      <c r="AC33" s="159"/>
      <c r="AD33" s="158">
        <v>200</v>
      </c>
      <c r="AE33" s="159"/>
      <c r="AF33" s="159"/>
      <c r="AG33" s="158">
        <v>200</v>
      </c>
      <c r="AH33" s="159"/>
      <c r="AI33" s="159"/>
      <c r="AJ33" s="158">
        <v>200</v>
      </c>
      <c r="AK33" s="159"/>
      <c r="AL33" s="159"/>
      <c r="AM33" s="158"/>
      <c r="AN33" s="159"/>
      <c r="AO33" s="159"/>
      <c r="AP33" s="158"/>
      <c r="AQ33" s="159"/>
      <c r="AR33" s="159"/>
      <c r="AS33" s="158"/>
      <c r="AT33" s="159"/>
      <c r="AU33" s="159"/>
      <c r="AV33" s="120">
        <f t="shared" si="0"/>
        <v>1800</v>
      </c>
      <c r="AW33" s="156">
        <f t="shared" si="1"/>
        <v>0</v>
      </c>
      <c r="AX33" s="121" t="s">
        <v>389</v>
      </c>
    </row>
    <row r="34" spans="1:50" ht="51.75" hidden="1" customHeight="1" x14ac:dyDescent="0.25">
      <c r="A34" s="111" t="s">
        <v>403</v>
      </c>
      <c r="B34" s="109" t="s">
        <v>404</v>
      </c>
      <c r="C34" s="109" t="s">
        <v>405</v>
      </c>
      <c r="D34" s="108">
        <v>21</v>
      </c>
      <c r="E34" s="109" t="s">
        <v>406</v>
      </c>
      <c r="F34" s="109"/>
      <c r="G34" s="108" t="s">
        <v>365</v>
      </c>
      <c r="H34" s="108" t="s">
        <v>374</v>
      </c>
      <c r="I34" s="110">
        <v>11925</v>
      </c>
      <c r="J34" s="110">
        <v>25000</v>
      </c>
      <c r="K34" s="202">
        <v>3000</v>
      </c>
      <c r="L34" s="203">
        <v>0</v>
      </c>
      <c r="M34" s="157"/>
      <c r="N34" s="157"/>
      <c r="O34" s="158">
        <v>0</v>
      </c>
      <c r="P34" s="159"/>
      <c r="Q34" s="159"/>
      <c r="R34" s="158">
        <v>500</v>
      </c>
      <c r="S34" s="159"/>
      <c r="T34" s="159"/>
      <c r="U34" s="158">
        <v>0</v>
      </c>
      <c r="V34" s="159"/>
      <c r="W34" s="159"/>
      <c r="X34" s="158">
        <v>0</v>
      </c>
      <c r="Y34" s="159"/>
      <c r="Z34" s="159"/>
      <c r="AA34" s="158">
        <v>1000</v>
      </c>
      <c r="AB34" s="159"/>
      <c r="AC34" s="159"/>
      <c r="AD34" s="158">
        <v>0</v>
      </c>
      <c r="AE34" s="159"/>
      <c r="AF34" s="159"/>
      <c r="AG34" s="158">
        <v>0</v>
      </c>
      <c r="AH34" s="159"/>
      <c r="AI34" s="159"/>
      <c r="AJ34" s="158">
        <v>500</v>
      </c>
      <c r="AK34" s="159"/>
      <c r="AL34" s="159"/>
      <c r="AM34" s="158">
        <v>0</v>
      </c>
      <c r="AN34" s="159"/>
      <c r="AO34" s="159"/>
      <c r="AP34" s="158">
        <v>0</v>
      </c>
      <c r="AQ34" s="159"/>
      <c r="AR34" s="159"/>
      <c r="AS34" s="158">
        <v>1000</v>
      </c>
      <c r="AT34" s="159"/>
      <c r="AU34" s="159"/>
      <c r="AV34" s="120">
        <f t="shared" si="0"/>
        <v>3000</v>
      </c>
      <c r="AW34" s="156">
        <f t="shared" si="1"/>
        <v>0</v>
      </c>
      <c r="AX34" s="121" t="s">
        <v>407</v>
      </c>
    </row>
    <row r="35" spans="1:50" ht="51.75" hidden="1" customHeight="1" x14ac:dyDescent="0.25">
      <c r="A35" s="111" t="s">
        <v>403</v>
      </c>
      <c r="B35" s="109" t="s">
        <v>404</v>
      </c>
      <c r="C35" s="109" t="s">
        <v>405</v>
      </c>
      <c r="D35" s="108">
        <v>22</v>
      </c>
      <c r="E35" s="109" t="s">
        <v>408</v>
      </c>
      <c r="F35" s="109"/>
      <c r="G35" s="108" t="s">
        <v>365</v>
      </c>
      <c r="H35" s="108" t="s">
        <v>374</v>
      </c>
      <c r="I35" s="110">
        <v>16877</v>
      </c>
      <c r="J35" s="110">
        <v>32500</v>
      </c>
      <c r="K35" s="202">
        <v>3000</v>
      </c>
      <c r="L35" s="203">
        <v>0</v>
      </c>
      <c r="M35" s="157"/>
      <c r="N35" s="157"/>
      <c r="O35" s="158">
        <v>150</v>
      </c>
      <c r="P35" s="159"/>
      <c r="Q35" s="159"/>
      <c r="R35" s="158">
        <v>300</v>
      </c>
      <c r="S35" s="159"/>
      <c r="T35" s="159"/>
      <c r="U35" s="158">
        <v>300</v>
      </c>
      <c r="V35" s="159"/>
      <c r="W35" s="159"/>
      <c r="X35" s="158">
        <v>300</v>
      </c>
      <c r="Y35" s="159"/>
      <c r="Z35" s="159"/>
      <c r="AA35" s="158">
        <v>300</v>
      </c>
      <c r="AB35" s="159"/>
      <c r="AC35" s="159"/>
      <c r="AD35" s="158">
        <v>300</v>
      </c>
      <c r="AE35" s="159"/>
      <c r="AF35" s="159"/>
      <c r="AG35" s="158">
        <v>300</v>
      </c>
      <c r="AH35" s="159"/>
      <c r="AI35" s="159"/>
      <c r="AJ35" s="158">
        <v>300</v>
      </c>
      <c r="AK35" s="159"/>
      <c r="AL35" s="159"/>
      <c r="AM35" s="158">
        <v>300</v>
      </c>
      <c r="AN35" s="159"/>
      <c r="AO35" s="159"/>
      <c r="AP35" s="158">
        <v>300</v>
      </c>
      <c r="AQ35" s="159"/>
      <c r="AR35" s="159"/>
      <c r="AS35" s="158">
        <v>150</v>
      </c>
      <c r="AT35" s="159"/>
      <c r="AU35" s="159"/>
      <c r="AV35" s="120">
        <f t="shared" si="0"/>
        <v>3000</v>
      </c>
      <c r="AW35" s="156">
        <f t="shared" si="1"/>
        <v>0</v>
      </c>
      <c r="AX35" s="121">
        <v>8198</v>
      </c>
    </row>
    <row r="36" spans="1:50" ht="51.75" hidden="1" customHeight="1" x14ac:dyDescent="0.25">
      <c r="A36" s="111">
        <v>11</v>
      </c>
      <c r="B36" s="109" t="s">
        <v>409</v>
      </c>
      <c r="C36" s="109" t="s">
        <v>410</v>
      </c>
      <c r="D36" s="108">
        <v>25</v>
      </c>
      <c r="E36" s="109" t="s">
        <v>411</v>
      </c>
      <c r="F36" s="109"/>
      <c r="G36" s="108" t="s">
        <v>412</v>
      </c>
      <c r="H36" s="108" t="s">
        <v>366</v>
      </c>
      <c r="I36" s="110">
        <v>100</v>
      </c>
      <c r="J36" s="110">
        <v>100</v>
      </c>
      <c r="K36" s="202">
        <v>100</v>
      </c>
      <c r="L36" s="203">
        <v>100</v>
      </c>
      <c r="M36" s="157"/>
      <c r="N36" s="157"/>
      <c r="O36" s="158">
        <v>100</v>
      </c>
      <c r="P36" s="159"/>
      <c r="Q36" s="159"/>
      <c r="R36" s="158">
        <v>100</v>
      </c>
      <c r="S36" s="159"/>
      <c r="T36" s="159"/>
      <c r="U36" s="158">
        <v>100</v>
      </c>
      <c r="V36" s="159"/>
      <c r="W36" s="159"/>
      <c r="X36" s="158">
        <v>100</v>
      </c>
      <c r="Y36" s="159"/>
      <c r="Z36" s="159"/>
      <c r="AA36" s="158">
        <v>100</v>
      </c>
      <c r="AB36" s="159"/>
      <c r="AC36" s="159"/>
      <c r="AD36" s="158">
        <v>100</v>
      </c>
      <c r="AE36" s="159"/>
      <c r="AF36" s="159"/>
      <c r="AG36" s="158">
        <v>100</v>
      </c>
      <c r="AH36" s="159"/>
      <c r="AI36" s="159"/>
      <c r="AJ36" s="158">
        <v>100</v>
      </c>
      <c r="AK36" s="159"/>
      <c r="AL36" s="159"/>
      <c r="AM36" s="158">
        <v>100</v>
      </c>
      <c r="AN36" s="159"/>
      <c r="AO36" s="159"/>
      <c r="AP36" s="158">
        <v>100</v>
      </c>
      <c r="AQ36" s="159"/>
      <c r="AR36" s="159"/>
      <c r="AS36" s="158">
        <v>100</v>
      </c>
      <c r="AT36" s="159"/>
      <c r="AU36" s="159"/>
      <c r="AV36" s="120">
        <v>100</v>
      </c>
      <c r="AW36" s="156">
        <f t="shared" si="1"/>
        <v>0</v>
      </c>
      <c r="AX36" s="122">
        <v>8225</v>
      </c>
    </row>
    <row r="37" spans="1:50" ht="51.75" hidden="1" customHeight="1" x14ac:dyDescent="0.25">
      <c r="A37" s="111">
        <v>11</v>
      </c>
      <c r="B37" s="109" t="s">
        <v>409</v>
      </c>
      <c r="C37" s="109" t="s">
        <v>641</v>
      </c>
      <c r="D37" s="108">
        <v>26</v>
      </c>
      <c r="E37" s="109" t="s">
        <v>413</v>
      </c>
      <c r="F37" s="109"/>
      <c r="G37" s="108" t="s">
        <v>412</v>
      </c>
      <c r="H37" s="108" t="s">
        <v>366</v>
      </c>
      <c r="I37" s="110">
        <v>100</v>
      </c>
      <c r="J37" s="110">
        <v>100</v>
      </c>
      <c r="K37" s="202">
        <v>100</v>
      </c>
      <c r="L37" s="203">
        <v>0</v>
      </c>
      <c r="M37" s="157"/>
      <c r="N37" s="157"/>
      <c r="O37" s="158">
        <v>9.09</v>
      </c>
      <c r="P37" s="159"/>
      <c r="Q37" s="159"/>
      <c r="R37" s="158">
        <v>9.09</v>
      </c>
      <c r="S37" s="159"/>
      <c r="T37" s="159"/>
      <c r="U37" s="158">
        <v>9.09</v>
      </c>
      <c r="V37" s="159"/>
      <c r="W37" s="159"/>
      <c r="X37" s="158">
        <v>9.09</v>
      </c>
      <c r="Y37" s="159"/>
      <c r="Z37" s="159"/>
      <c r="AA37" s="158">
        <v>9.09</v>
      </c>
      <c r="AB37" s="159"/>
      <c r="AC37" s="159"/>
      <c r="AD37" s="158">
        <v>9.09</v>
      </c>
      <c r="AE37" s="159"/>
      <c r="AF37" s="159"/>
      <c r="AG37" s="158">
        <v>9.09</v>
      </c>
      <c r="AH37" s="159"/>
      <c r="AI37" s="159"/>
      <c r="AJ37" s="158">
        <v>9.09</v>
      </c>
      <c r="AK37" s="159"/>
      <c r="AL37" s="159"/>
      <c r="AM37" s="158">
        <v>9.09</v>
      </c>
      <c r="AN37" s="159"/>
      <c r="AO37" s="159"/>
      <c r="AP37" s="158">
        <v>9.1</v>
      </c>
      <c r="AQ37" s="159"/>
      <c r="AR37" s="159"/>
      <c r="AS37" s="158">
        <v>9.09</v>
      </c>
      <c r="AT37" s="159"/>
      <c r="AU37" s="159"/>
      <c r="AV37" s="120">
        <f t="shared" si="0"/>
        <v>100.00000000000001</v>
      </c>
      <c r="AW37" s="156">
        <f t="shared" si="1"/>
        <v>0</v>
      </c>
      <c r="AX37" s="122">
        <v>8225</v>
      </c>
    </row>
    <row r="38" spans="1:50" ht="51.75" hidden="1" customHeight="1" thickBot="1" x14ac:dyDescent="0.3">
      <c r="A38" s="114">
        <v>11</v>
      </c>
      <c r="B38" s="115" t="s">
        <v>409</v>
      </c>
      <c r="C38" s="115" t="s">
        <v>641</v>
      </c>
      <c r="D38" s="116">
        <v>27</v>
      </c>
      <c r="E38" s="115" t="s">
        <v>414</v>
      </c>
      <c r="F38" s="115"/>
      <c r="G38" s="116" t="s">
        <v>415</v>
      </c>
      <c r="H38" s="116" t="s">
        <v>366</v>
      </c>
      <c r="I38" s="204">
        <v>90</v>
      </c>
      <c r="J38" s="204">
        <v>95</v>
      </c>
      <c r="K38" s="205">
        <v>91</v>
      </c>
      <c r="L38" s="206">
        <v>9.5</v>
      </c>
      <c r="M38" s="160"/>
      <c r="N38" s="160"/>
      <c r="O38" s="161">
        <v>9.5500000000000007</v>
      </c>
      <c r="P38" s="162"/>
      <c r="Q38" s="162"/>
      <c r="R38" s="161">
        <v>90.59</v>
      </c>
      <c r="S38" s="162"/>
      <c r="T38" s="162"/>
      <c r="U38" s="161">
        <v>90.64</v>
      </c>
      <c r="V38" s="162"/>
      <c r="W38" s="162"/>
      <c r="X38" s="161">
        <v>90.68</v>
      </c>
      <c r="Y38" s="162"/>
      <c r="Z38" s="162"/>
      <c r="AA38" s="161">
        <v>90.73</v>
      </c>
      <c r="AB38" s="162"/>
      <c r="AC38" s="162"/>
      <c r="AD38" s="161">
        <v>90.77</v>
      </c>
      <c r="AE38" s="162"/>
      <c r="AF38" s="162"/>
      <c r="AG38" s="161">
        <v>90.82</v>
      </c>
      <c r="AH38" s="162"/>
      <c r="AI38" s="162"/>
      <c r="AJ38" s="161">
        <v>90.86</v>
      </c>
      <c r="AK38" s="162"/>
      <c r="AL38" s="162"/>
      <c r="AM38" s="161">
        <v>90.91</v>
      </c>
      <c r="AN38" s="162"/>
      <c r="AO38" s="162"/>
      <c r="AP38" s="161">
        <v>90</v>
      </c>
      <c r="AQ38" s="162"/>
      <c r="AR38" s="162"/>
      <c r="AS38" s="161">
        <v>91.000000000000014</v>
      </c>
      <c r="AT38" s="162"/>
      <c r="AU38" s="162"/>
      <c r="AV38" s="123">
        <v>91</v>
      </c>
      <c r="AW38" s="163">
        <f t="shared" si="1"/>
        <v>0</v>
      </c>
      <c r="AX38" s="124">
        <v>8225</v>
      </c>
    </row>
  </sheetData>
  <autoFilter ref="A13:AX38" xr:uid="{78830941-7C79-43AC-A399-008D63D7E9EC}">
    <filterColumn colId="3">
      <filters blank="1">
        <filter val="1"/>
        <filter val="9"/>
      </filters>
    </filterColumn>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6">
    <mergeCell ref="AR6:AS6"/>
    <mergeCell ref="AT6:AU6"/>
    <mergeCell ref="A6:B6"/>
    <mergeCell ref="C6:AQ6"/>
    <mergeCell ref="Q10:S10"/>
    <mergeCell ref="AW13:AW14"/>
    <mergeCell ref="AX13:AX14"/>
    <mergeCell ref="AY13:AY14"/>
    <mergeCell ref="AZ13:AZ14"/>
    <mergeCell ref="X13:Z13"/>
    <mergeCell ref="AJ13:AL13"/>
    <mergeCell ref="AM13:AO13"/>
    <mergeCell ref="BG13:BG14"/>
    <mergeCell ref="BA13:BA14"/>
    <mergeCell ref="BB13:BB14"/>
    <mergeCell ref="BC13:BC14"/>
    <mergeCell ref="BD13:BD14"/>
    <mergeCell ref="BE13:BE14"/>
    <mergeCell ref="BF13:BF14"/>
    <mergeCell ref="A13:A14"/>
    <mergeCell ref="B13:B14"/>
    <mergeCell ref="C13:C14"/>
    <mergeCell ref="D13:D14"/>
    <mergeCell ref="E13:E14"/>
    <mergeCell ref="F13:F14"/>
    <mergeCell ref="H13:H14"/>
    <mergeCell ref="I13:I14"/>
    <mergeCell ref="J13:J14"/>
    <mergeCell ref="AV13:AV14"/>
    <mergeCell ref="L13:N13"/>
    <mergeCell ref="AS13:AU13"/>
    <mergeCell ref="AP13:AR13"/>
    <mergeCell ref="O13:Q13"/>
    <mergeCell ref="R13:T13"/>
    <mergeCell ref="U13:W13"/>
    <mergeCell ref="G13:G14"/>
    <mergeCell ref="K13:K14"/>
    <mergeCell ref="AA13:AC13"/>
    <mergeCell ref="AD13:AF13"/>
    <mergeCell ref="AG13:AI13"/>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scale="1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8"/>
  <sheetViews>
    <sheetView view="pageBreakPreview" zoomScale="60" zoomScaleNormal="100" workbookViewId="0">
      <selection activeCell="D26" sqref="D26:L26"/>
    </sheetView>
  </sheetViews>
  <sheetFormatPr baseColWidth="10" defaultColWidth="8.7109375" defaultRowHeight="12.75" x14ac:dyDescent="0.25"/>
  <cols>
    <col min="1" max="1" width="3.28515625" style="208" customWidth="1"/>
    <col min="2" max="2" width="9.28515625" style="208" customWidth="1"/>
    <col min="3" max="3" width="5.7109375" style="208" customWidth="1"/>
    <col min="4" max="4" width="6.7109375" style="208" customWidth="1"/>
    <col min="5" max="5" width="5.7109375" style="208" customWidth="1"/>
    <col min="6" max="6" width="10.28515625" style="208" customWidth="1"/>
    <col min="7" max="7" width="2.140625" style="208" customWidth="1"/>
    <col min="8" max="8" width="18.7109375" style="208" customWidth="1"/>
    <col min="9" max="9" width="12.7109375" style="208" customWidth="1"/>
    <col min="10" max="10" width="6.7109375" style="208" customWidth="1"/>
    <col min="11" max="11" width="18.7109375" style="208" customWidth="1"/>
    <col min="12" max="12" width="25.7109375" style="208" customWidth="1"/>
    <col min="13" max="16384" width="8.7109375" style="208"/>
  </cols>
  <sheetData>
    <row r="1" spans="1:12" ht="18.75" customHeight="1" x14ac:dyDescent="0.25">
      <c r="A1" s="571"/>
      <c r="B1" s="572"/>
      <c r="C1" s="572"/>
      <c r="D1" s="572"/>
      <c r="E1" s="573"/>
      <c r="F1" s="580" t="s">
        <v>416</v>
      </c>
      <c r="G1" s="581"/>
      <c r="H1" s="581"/>
      <c r="I1" s="581"/>
      <c r="J1" s="581"/>
      <c r="K1" s="581"/>
      <c r="L1" s="207"/>
    </row>
    <row r="2" spans="1:12" ht="18.75" customHeight="1" x14ac:dyDescent="0.25">
      <c r="A2" s="574"/>
      <c r="B2" s="575"/>
      <c r="C2" s="575"/>
      <c r="D2" s="575"/>
      <c r="E2" s="576"/>
      <c r="F2" s="582"/>
      <c r="G2" s="583"/>
      <c r="H2" s="583"/>
      <c r="I2" s="583"/>
      <c r="J2" s="583"/>
      <c r="K2" s="583"/>
      <c r="L2" s="207"/>
    </row>
    <row r="3" spans="1:12" ht="18.75" customHeight="1" x14ac:dyDescent="0.25">
      <c r="A3" s="574"/>
      <c r="B3" s="575"/>
      <c r="C3" s="575"/>
      <c r="D3" s="575"/>
      <c r="E3" s="576"/>
      <c r="F3" s="580" t="s">
        <v>417</v>
      </c>
      <c r="G3" s="581"/>
      <c r="H3" s="581"/>
      <c r="I3" s="581"/>
      <c r="J3" s="581"/>
      <c r="K3" s="581"/>
      <c r="L3" s="207"/>
    </row>
    <row r="4" spans="1:12" ht="18.75" customHeight="1" x14ac:dyDescent="0.25">
      <c r="A4" s="577"/>
      <c r="B4" s="578"/>
      <c r="C4" s="578"/>
      <c r="D4" s="578"/>
      <c r="E4" s="579"/>
      <c r="F4" s="582"/>
      <c r="G4" s="583"/>
      <c r="H4" s="583"/>
      <c r="I4" s="583"/>
      <c r="J4" s="583"/>
      <c r="K4" s="583"/>
      <c r="L4" s="207"/>
    </row>
    <row r="5" spans="1:12" ht="15.75" customHeight="1" x14ac:dyDescent="0.25">
      <c r="A5" s="584" t="s">
        <v>418</v>
      </c>
      <c r="B5" s="585"/>
      <c r="C5" s="585"/>
      <c r="D5" s="585"/>
      <c r="E5" s="585"/>
      <c r="F5" s="585"/>
      <c r="G5" s="585"/>
      <c r="H5" s="585"/>
      <c r="I5" s="585"/>
      <c r="J5" s="585"/>
      <c r="K5" s="585"/>
      <c r="L5" s="586"/>
    </row>
    <row r="6" spans="1:12" ht="23.25" customHeight="1" x14ac:dyDescent="0.25">
      <c r="A6" s="584" t="s">
        <v>419</v>
      </c>
      <c r="B6" s="585"/>
      <c r="C6" s="587"/>
      <c r="D6" s="588" t="s">
        <v>12</v>
      </c>
      <c r="E6" s="589"/>
      <c r="F6" s="589"/>
      <c r="G6" s="589"/>
      <c r="H6" s="590"/>
      <c r="I6" s="584" t="s">
        <v>420</v>
      </c>
      <c r="J6" s="587"/>
      <c r="K6" s="588" t="s">
        <v>37</v>
      </c>
      <c r="L6" s="590"/>
    </row>
    <row r="7" spans="1:12" ht="17.649999999999999" customHeight="1" x14ac:dyDescent="0.25">
      <c r="A7" s="584" t="s">
        <v>421</v>
      </c>
      <c r="B7" s="585"/>
      <c r="C7" s="587"/>
      <c r="D7" s="588" t="s">
        <v>26</v>
      </c>
      <c r="E7" s="589"/>
      <c r="F7" s="589"/>
      <c r="G7" s="589"/>
      <c r="H7" s="590"/>
      <c r="I7" s="584" t="s">
        <v>92</v>
      </c>
      <c r="J7" s="587"/>
      <c r="K7" s="588" t="s">
        <v>15</v>
      </c>
      <c r="L7" s="590"/>
    </row>
    <row r="8" spans="1:12" ht="35.65" customHeight="1" x14ac:dyDescent="0.25">
      <c r="A8" s="584" t="s">
        <v>422</v>
      </c>
      <c r="B8" s="585"/>
      <c r="C8" s="587"/>
      <c r="D8" s="588" t="s">
        <v>59</v>
      </c>
      <c r="E8" s="589"/>
      <c r="F8" s="589"/>
      <c r="G8" s="589"/>
      <c r="H8" s="590"/>
      <c r="I8" s="584" t="s">
        <v>423</v>
      </c>
      <c r="J8" s="587"/>
      <c r="K8" s="588" t="s">
        <v>73</v>
      </c>
      <c r="L8" s="590"/>
    </row>
    <row r="9" spans="1:12" ht="15.75" customHeight="1" x14ac:dyDescent="0.25">
      <c r="A9" s="591" t="s">
        <v>424</v>
      </c>
      <c r="B9" s="592"/>
      <c r="C9" s="592"/>
      <c r="D9" s="592"/>
      <c r="E9" s="585"/>
      <c r="F9" s="585"/>
      <c r="G9" s="585"/>
      <c r="H9" s="585"/>
      <c r="I9" s="585"/>
      <c r="J9" s="585"/>
      <c r="K9" s="585"/>
      <c r="L9" s="586"/>
    </row>
    <row r="10" spans="1:12" ht="15.75" customHeight="1" x14ac:dyDescent="0.25">
      <c r="A10" s="605" t="s">
        <v>311</v>
      </c>
      <c r="B10" s="605"/>
      <c r="C10" s="605"/>
      <c r="D10" s="605"/>
      <c r="E10" s="596" t="str">
        <f>+ACTIVIDAD_1!B13</f>
        <v>Iniciar 3500 casos de representación jurídica asignados por el Comité Técnico de Representación Jurídica</v>
      </c>
      <c r="F10" s="596"/>
      <c r="G10" s="596"/>
      <c r="H10" s="596"/>
      <c r="I10" s="596"/>
      <c r="J10" s="596"/>
      <c r="K10" s="596"/>
      <c r="L10" s="596"/>
    </row>
    <row r="11" spans="1:12" ht="34.5" customHeight="1" x14ac:dyDescent="0.25">
      <c r="A11" s="593" t="s">
        <v>425</v>
      </c>
      <c r="B11" s="594"/>
      <c r="C11" s="594"/>
      <c r="D11" s="586"/>
      <c r="E11" s="595" t="str">
        <f>+ACTIVIDAD_1!I17</f>
        <v xml:space="preserve">Número de casos de representación jurídica asignados por el Comité Técnico de Representación Jurídica - CTRJ. </v>
      </c>
      <c r="F11" s="596"/>
      <c r="G11" s="596"/>
      <c r="H11" s="596"/>
      <c r="I11" s="596"/>
      <c r="J11" s="596"/>
      <c r="K11" s="596"/>
      <c r="L11" s="597"/>
    </row>
    <row r="12" spans="1:12" ht="47.25" customHeight="1" x14ac:dyDescent="0.25">
      <c r="A12" s="584" t="s">
        <v>426</v>
      </c>
      <c r="B12" s="585"/>
      <c r="C12" s="585"/>
      <c r="D12" s="587"/>
      <c r="E12" s="595" t="s">
        <v>427</v>
      </c>
      <c r="F12" s="596"/>
      <c r="G12" s="596"/>
      <c r="H12" s="596"/>
      <c r="I12" s="596"/>
      <c r="J12" s="596"/>
      <c r="K12" s="596"/>
      <c r="L12" s="597"/>
    </row>
    <row r="13" spans="1:12" ht="28.5" customHeight="1" x14ac:dyDescent="0.25">
      <c r="A13" s="584" t="s">
        <v>428</v>
      </c>
      <c r="B13" s="585"/>
      <c r="C13" s="587"/>
      <c r="D13" s="588" t="s">
        <v>429</v>
      </c>
      <c r="E13" s="589"/>
      <c r="F13" s="589"/>
      <c r="G13" s="589"/>
      <c r="H13" s="590"/>
      <c r="I13" s="584" t="s">
        <v>430</v>
      </c>
      <c r="J13" s="587"/>
      <c r="K13" s="588" t="s">
        <v>49</v>
      </c>
      <c r="L13" s="590"/>
    </row>
    <row r="14" spans="1:12" ht="15.75" customHeight="1" x14ac:dyDescent="0.25">
      <c r="A14" s="584" t="s">
        <v>431</v>
      </c>
      <c r="B14" s="585"/>
      <c r="C14" s="585"/>
      <c r="D14" s="585"/>
      <c r="E14" s="585"/>
      <c r="F14" s="585"/>
      <c r="G14" s="585"/>
      <c r="H14" s="585"/>
      <c r="I14" s="585"/>
      <c r="J14" s="585"/>
      <c r="K14" s="585"/>
      <c r="L14" s="586"/>
    </row>
    <row r="15" spans="1:12" ht="25.5" customHeight="1" x14ac:dyDescent="0.25">
      <c r="A15" s="584" t="s">
        <v>432</v>
      </c>
      <c r="B15" s="585"/>
      <c r="C15" s="587"/>
      <c r="D15" s="588" t="s">
        <v>19</v>
      </c>
      <c r="E15" s="589"/>
      <c r="F15" s="589"/>
      <c r="G15" s="589"/>
      <c r="H15" s="590"/>
      <c r="I15" s="584" t="s">
        <v>433</v>
      </c>
      <c r="J15" s="587"/>
      <c r="K15" s="588" t="s">
        <v>20</v>
      </c>
      <c r="L15" s="590"/>
    </row>
    <row r="16" spans="1:12" ht="25.5" customHeight="1" x14ac:dyDescent="0.25">
      <c r="A16" s="584" t="s">
        <v>434</v>
      </c>
      <c r="B16" s="585"/>
      <c r="C16" s="587"/>
      <c r="D16" s="601">
        <f>+ACTIVIDAD_1!C38</f>
        <v>1015</v>
      </c>
      <c r="E16" s="602"/>
      <c r="F16" s="602"/>
      <c r="G16" s="602"/>
      <c r="H16" s="603"/>
      <c r="I16" s="584" t="s">
        <v>149</v>
      </c>
      <c r="J16" s="587"/>
      <c r="K16" s="588" t="s">
        <v>21</v>
      </c>
      <c r="L16" s="590"/>
    </row>
    <row r="17" spans="1:12" ht="27.6" customHeight="1" x14ac:dyDescent="0.25">
      <c r="A17" s="584" t="s">
        <v>435</v>
      </c>
      <c r="B17" s="585"/>
      <c r="C17" s="587"/>
      <c r="D17" s="588" t="s">
        <v>429</v>
      </c>
      <c r="E17" s="589"/>
      <c r="F17" s="589"/>
      <c r="G17" s="589"/>
      <c r="H17" s="590"/>
      <c r="I17" s="598"/>
      <c r="J17" s="600"/>
      <c r="K17" s="600"/>
      <c r="L17" s="599"/>
    </row>
    <row r="18" spans="1:12" ht="12" customHeight="1" x14ac:dyDescent="0.25">
      <c r="A18" s="214" t="s">
        <v>436</v>
      </c>
      <c r="B18" s="214" t="s">
        <v>437</v>
      </c>
      <c r="C18" s="584" t="s">
        <v>438</v>
      </c>
      <c r="D18" s="585"/>
      <c r="E18" s="585"/>
      <c r="F18" s="585"/>
      <c r="G18" s="587"/>
      <c r="H18" s="584" t="s">
        <v>439</v>
      </c>
      <c r="I18" s="587"/>
      <c r="J18" s="584" t="s">
        <v>440</v>
      </c>
      <c r="K18" s="587"/>
      <c r="L18" s="214" t="s">
        <v>441</v>
      </c>
    </row>
    <row r="19" spans="1:12" ht="98.25" customHeight="1" x14ac:dyDescent="0.25">
      <c r="A19" s="209">
        <v>1</v>
      </c>
      <c r="B19" s="210" t="s">
        <v>429</v>
      </c>
      <c r="C19" s="588" t="s">
        <v>442</v>
      </c>
      <c r="D19" s="589"/>
      <c r="E19" s="589"/>
      <c r="F19" s="589"/>
      <c r="G19" s="590"/>
      <c r="H19" s="588" t="s">
        <v>443</v>
      </c>
      <c r="I19" s="590"/>
      <c r="J19" s="598" t="s">
        <v>22</v>
      </c>
      <c r="K19" s="599"/>
      <c r="L19" s="210" t="s">
        <v>444</v>
      </c>
    </row>
    <row r="20" spans="1:12" ht="34.15" customHeight="1" x14ac:dyDescent="0.25">
      <c r="A20" s="209">
        <v>2</v>
      </c>
      <c r="B20" s="210"/>
      <c r="C20" s="588"/>
      <c r="D20" s="589"/>
      <c r="E20" s="589"/>
      <c r="F20" s="589"/>
      <c r="G20" s="590"/>
      <c r="H20" s="588"/>
      <c r="I20" s="590"/>
      <c r="J20" s="598"/>
      <c r="K20" s="599"/>
      <c r="L20" s="210"/>
    </row>
    <row r="21" spans="1:12" ht="34.15" customHeight="1" x14ac:dyDescent="0.25">
      <c r="A21" s="209">
        <v>3</v>
      </c>
      <c r="B21" s="210"/>
      <c r="C21" s="588"/>
      <c r="D21" s="589"/>
      <c r="E21" s="589"/>
      <c r="F21" s="589"/>
      <c r="G21" s="590"/>
      <c r="H21" s="588"/>
      <c r="I21" s="590"/>
      <c r="J21" s="598"/>
      <c r="K21" s="599"/>
      <c r="L21" s="210"/>
    </row>
    <row r="22" spans="1:12" ht="25.5" customHeight="1" x14ac:dyDescent="0.25">
      <c r="A22" s="214" t="s">
        <v>436</v>
      </c>
      <c r="B22" s="584" t="s">
        <v>445</v>
      </c>
      <c r="C22" s="585"/>
      <c r="D22" s="585"/>
      <c r="E22" s="585"/>
      <c r="F22" s="585"/>
      <c r="G22" s="585"/>
      <c r="H22" s="585"/>
      <c r="I22" s="585"/>
      <c r="J22" s="585"/>
      <c r="K22" s="587"/>
      <c r="L22" s="214" t="s">
        <v>446</v>
      </c>
    </row>
    <row r="23" spans="1:12" ht="28.15" customHeight="1" x14ac:dyDescent="0.25">
      <c r="A23" s="209">
        <v>1</v>
      </c>
      <c r="B23" s="588" t="s">
        <v>447</v>
      </c>
      <c r="C23" s="589"/>
      <c r="D23" s="589"/>
      <c r="E23" s="589"/>
      <c r="F23" s="589"/>
      <c r="G23" s="589"/>
      <c r="H23" s="589"/>
      <c r="I23" s="589"/>
      <c r="J23" s="589"/>
      <c r="K23" s="590"/>
      <c r="L23" s="210" t="s">
        <v>22</v>
      </c>
    </row>
    <row r="24" spans="1:12" ht="15.75" customHeight="1" x14ac:dyDescent="0.25">
      <c r="A24" s="584" t="s">
        <v>448</v>
      </c>
      <c r="B24" s="585"/>
      <c r="C24" s="585"/>
      <c r="D24" s="585"/>
      <c r="E24" s="585"/>
      <c r="F24" s="592"/>
      <c r="G24" s="592"/>
      <c r="H24" s="585"/>
      <c r="I24" s="592"/>
      <c r="J24" s="592"/>
      <c r="K24" s="585"/>
      <c r="L24" s="604"/>
    </row>
    <row r="25" spans="1:12" ht="26.25" customHeight="1" x14ac:dyDescent="0.25">
      <c r="A25" s="584" t="s">
        <v>449</v>
      </c>
      <c r="B25" s="585"/>
      <c r="C25" s="587"/>
      <c r="D25" s="588">
        <v>485</v>
      </c>
      <c r="E25" s="589"/>
      <c r="F25" s="605" t="s">
        <v>450</v>
      </c>
      <c r="G25" s="605"/>
      <c r="H25" s="219">
        <v>2024</v>
      </c>
      <c r="I25" s="605" t="s">
        <v>451</v>
      </c>
      <c r="J25" s="605"/>
      <c r="L25" s="218" t="s">
        <v>452</v>
      </c>
    </row>
    <row r="26" spans="1:12" ht="26.25" customHeight="1" x14ac:dyDescent="0.25">
      <c r="A26" s="584" t="s">
        <v>453</v>
      </c>
      <c r="B26" s="585"/>
      <c r="C26" s="587"/>
      <c r="D26" s="588" t="s">
        <v>454</v>
      </c>
      <c r="E26" s="589"/>
      <c r="F26" s="606"/>
      <c r="G26" s="606"/>
      <c r="H26" s="589"/>
      <c r="I26" s="606"/>
      <c r="J26" s="606"/>
      <c r="K26" s="589"/>
      <c r="L26" s="607"/>
    </row>
    <row r="27" spans="1:12" ht="45.75" customHeight="1" x14ac:dyDescent="0.25">
      <c r="A27" s="584" t="s">
        <v>455</v>
      </c>
      <c r="B27" s="585"/>
      <c r="C27" s="587"/>
      <c r="D27" s="598" t="s">
        <v>456</v>
      </c>
      <c r="E27" s="600"/>
      <c r="F27" s="600"/>
      <c r="G27" s="600"/>
      <c r="H27" s="600"/>
      <c r="I27" s="600"/>
      <c r="J27" s="600"/>
      <c r="K27" s="600"/>
      <c r="L27" s="599"/>
    </row>
    <row r="28" spans="1:12" ht="17.649999999999999" customHeight="1" x14ac:dyDescent="0.25">
      <c r="A28" s="584" t="s">
        <v>457</v>
      </c>
      <c r="B28" s="585"/>
      <c r="C28" s="587"/>
      <c r="D28" s="588"/>
      <c r="E28" s="589"/>
      <c r="F28" s="589"/>
      <c r="G28" s="589"/>
      <c r="H28" s="589"/>
      <c r="I28" s="589"/>
      <c r="J28" s="589"/>
      <c r="K28" s="589"/>
      <c r="L28" s="590"/>
    </row>
  </sheetData>
  <mergeCells count="64">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L23</xm:sqref>
        </x14:dataValidation>
        <x14:dataValidation type="list" allowBlank="1" showInputMessage="1" showErrorMessage="1" xr:uid="{F74BA7A8-C72D-4A93-8188-C5A9EE4135EA}">
          <x14:formula1>
            <xm:f>Datos!$K$2:$K$3</xm:f>
          </x14:formula1>
          <xm:sqref>J19:K21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29F5-C5F6-420E-92D4-8116C3B2B808}">
  <sheetPr>
    <tabColor theme="5" tint="0.59999389629810485"/>
    <pageSetUpPr fitToPage="1"/>
  </sheetPr>
  <dimension ref="A1:L28"/>
  <sheetViews>
    <sheetView view="pageBreakPreview" zoomScale="60" zoomScaleNormal="100" workbookViewId="0">
      <selection sqref="A1:E4"/>
    </sheetView>
  </sheetViews>
  <sheetFormatPr baseColWidth="10" defaultColWidth="8.7109375" defaultRowHeight="12.75" x14ac:dyDescent="0.25"/>
  <cols>
    <col min="1" max="1" width="3.28515625" style="208" customWidth="1"/>
    <col min="2" max="2" width="9.28515625" style="208" customWidth="1"/>
    <col min="3" max="3" width="5.7109375" style="208" customWidth="1"/>
    <col min="4" max="4" width="6.7109375" style="208" customWidth="1"/>
    <col min="5" max="5" width="5.7109375" style="208" customWidth="1"/>
    <col min="6" max="6" width="10.28515625" style="208" customWidth="1"/>
    <col min="7" max="7" width="2.140625" style="208" customWidth="1"/>
    <col min="8" max="8" width="18.7109375" style="208" customWidth="1"/>
    <col min="9" max="9" width="12.7109375" style="208" customWidth="1"/>
    <col min="10" max="10" width="6.7109375" style="208" customWidth="1"/>
    <col min="11" max="11" width="18.7109375" style="208" customWidth="1"/>
    <col min="12" max="12" width="25.7109375" style="208" customWidth="1"/>
    <col min="13" max="16384" width="8.7109375" style="208"/>
  </cols>
  <sheetData>
    <row r="1" spans="1:12" ht="18.75" customHeight="1" x14ac:dyDescent="0.25">
      <c r="A1" s="571"/>
      <c r="B1" s="572"/>
      <c r="C1" s="572"/>
      <c r="D1" s="572"/>
      <c r="E1" s="573"/>
      <c r="F1" s="580" t="s">
        <v>416</v>
      </c>
      <c r="G1" s="581"/>
      <c r="H1" s="581"/>
      <c r="I1" s="581"/>
      <c r="J1" s="581"/>
      <c r="K1" s="581"/>
      <c r="L1" s="207"/>
    </row>
    <row r="2" spans="1:12" ht="18.75" customHeight="1" x14ac:dyDescent="0.25">
      <c r="A2" s="574"/>
      <c r="B2" s="575"/>
      <c r="C2" s="575"/>
      <c r="D2" s="575"/>
      <c r="E2" s="576"/>
      <c r="F2" s="582"/>
      <c r="G2" s="583"/>
      <c r="H2" s="583"/>
      <c r="I2" s="583"/>
      <c r="J2" s="583"/>
      <c r="K2" s="583"/>
      <c r="L2" s="207"/>
    </row>
    <row r="3" spans="1:12" ht="18.75" customHeight="1" x14ac:dyDescent="0.25">
      <c r="A3" s="574"/>
      <c r="B3" s="575"/>
      <c r="C3" s="575"/>
      <c r="D3" s="575"/>
      <c r="E3" s="576"/>
      <c r="F3" s="580" t="s">
        <v>417</v>
      </c>
      <c r="G3" s="581"/>
      <c r="H3" s="581"/>
      <c r="I3" s="581"/>
      <c r="J3" s="581"/>
      <c r="K3" s="581"/>
      <c r="L3" s="207"/>
    </row>
    <row r="4" spans="1:12" ht="18.75" customHeight="1" x14ac:dyDescent="0.25">
      <c r="A4" s="577"/>
      <c r="B4" s="578"/>
      <c r="C4" s="578"/>
      <c r="D4" s="578"/>
      <c r="E4" s="579"/>
      <c r="F4" s="582"/>
      <c r="G4" s="583"/>
      <c r="H4" s="583"/>
      <c r="I4" s="583"/>
      <c r="J4" s="583"/>
      <c r="K4" s="583"/>
      <c r="L4" s="207"/>
    </row>
    <row r="5" spans="1:12" ht="15.75" customHeight="1" x14ac:dyDescent="0.25">
      <c r="A5" s="584" t="s">
        <v>418</v>
      </c>
      <c r="B5" s="585"/>
      <c r="C5" s="585"/>
      <c r="D5" s="585"/>
      <c r="E5" s="585"/>
      <c r="F5" s="585"/>
      <c r="G5" s="585"/>
      <c r="H5" s="585"/>
      <c r="I5" s="585"/>
      <c r="J5" s="585"/>
      <c r="K5" s="585"/>
      <c r="L5" s="586"/>
    </row>
    <row r="6" spans="1:12" ht="23.25" customHeight="1" x14ac:dyDescent="0.25">
      <c r="A6" s="584" t="s">
        <v>419</v>
      </c>
      <c r="B6" s="585"/>
      <c r="C6" s="587"/>
      <c r="D6" s="588" t="s">
        <v>12</v>
      </c>
      <c r="E6" s="589"/>
      <c r="F6" s="589"/>
      <c r="G6" s="589"/>
      <c r="H6" s="590"/>
      <c r="I6" s="584" t="s">
        <v>420</v>
      </c>
      <c r="J6" s="587"/>
      <c r="K6" s="588" t="s">
        <v>37</v>
      </c>
      <c r="L6" s="590"/>
    </row>
    <row r="7" spans="1:12" ht="17.649999999999999" customHeight="1" x14ac:dyDescent="0.25">
      <c r="A7" s="584" t="s">
        <v>421</v>
      </c>
      <c r="B7" s="585"/>
      <c r="C7" s="587"/>
      <c r="D7" s="588" t="s">
        <v>26</v>
      </c>
      <c r="E7" s="589"/>
      <c r="F7" s="589"/>
      <c r="G7" s="589"/>
      <c r="H7" s="590"/>
      <c r="I7" s="584" t="s">
        <v>92</v>
      </c>
      <c r="J7" s="587"/>
      <c r="K7" s="588" t="s">
        <v>15</v>
      </c>
      <c r="L7" s="590"/>
    </row>
    <row r="8" spans="1:12" ht="35.65" customHeight="1" x14ac:dyDescent="0.25">
      <c r="A8" s="584" t="s">
        <v>422</v>
      </c>
      <c r="B8" s="585"/>
      <c r="C8" s="587"/>
      <c r="D8" s="588" t="s">
        <v>59</v>
      </c>
      <c r="E8" s="589"/>
      <c r="F8" s="589"/>
      <c r="G8" s="589"/>
      <c r="H8" s="590"/>
      <c r="I8" s="584" t="s">
        <v>423</v>
      </c>
      <c r="J8" s="587"/>
      <c r="K8" s="588" t="s">
        <v>73</v>
      </c>
      <c r="L8" s="590"/>
    </row>
    <row r="9" spans="1:12" ht="15.75" customHeight="1" x14ac:dyDescent="0.25">
      <c r="A9" s="591" t="s">
        <v>424</v>
      </c>
      <c r="B9" s="592"/>
      <c r="C9" s="592"/>
      <c r="D9" s="592"/>
      <c r="E9" s="585"/>
      <c r="F9" s="585"/>
      <c r="G9" s="585"/>
      <c r="H9" s="585"/>
      <c r="I9" s="585"/>
      <c r="J9" s="585"/>
      <c r="K9" s="585"/>
      <c r="L9" s="586"/>
    </row>
    <row r="10" spans="1:12" ht="15.75" customHeight="1" x14ac:dyDescent="0.25">
      <c r="A10" s="605" t="s">
        <v>311</v>
      </c>
      <c r="B10" s="605"/>
      <c r="C10" s="605"/>
      <c r="D10" s="605"/>
      <c r="E10" s="596" t="str">
        <f>+ACTIVIDAD_2!B13</f>
        <v xml:space="preserve">Acompañar el 100% de los casos de representación jurídica que requieran el apoyo de psicología forense. </v>
      </c>
      <c r="F10" s="596"/>
      <c r="G10" s="596"/>
      <c r="H10" s="596"/>
      <c r="I10" s="596"/>
      <c r="J10" s="596"/>
      <c r="K10" s="596"/>
      <c r="L10" s="596"/>
    </row>
    <row r="11" spans="1:12" ht="34.5" customHeight="1" x14ac:dyDescent="0.25">
      <c r="A11" s="593" t="s">
        <v>425</v>
      </c>
      <c r="B11" s="594"/>
      <c r="C11" s="594"/>
      <c r="D11" s="586"/>
      <c r="E11" s="595" t="str">
        <f>+ACTIVIDAD_2!I17</f>
        <v xml:space="preserve"> Porcentaje de casos de representación jurídica que acceden al servicio de acompañamiento psicosocial y/o de psicología forense. </v>
      </c>
      <c r="F11" s="596"/>
      <c r="G11" s="596"/>
      <c r="H11" s="596"/>
      <c r="I11" s="596"/>
      <c r="J11" s="596"/>
      <c r="K11" s="596"/>
      <c r="L11" s="597"/>
    </row>
    <row r="12" spans="1:12" ht="47.25" customHeight="1" x14ac:dyDescent="0.25">
      <c r="A12" s="584" t="s">
        <v>426</v>
      </c>
      <c r="B12" s="585"/>
      <c r="C12" s="585"/>
      <c r="D12" s="587"/>
      <c r="E12" s="595" t="s">
        <v>458</v>
      </c>
      <c r="F12" s="596"/>
      <c r="G12" s="596"/>
      <c r="H12" s="596"/>
      <c r="I12" s="596"/>
      <c r="J12" s="596"/>
      <c r="K12" s="596"/>
      <c r="L12" s="597"/>
    </row>
    <row r="13" spans="1:12" ht="28.5" customHeight="1" x14ac:dyDescent="0.25">
      <c r="A13" s="584" t="s">
        <v>428</v>
      </c>
      <c r="B13" s="585"/>
      <c r="C13" s="587"/>
      <c r="D13" s="588" t="s">
        <v>429</v>
      </c>
      <c r="E13" s="589"/>
      <c r="F13" s="589"/>
      <c r="G13" s="589"/>
      <c r="H13" s="590"/>
      <c r="I13" s="584" t="s">
        <v>430</v>
      </c>
      <c r="J13" s="587"/>
      <c r="K13" s="588" t="s">
        <v>49</v>
      </c>
      <c r="L13" s="590"/>
    </row>
    <row r="14" spans="1:12" ht="15.75" customHeight="1" x14ac:dyDescent="0.25">
      <c r="A14" s="584" t="s">
        <v>431</v>
      </c>
      <c r="B14" s="585"/>
      <c r="C14" s="585"/>
      <c r="D14" s="585"/>
      <c r="E14" s="585"/>
      <c r="F14" s="585"/>
      <c r="G14" s="585"/>
      <c r="H14" s="585"/>
      <c r="I14" s="585"/>
      <c r="J14" s="585"/>
      <c r="K14" s="585"/>
      <c r="L14" s="586"/>
    </row>
    <row r="15" spans="1:12" ht="25.5" customHeight="1" x14ac:dyDescent="0.25">
      <c r="A15" s="584" t="s">
        <v>432</v>
      </c>
      <c r="B15" s="585"/>
      <c r="C15" s="587"/>
      <c r="D15" s="588" t="s">
        <v>19</v>
      </c>
      <c r="E15" s="589"/>
      <c r="F15" s="589"/>
      <c r="G15" s="589"/>
      <c r="H15" s="590"/>
      <c r="I15" s="584" t="s">
        <v>433</v>
      </c>
      <c r="J15" s="587"/>
      <c r="K15" s="588" t="s">
        <v>20</v>
      </c>
      <c r="L15" s="590"/>
    </row>
    <row r="16" spans="1:12" ht="25.5" customHeight="1" x14ac:dyDescent="0.25">
      <c r="A16" s="584" t="s">
        <v>434</v>
      </c>
      <c r="B16" s="585"/>
      <c r="C16" s="587"/>
      <c r="D16" s="609">
        <f>+ACTIVIDAD_2!C38</f>
        <v>1</v>
      </c>
      <c r="E16" s="610"/>
      <c r="F16" s="610"/>
      <c r="G16" s="610"/>
      <c r="H16" s="611"/>
      <c r="I16" s="584" t="s">
        <v>149</v>
      </c>
      <c r="J16" s="587"/>
      <c r="K16" s="612" t="s">
        <v>23</v>
      </c>
      <c r="L16" s="613"/>
    </row>
    <row r="17" spans="1:12" ht="27.6" customHeight="1" x14ac:dyDescent="0.25">
      <c r="A17" s="584" t="s">
        <v>435</v>
      </c>
      <c r="B17" s="585"/>
      <c r="C17" s="587"/>
      <c r="D17" s="588" t="s">
        <v>429</v>
      </c>
      <c r="E17" s="589"/>
      <c r="F17" s="589"/>
      <c r="G17" s="589"/>
      <c r="H17" s="590"/>
      <c r="I17" s="598"/>
      <c r="J17" s="600"/>
      <c r="K17" s="600"/>
      <c r="L17" s="599"/>
    </row>
    <row r="18" spans="1:12" ht="12" customHeight="1" x14ac:dyDescent="0.25">
      <c r="A18" s="214" t="s">
        <v>436</v>
      </c>
      <c r="B18" s="214" t="s">
        <v>437</v>
      </c>
      <c r="C18" s="584" t="s">
        <v>438</v>
      </c>
      <c r="D18" s="585"/>
      <c r="E18" s="585"/>
      <c r="F18" s="585"/>
      <c r="G18" s="587"/>
      <c r="H18" s="584" t="s">
        <v>439</v>
      </c>
      <c r="I18" s="587"/>
      <c r="J18" s="584" t="s">
        <v>440</v>
      </c>
      <c r="K18" s="587"/>
      <c r="L18" s="214" t="s">
        <v>441</v>
      </c>
    </row>
    <row r="19" spans="1:12" ht="63.75" customHeight="1" x14ac:dyDescent="0.25">
      <c r="A19" s="209">
        <v>1</v>
      </c>
      <c r="B19" s="210" t="s">
        <v>429</v>
      </c>
      <c r="C19" s="588" t="s">
        <v>459</v>
      </c>
      <c r="D19" s="589"/>
      <c r="E19" s="589"/>
      <c r="F19" s="589"/>
      <c r="G19" s="590"/>
      <c r="H19" s="588" t="s">
        <v>460</v>
      </c>
      <c r="I19" s="590"/>
      <c r="J19" s="598" t="s">
        <v>22</v>
      </c>
      <c r="K19" s="599"/>
      <c r="L19" s="210" t="s">
        <v>461</v>
      </c>
    </row>
    <row r="20" spans="1:12" ht="63.75" customHeight="1" x14ac:dyDescent="0.25">
      <c r="A20" s="209">
        <v>2</v>
      </c>
      <c r="B20" s="210" t="s">
        <v>429</v>
      </c>
      <c r="C20" s="588" t="s">
        <v>462</v>
      </c>
      <c r="D20" s="589"/>
      <c r="E20" s="589"/>
      <c r="F20" s="589"/>
      <c r="G20" s="590"/>
      <c r="H20" s="588" t="s">
        <v>463</v>
      </c>
      <c r="I20" s="590"/>
      <c r="J20" s="598" t="s">
        <v>22</v>
      </c>
      <c r="K20" s="599"/>
      <c r="L20" s="210" t="s">
        <v>464</v>
      </c>
    </row>
    <row r="21" spans="1:12" ht="63.75" customHeight="1" x14ac:dyDescent="0.25">
      <c r="A21" s="209">
        <v>3</v>
      </c>
      <c r="B21" s="210" t="s">
        <v>429</v>
      </c>
      <c r="C21" s="588" t="s">
        <v>465</v>
      </c>
      <c r="D21" s="589"/>
      <c r="E21" s="589"/>
      <c r="F21" s="589"/>
      <c r="G21" s="590"/>
      <c r="H21" s="588" t="s">
        <v>466</v>
      </c>
      <c r="I21" s="590"/>
      <c r="J21" s="598" t="s">
        <v>22</v>
      </c>
      <c r="K21" s="599"/>
      <c r="L21" s="210" t="s">
        <v>464</v>
      </c>
    </row>
    <row r="22" spans="1:12" ht="25.5" customHeight="1" x14ac:dyDescent="0.25">
      <c r="A22" s="214" t="s">
        <v>436</v>
      </c>
      <c r="B22" s="584" t="s">
        <v>445</v>
      </c>
      <c r="C22" s="585"/>
      <c r="D22" s="585"/>
      <c r="E22" s="585"/>
      <c r="F22" s="585"/>
      <c r="G22" s="585"/>
      <c r="H22" s="585"/>
      <c r="I22" s="585"/>
      <c r="J22" s="585"/>
      <c r="K22" s="587"/>
      <c r="L22" s="214" t="s">
        <v>446</v>
      </c>
    </row>
    <row r="23" spans="1:12" ht="28.15" customHeight="1" x14ac:dyDescent="0.25">
      <c r="A23" s="247">
        <v>1</v>
      </c>
      <c r="B23" s="588" t="s">
        <v>467</v>
      </c>
      <c r="C23" s="589"/>
      <c r="D23" s="589"/>
      <c r="E23" s="589"/>
      <c r="F23" s="589"/>
      <c r="G23" s="589"/>
      <c r="H23" s="589"/>
      <c r="I23" s="589"/>
      <c r="J23" s="589"/>
      <c r="K23" s="590"/>
      <c r="L23" s="210" t="s">
        <v>34</v>
      </c>
    </row>
    <row r="24" spans="1:12" ht="15.75" customHeight="1" x14ac:dyDescent="0.25">
      <c r="A24" s="584" t="s">
        <v>448</v>
      </c>
      <c r="B24" s="585"/>
      <c r="C24" s="585"/>
      <c r="D24" s="585"/>
      <c r="E24" s="585"/>
      <c r="F24" s="592"/>
      <c r="G24" s="592"/>
      <c r="H24" s="585"/>
      <c r="I24" s="592"/>
      <c r="J24" s="592"/>
      <c r="K24" s="585"/>
      <c r="L24" s="604"/>
    </row>
    <row r="25" spans="1:12" ht="26.25" customHeight="1" x14ac:dyDescent="0.25">
      <c r="A25" s="584" t="s">
        <v>449</v>
      </c>
      <c r="B25" s="585"/>
      <c r="C25" s="587"/>
      <c r="D25" s="608">
        <v>0.91</v>
      </c>
      <c r="E25" s="589"/>
      <c r="F25" s="605" t="s">
        <v>450</v>
      </c>
      <c r="G25" s="605"/>
      <c r="H25" s="219">
        <v>2024</v>
      </c>
      <c r="I25" s="605" t="s">
        <v>451</v>
      </c>
      <c r="J25" s="605"/>
      <c r="K25" s="248"/>
      <c r="L25" s="218" t="s">
        <v>452</v>
      </c>
    </row>
    <row r="26" spans="1:12" ht="26.25" customHeight="1" x14ac:dyDescent="0.25">
      <c r="A26" s="584" t="s">
        <v>453</v>
      </c>
      <c r="B26" s="585"/>
      <c r="C26" s="587"/>
      <c r="D26" s="588" t="s">
        <v>468</v>
      </c>
      <c r="E26" s="589"/>
      <c r="F26" s="606"/>
      <c r="G26" s="606"/>
      <c r="H26" s="589"/>
      <c r="I26" s="606"/>
      <c r="J26" s="606"/>
      <c r="K26" s="589"/>
      <c r="L26" s="607"/>
    </row>
    <row r="27" spans="1:12" ht="55.5" customHeight="1" x14ac:dyDescent="0.25">
      <c r="A27" s="584" t="s">
        <v>455</v>
      </c>
      <c r="B27" s="585"/>
      <c r="C27" s="587"/>
      <c r="D27" s="588" t="s">
        <v>469</v>
      </c>
      <c r="E27" s="589"/>
      <c r="F27" s="589"/>
      <c r="G27" s="589"/>
      <c r="H27" s="589"/>
      <c r="I27" s="589"/>
      <c r="J27" s="589"/>
      <c r="K27" s="589"/>
      <c r="L27" s="590"/>
    </row>
    <row r="28" spans="1:12" ht="17.649999999999999" customHeight="1" x14ac:dyDescent="0.25">
      <c r="A28" s="584" t="s">
        <v>457</v>
      </c>
      <c r="B28" s="585"/>
      <c r="C28" s="587"/>
      <c r="D28" s="588"/>
      <c r="E28" s="589"/>
      <c r="F28" s="589"/>
      <c r="G28" s="589"/>
      <c r="H28" s="589"/>
      <c r="I28" s="589"/>
      <c r="J28" s="589"/>
      <c r="K28" s="589"/>
      <c r="L28" s="590"/>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A26:C26"/>
    <mergeCell ref="D26:L26"/>
    <mergeCell ref="C21:G21"/>
    <mergeCell ref="H21:I21"/>
    <mergeCell ref="J21:K21"/>
  </mergeCells>
  <pageMargins left="0.7" right="0.7" top="0.75" bottom="0.75" header="0.3" footer="0.3"/>
  <pageSetup scale="71"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C26296A-D93C-4A36-B02A-C4670C08DE92}">
          <x14:formula1>
            <xm:f>Datos!$K$2:$K$3</xm:f>
          </x14:formula1>
          <xm:sqref>J19:K21</xm:sqref>
        </x14:dataValidation>
        <x14:dataValidation type="list" allowBlank="1" showInputMessage="1" showErrorMessage="1" xr:uid="{9AFB2D25-A8C2-4298-9D80-2B5F5573EBEC}">
          <x14:formula1>
            <xm:f>Datos!$K$2:$K$4</xm:f>
          </x14:formula1>
          <xm:sqref>L23</xm:sqref>
        </x14:dataValidation>
        <x14:dataValidation type="list" allowBlank="1" showInputMessage="1" showErrorMessage="1" xr:uid="{0816966F-6458-4F65-BC64-CE73CAE90167}">
          <x14:formula1>
            <xm:f>Datos!$J$2:$J$5</xm:f>
          </x14:formula1>
          <xm:sqref>K16:L16</xm:sqref>
        </x14:dataValidation>
        <x14:dataValidation type="list" allowBlank="1" showInputMessage="1" showErrorMessage="1" xr:uid="{DEA5FE7E-928A-41BF-A8F0-96F710F4C745}">
          <x14:formula1>
            <xm:f>Datos!$I$2:$I$7</xm:f>
          </x14:formula1>
          <xm:sqref>K15:L15</xm:sqref>
        </x14:dataValidation>
        <x14:dataValidation type="list" allowBlank="1" showInputMessage="1" showErrorMessage="1" xr:uid="{B500EE43-3C7B-4576-A58A-6918E36A9208}">
          <x14:formula1>
            <xm:f>Datos!$H$2:$H$3</xm:f>
          </x14:formula1>
          <xm:sqref>D15:H15</xm:sqref>
        </x14:dataValidation>
        <x14:dataValidation type="list" allowBlank="1" showInputMessage="1" showErrorMessage="1" xr:uid="{C23B841B-D705-44C8-8F6B-32EC42BE823F}">
          <x14:formula1>
            <xm:f>Datos!$G$2:$G$8</xm:f>
          </x14:formula1>
          <xm:sqref>K13:L13</xm:sqref>
        </x14:dataValidation>
        <x14:dataValidation type="list" allowBlank="1" showInputMessage="1" showErrorMessage="1" xr:uid="{424D681A-BB56-44D2-B03F-D9A04DED0783}">
          <x14:formula1>
            <xm:f>Datos!$F$2:$F$18</xm:f>
          </x14:formula1>
          <xm:sqref>K8:L8</xm:sqref>
        </x14:dataValidation>
        <x14:dataValidation type="list" allowBlank="1" showInputMessage="1" showErrorMessage="1" xr:uid="{E3B8416E-F461-40D2-84BE-C82FF169F02A}">
          <x14:formula1>
            <xm:f>Datos!$E$2:$E$23</xm:f>
          </x14:formula1>
          <xm:sqref>D8:H8</xm:sqref>
        </x14:dataValidation>
        <x14:dataValidation type="list" allowBlank="1" showInputMessage="1" showErrorMessage="1" xr:uid="{CD3A2E75-9EF4-45DA-A3E6-C2EF72EE76D1}">
          <x14:formula1>
            <xm:f>Datos!$D$2:$D$7</xm:f>
          </x14:formula1>
          <xm:sqref>K7:L7</xm:sqref>
        </x14:dataValidation>
        <x14:dataValidation type="list" allowBlank="1" showInputMessage="1" showErrorMessage="1" xr:uid="{BA6E26F5-65C4-4774-AEA1-732A6D165454}">
          <x14:formula1>
            <xm:f>Datos!$C$2:$C$3</xm:f>
          </x14:formula1>
          <xm:sqref>D7:H7</xm:sqref>
        </x14:dataValidation>
        <x14:dataValidation type="list" allowBlank="1" showInputMessage="1" showErrorMessage="1" xr:uid="{647D706A-D747-42FC-A8FC-89B52193D957}">
          <x14:formula1>
            <xm:f>Datos!$B$2:$B$6</xm:f>
          </x14:formula1>
          <xm:sqref>K6:L6</xm:sqref>
        </x14:dataValidation>
        <x14:dataValidation type="list" allowBlank="1" showInputMessage="1" showErrorMessage="1" xr:uid="{4C276DC2-1891-4891-A557-9238980274C4}">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4B2E-0FEE-4C00-92A2-D5204ACBBACC}">
  <sheetPr>
    <tabColor theme="5" tint="0.59999389629810485"/>
    <pageSetUpPr fitToPage="1"/>
  </sheetPr>
  <dimension ref="A1:L28"/>
  <sheetViews>
    <sheetView view="pageBreakPreview" topLeftCell="A11" zoomScale="60" zoomScaleNormal="100" workbookViewId="0">
      <selection activeCell="A19" sqref="A19:XFD21"/>
    </sheetView>
  </sheetViews>
  <sheetFormatPr baseColWidth="10" defaultColWidth="8.7109375" defaultRowHeight="12.75" x14ac:dyDescent="0.25"/>
  <cols>
    <col min="1" max="1" width="3.28515625" style="231" customWidth="1"/>
    <col min="2" max="2" width="9.28515625" style="231" customWidth="1"/>
    <col min="3" max="3" width="5.7109375" style="231" customWidth="1"/>
    <col min="4" max="4" width="6.7109375" style="231" customWidth="1"/>
    <col min="5" max="5" width="5.7109375" style="231" customWidth="1"/>
    <col min="6" max="6" width="10.28515625" style="231" customWidth="1"/>
    <col min="7" max="7" width="2.140625" style="231" customWidth="1"/>
    <col min="8" max="8" width="18.7109375" style="231" customWidth="1"/>
    <col min="9" max="9" width="12.7109375" style="231" customWidth="1"/>
    <col min="10" max="10" width="6.7109375" style="231" customWidth="1"/>
    <col min="11" max="11" width="18.7109375" style="231" customWidth="1"/>
    <col min="12" max="12" width="25.7109375" style="231" customWidth="1"/>
    <col min="13" max="16384" width="8.7109375" style="231"/>
  </cols>
  <sheetData>
    <row r="1" spans="1:12" ht="18.75" customHeight="1" x14ac:dyDescent="0.25">
      <c r="A1" s="571"/>
      <c r="B1" s="572"/>
      <c r="C1" s="572"/>
      <c r="D1" s="572"/>
      <c r="E1" s="573"/>
      <c r="F1" s="580" t="s">
        <v>416</v>
      </c>
      <c r="G1" s="581"/>
      <c r="H1" s="581"/>
      <c r="I1" s="581"/>
      <c r="J1" s="581"/>
      <c r="K1" s="581"/>
      <c r="L1" s="207"/>
    </row>
    <row r="2" spans="1:12" ht="18.75" customHeight="1" x14ac:dyDescent="0.25">
      <c r="A2" s="574"/>
      <c r="B2" s="575"/>
      <c r="C2" s="575"/>
      <c r="D2" s="575"/>
      <c r="E2" s="576"/>
      <c r="F2" s="582"/>
      <c r="G2" s="583"/>
      <c r="H2" s="583"/>
      <c r="I2" s="583"/>
      <c r="J2" s="583"/>
      <c r="K2" s="583"/>
      <c r="L2" s="207"/>
    </row>
    <row r="3" spans="1:12" ht="18.75" customHeight="1" x14ac:dyDescent="0.25">
      <c r="A3" s="574"/>
      <c r="B3" s="575"/>
      <c r="C3" s="575"/>
      <c r="D3" s="575"/>
      <c r="E3" s="576"/>
      <c r="F3" s="580" t="s">
        <v>417</v>
      </c>
      <c r="G3" s="581"/>
      <c r="H3" s="581"/>
      <c r="I3" s="581"/>
      <c r="J3" s="581"/>
      <c r="K3" s="581"/>
      <c r="L3" s="207"/>
    </row>
    <row r="4" spans="1:12" ht="18.75" customHeight="1" x14ac:dyDescent="0.25">
      <c r="A4" s="577"/>
      <c r="B4" s="578"/>
      <c r="C4" s="578"/>
      <c r="D4" s="578"/>
      <c r="E4" s="579"/>
      <c r="F4" s="582"/>
      <c r="G4" s="583"/>
      <c r="H4" s="583"/>
      <c r="I4" s="583"/>
      <c r="J4" s="583"/>
      <c r="K4" s="583"/>
      <c r="L4" s="207"/>
    </row>
    <row r="5" spans="1:12" ht="15.75" customHeight="1" x14ac:dyDescent="0.25">
      <c r="A5" s="584" t="s">
        <v>418</v>
      </c>
      <c r="B5" s="585"/>
      <c r="C5" s="585"/>
      <c r="D5" s="585"/>
      <c r="E5" s="585"/>
      <c r="F5" s="585"/>
      <c r="G5" s="585"/>
      <c r="H5" s="585"/>
      <c r="I5" s="585"/>
      <c r="J5" s="585"/>
      <c r="K5" s="585"/>
      <c r="L5" s="586"/>
    </row>
    <row r="6" spans="1:12" ht="23.25" customHeight="1" x14ac:dyDescent="0.25">
      <c r="A6" s="584" t="s">
        <v>419</v>
      </c>
      <c r="B6" s="585"/>
      <c r="C6" s="587"/>
      <c r="D6" s="588" t="s">
        <v>12</v>
      </c>
      <c r="E6" s="589"/>
      <c r="F6" s="589"/>
      <c r="G6" s="589"/>
      <c r="H6" s="590"/>
      <c r="I6" s="584" t="s">
        <v>420</v>
      </c>
      <c r="J6" s="587"/>
      <c r="K6" s="588" t="s">
        <v>37</v>
      </c>
      <c r="L6" s="590"/>
    </row>
    <row r="7" spans="1:12" ht="17.649999999999999" customHeight="1" x14ac:dyDescent="0.25">
      <c r="A7" s="584" t="s">
        <v>421</v>
      </c>
      <c r="B7" s="585"/>
      <c r="C7" s="587"/>
      <c r="D7" s="588" t="s">
        <v>26</v>
      </c>
      <c r="E7" s="589"/>
      <c r="F7" s="589"/>
      <c r="G7" s="589"/>
      <c r="H7" s="590"/>
      <c r="I7" s="584" t="s">
        <v>92</v>
      </c>
      <c r="J7" s="587"/>
      <c r="K7" s="588" t="s">
        <v>15</v>
      </c>
      <c r="L7" s="590"/>
    </row>
    <row r="8" spans="1:12" ht="35.65" customHeight="1" x14ac:dyDescent="0.25">
      <c r="A8" s="584" t="s">
        <v>422</v>
      </c>
      <c r="B8" s="585"/>
      <c r="C8" s="587"/>
      <c r="D8" s="588" t="s">
        <v>59</v>
      </c>
      <c r="E8" s="589"/>
      <c r="F8" s="589"/>
      <c r="G8" s="589"/>
      <c r="H8" s="590"/>
      <c r="I8" s="584" t="s">
        <v>423</v>
      </c>
      <c r="J8" s="587"/>
      <c r="K8" s="588" t="s">
        <v>73</v>
      </c>
      <c r="L8" s="590"/>
    </row>
    <row r="9" spans="1:12" ht="15.75" customHeight="1" x14ac:dyDescent="0.25">
      <c r="A9" s="591" t="s">
        <v>424</v>
      </c>
      <c r="B9" s="592"/>
      <c r="C9" s="592"/>
      <c r="D9" s="592"/>
      <c r="E9" s="585"/>
      <c r="F9" s="585"/>
      <c r="G9" s="585"/>
      <c r="H9" s="585"/>
      <c r="I9" s="585"/>
      <c r="J9" s="585"/>
      <c r="K9" s="585"/>
      <c r="L9" s="586"/>
    </row>
    <row r="10" spans="1:12" ht="15.75" customHeight="1" x14ac:dyDescent="0.25">
      <c r="A10" s="605" t="s">
        <v>311</v>
      </c>
      <c r="B10" s="605"/>
      <c r="C10" s="605"/>
      <c r="D10" s="605"/>
      <c r="E10" s="596" t="str">
        <f>+ACTIVIDAD_3!B13</f>
        <v>Brindar a 40000 mujeres orientación y asesoría jurídica en los espacios con presencia de la SDMujer</v>
      </c>
      <c r="F10" s="596"/>
      <c r="G10" s="596"/>
      <c r="H10" s="596"/>
      <c r="I10" s="596"/>
      <c r="J10" s="596"/>
      <c r="K10" s="596"/>
      <c r="L10" s="596"/>
    </row>
    <row r="11" spans="1:12" ht="34.5" customHeight="1" x14ac:dyDescent="0.25">
      <c r="A11" s="593" t="s">
        <v>425</v>
      </c>
      <c r="B11" s="594"/>
      <c r="C11" s="594"/>
      <c r="D11" s="586"/>
      <c r="E11" s="595" t="str">
        <f>+ACTIVIDAD_3!I17</f>
        <v>Número de mujeres con orientación o asesoría jurídica en los espacios donde tiene presencia la SFCO de la SDMujer</v>
      </c>
      <c r="F11" s="596"/>
      <c r="G11" s="596"/>
      <c r="H11" s="596"/>
      <c r="I11" s="596"/>
      <c r="J11" s="596"/>
      <c r="K11" s="596"/>
      <c r="L11" s="597"/>
    </row>
    <row r="12" spans="1:12" ht="47.25" customHeight="1" x14ac:dyDescent="0.25">
      <c r="A12" s="584" t="s">
        <v>426</v>
      </c>
      <c r="B12" s="585"/>
      <c r="C12" s="585"/>
      <c r="D12" s="587"/>
      <c r="E12" s="595" t="s">
        <v>470</v>
      </c>
      <c r="F12" s="596"/>
      <c r="G12" s="596"/>
      <c r="H12" s="596"/>
      <c r="I12" s="596"/>
      <c r="J12" s="596"/>
      <c r="K12" s="596"/>
      <c r="L12" s="597"/>
    </row>
    <row r="13" spans="1:12" ht="28.5" customHeight="1" x14ac:dyDescent="0.25">
      <c r="A13" s="584" t="s">
        <v>428</v>
      </c>
      <c r="B13" s="585"/>
      <c r="C13" s="587"/>
      <c r="D13" s="588" t="s">
        <v>429</v>
      </c>
      <c r="E13" s="589"/>
      <c r="F13" s="589"/>
      <c r="G13" s="589"/>
      <c r="H13" s="590"/>
      <c r="I13" s="584" t="s">
        <v>430</v>
      </c>
      <c r="J13" s="587"/>
      <c r="K13" s="588" t="s">
        <v>49</v>
      </c>
      <c r="L13" s="590"/>
    </row>
    <row r="14" spans="1:12" ht="15.75" customHeight="1" x14ac:dyDescent="0.25">
      <c r="A14" s="584" t="s">
        <v>431</v>
      </c>
      <c r="B14" s="585"/>
      <c r="C14" s="585"/>
      <c r="D14" s="585"/>
      <c r="E14" s="585"/>
      <c r="F14" s="585"/>
      <c r="G14" s="585"/>
      <c r="H14" s="585"/>
      <c r="I14" s="585"/>
      <c r="J14" s="585"/>
      <c r="K14" s="585"/>
      <c r="L14" s="586"/>
    </row>
    <row r="15" spans="1:12" ht="25.5" customHeight="1" x14ac:dyDescent="0.25">
      <c r="A15" s="584" t="s">
        <v>432</v>
      </c>
      <c r="B15" s="585"/>
      <c r="C15" s="587"/>
      <c r="D15" s="588" t="s">
        <v>19</v>
      </c>
      <c r="E15" s="589"/>
      <c r="F15" s="589"/>
      <c r="G15" s="589"/>
      <c r="H15" s="590"/>
      <c r="I15" s="584" t="s">
        <v>433</v>
      </c>
      <c r="J15" s="587"/>
      <c r="K15" s="588" t="s">
        <v>20</v>
      </c>
      <c r="L15" s="590"/>
    </row>
    <row r="16" spans="1:12" ht="25.5" customHeight="1" x14ac:dyDescent="0.25">
      <c r="A16" s="584" t="s">
        <v>434</v>
      </c>
      <c r="B16" s="585"/>
      <c r="C16" s="587"/>
      <c r="D16" s="614">
        <f>ACTIVIDAD_3!C38</f>
        <v>11500</v>
      </c>
      <c r="E16" s="615"/>
      <c r="F16" s="615"/>
      <c r="G16" s="615"/>
      <c r="H16" s="616"/>
      <c r="I16" s="584" t="s">
        <v>149</v>
      </c>
      <c r="J16" s="587"/>
      <c r="K16" s="588" t="s">
        <v>21</v>
      </c>
      <c r="L16" s="590"/>
    </row>
    <row r="17" spans="1:12" ht="27.6" customHeight="1" x14ac:dyDescent="0.25">
      <c r="A17" s="584" t="s">
        <v>435</v>
      </c>
      <c r="B17" s="585"/>
      <c r="C17" s="587"/>
      <c r="D17" s="588" t="s">
        <v>429</v>
      </c>
      <c r="E17" s="589"/>
      <c r="F17" s="589"/>
      <c r="G17" s="589"/>
      <c r="H17" s="590"/>
      <c r="I17" s="588"/>
      <c r="J17" s="589"/>
      <c r="K17" s="589"/>
      <c r="L17" s="590"/>
    </row>
    <row r="18" spans="1:12" ht="12" customHeight="1" x14ac:dyDescent="0.25">
      <c r="A18" s="214" t="s">
        <v>436</v>
      </c>
      <c r="B18" s="214" t="s">
        <v>437</v>
      </c>
      <c r="C18" s="584" t="s">
        <v>438</v>
      </c>
      <c r="D18" s="585"/>
      <c r="E18" s="585"/>
      <c r="F18" s="585"/>
      <c r="G18" s="587"/>
      <c r="H18" s="584" t="s">
        <v>439</v>
      </c>
      <c r="I18" s="587"/>
      <c r="J18" s="584" t="s">
        <v>440</v>
      </c>
      <c r="K18" s="587"/>
      <c r="L18" s="214" t="s">
        <v>441</v>
      </c>
    </row>
    <row r="19" spans="1:12" ht="64.5" customHeight="1" x14ac:dyDescent="0.25">
      <c r="A19" s="247">
        <v>1</v>
      </c>
      <c r="B19" s="210" t="s">
        <v>429</v>
      </c>
      <c r="C19" s="588" t="s">
        <v>471</v>
      </c>
      <c r="D19" s="589"/>
      <c r="E19" s="589"/>
      <c r="F19" s="589"/>
      <c r="G19" s="590"/>
      <c r="H19" s="588" t="s">
        <v>472</v>
      </c>
      <c r="I19" s="590"/>
      <c r="J19" s="588" t="s">
        <v>22</v>
      </c>
      <c r="K19" s="590"/>
      <c r="L19" s="210" t="s">
        <v>461</v>
      </c>
    </row>
    <row r="20" spans="1:12" ht="64.5" customHeight="1" x14ac:dyDescent="0.25">
      <c r="A20" s="247">
        <v>2</v>
      </c>
      <c r="B20" s="210" t="s">
        <v>429</v>
      </c>
      <c r="C20" s="588" t="s">
        <v>473</v>
      </c>
      <c r="D20" s="589"/>
      <c r="E20" s="589"/>
      <c r="F20" s="589"/>
      <c r="G20" s="590"/>
      <c r="H20" s="588" t="s">
        <v>474</v>
      </c>
      <c r="I20" s="590"/>
      <c r="J20" s="588" t="s">
        <v>22</v>
      </c>
      <c r="K20" s="590"/>
      <c r="L20" s="210" t="s">
        <v>461</v>
      </c>
    </row>
    <row r="21" spans="1:12" ht="64.5" customHeight="1" x14ac:dyDescent="0.25">
      <c r="A21" s="247">
        <v>3</v>
      </c>
      <c r="B21" s="210" t="s">
        <v>429</v>
      </c>
      <c r="C21" s="588" t="s">
        <v>475</v>
      </c>
      <c r="D21" s="589"/>
      <c r="E21" s="589"/>
      <c r="F21" s="589"/>
      <c r="G21" s="590"/>
      <c r="H21" s="588" t="s">
        <v>476</v>
      </c>
      <c r="I21" s="590"/>
      <c r="J21" s="588" t="s">
        <v>22</v>
      </c>
      <c r="K21" s="590"/>
      <c r="L21" s="210" t="s">
        <v>461</v>
      </c>
    </row>
    <row r="22" spans="1:12" ht="25.5" customHeight="1" x14ac:dyDescent="0.25">
      <c r="A22" s="214" t="s">
        <v>436</v>
      </c>
      <c r="B22" s="584" t="s">
        <v>445</v>
      </c>
      <c r="C22" s="585"/>
      <c r="D22" s="585"/>
      <c r="E22" s="585"/>
      <c r="F22" s="585"/>
      <c r="G22" s="585"/>
      <c r="H22" s="585"/>
      <c r="I22" s="585"/>
      <c r="J22" s="585"/>
      <c r="K22" s="587"/>
      <c r="L22" s="214" t="s">
        <v>446</v>
      </c>
    </row>
    <row r="23" spans="1:12" ht="51.75" customHeight="1" x14ac:dyDescent="0.25">
      <c r="A23" s="209">
        <v>1</v>
      </c>
      <c r="B23" s="588" t="s">
        <v>477</v>
      </c>
      <c r="C23" s="589"/>
      <c r="D23" s="589"/>
      <c r="E23" s="589"/>
      <c r="F23" s="589"/>
      <c r="G23" s="589"/>
      <c r="H23" s="589"/>
      <c r="I23" s="589"/>
      <c r="J23" s="589"/>
      <c r="K23" s="590"/>
      <c r="L23" s="210" t="s">
        <v>22</v>
      </c>
    </row>
    <row r="24" spans="1:12" ht="15.75" customHeight="1" x14ac:dyDescent="0.25">
      <c r="A24" s="584" t="s">
        <v>448</v>
      </c>
      <c r="B24" s="585"/>
      <c r="C24" s="585"/>
      <c r="D24" s="585"/>
      <c r="E24" s="585"/>
      <c r="F24" s="592"/>
      <c r="G24" s="592"/>
      <c r="H24" s="585"/>
      <c r="I24" s="592"/>
      <c r="J24" s="592"/>
      <c r="K24" s="585"/>
      <c r="L24" s="604"/>
    </row>
    <row r="25" spans="1:12" ht="26.25" customHeight="1" x14ac:dyDescent="0.25">
      <c r="A25" s="584" t="s">
        <v>449</v>
      </c>
      <c r="B25" s="585"/>
      <c r="C25" s="587"/>
      <c r="D25" s="588">
        <v>7421</v>
      </c>
      <c r="E25" s="589"/>
      <c r="F25" s="605" t="s">
        <v>450</v>
      </c>
      <c r="G25" s="605"/>
      <c r="H25" s="219">
        <v>2024</v>
      </c>
      <c r="I25" s="605" t="s">
        <v>451</v>
      </c>
      <c r="J25" s="605"/>
      <c r="K25" s="208"/>
      <c r="L25" s="218" t="s">
        <v>452</v>
      </c>
    </row>
    <row r="26" spans="1:12" ht="26.25" customHeight="1" x14ac:dyDescent="0.25">
      <c r="A26" s="584" t="s">
        <v>453</v>
      </c>
      <c r="B26" s="585"/>
      <c r="C26" s="587"/>
      <c r="D26" s="588" t="s">
        <v>478</v>
      </c>
      <c r="E26" s="589"/>
      <c r="F26" s="606"/>
      <c r="G26" s="606"/>
      <c r="H26" s="589"/>
      <c r="I26" s="606"/>
      <c r="J26" s="606"/>
      <c r="K26" s="589"/>
      <c r="L26" s="607"/>
    </row>
    <row r="27" spans="1:12" ht="45.75" customHeight="1" x14ac:dyDescent="0.25">
      <c r="A27" s="584" t="s">
        <v>455</v>
      </c>
      <c r="B27" s="585"/>
      <c r="C27" s="587"/>
      <c r="D27" s="598" t="s">
        <v>479</v>
      </c>
      <c r="E27" s="600"/>
      <c r="F27" s="600"/>
      <c r="G27" s="600"/>
      <c r="H27" s="600"/>
      <c r="I27" s="600"/>
      <c r="J27" s="600"/>
      <c r="K27" s="600"/>
      <c r="L27" s="599"/>
    </row>
    <row r="28" spans="1:12" ht="17.649999999999999" customHeight="1" x14ac:dyDescent="0.25">
      <c r="A28" s="584" t="s">
        <v>457</v>
      </c>
      <c r="B28" s="585"/>
      <c r="C28" s="587"/>
      <c r="D28" s="588"/>
      <c r="E28" s="589"/>
      <c r="F28" s="589"/>
      <c r="G28" s="589"/>
      <c r="H28" s="589"/>
      <c r="I28" s="589"/>
      <c r="J28" s="589"/>
      <c r="K28" s="589"/>
      <c r="L28" s="590"/>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611AE3E9-B0B3-4361-892C-90625843D483}">
          <x14:formula1>
            <xm:f>Datos!$K$2:$K$3</xm:f>
          </x14:formula1>
          <xm:sqref>J19:K21</xm:sqref>
        </x14:dataValidation>
        <x14:dataValidation type="list" allowBlank="1" showInputMessage="1" showErrorMessage="1" xr:uid="{499781E4-99F2-496F-BEDB-4EFC5DD48240}">
          <x14:formula1>
            <xm:f>Datos!$K$2:$K$4</xm:f>
          </x14:formula1>
          <xm:sqref>L23</xm:sqref>
        </x14:dataValidation>
        <x14:dataValidation type="list" allowBlank="1" showInputMessage="1" showErrorMessage="1" xr:uid="{BD0BE15D-8C6A-446B-B5D0-0980C5748746}">
          <x14:formula1>
            <xm:f>Datos!$J$2:$J$5</xm:f>
          </x14:formula1>
          <xm:sqref>K16:L16</xm:sqref>
        </x14:dataValidation>
        <x14:dataValidation type="list" allowBlank="1" showInputMessage="1" showErrorMessage="1" xr:uid="{BD1F4C7C-0736-4089-A8C9-D6B734C67F8F}">
          <x14:formula1>
            <xm:f>Datos!$I$2:$I$7</xm:f>
          </x14:formula1>
          <xm:sqref>K15:L15</xm:sqref>
        </x14:dataValidation>
        <x14:dataValidation type="list" allowBlank="1" showInputMessage="1" showErrorMessage="1" xr:uid="{230CA90D-7503-4FAC-ACD5-FDCBD1B63371}">
          <x14:formula1>
            <xm:f>Datos!$H$2:$H$3</xm:f>
          </x14:formula1>
          <xm:sqref>D15:H15</xm:sqref>
        </x14:dataValidation>
        <x14:dataValidation type="list" allowBlank="1" showInputMessage="1" showErrorMessage="1" xr:uid="{85670F55-B2B4-48D6-8D94-72364AD7A7B6}">
          <x14:formula1>
            <xm:f>Datos!$G$2:$G$8</xm:f>
          </x14:formula1>
          <xm:sqref>K13:L13</xm:sqref>
        </x14:dataValidation>
        <x14:dataValidation type="list" allowBlank="1" showInputMessage="1" showErrorMessage="1" xr:uid="{B44DCEB0-52C8-4179-B79F-8EA8D4DF8588}">
          <x14:formula1>
            <xm:f>Datos!$F$2:$F$18</xm:f>
          </x14:formula1>
          <xm:sqref>K8:L8</xm:sqref>
        </x14:dataValidation>
        <x14:dataValidation type="list" allowBlank="1" showInputMessage="1" showErrorMessage="1" xr:uid="{3B72E189-F09B-423A-A029-BAD692C96319}">
          <x14:formula1>
            <xm:f>Datos!$E$2:$E$23</xm:f>
          </x14:formula1>
          <xm:sqref>D8:H8</xm:sqref>
        </x14:dataValidation>
        <x14:dataValidation type="list" allowBlank="1" showInputMessage="1" showErrorMessage="1" xr:uid="{386E4B93-814C-4342-9C87-DEC3A907507E}">
          <x14:formula1>
            <xm:f>Datos!$D$2:$D$7</xm:f>
          </x14:formula1>
          <xm:sqref>K7:L7</xm:sqref>
        </x14:dataValidation>
        <x14:dataValidation type="list" allowBlank="1" showInputMessage="1" showErrorMessage="1" xr:uid="{91A4B5A3-1975-4B21-A009-8CBC75BFCF87}">
          <x14:formula1>
            <xm:f>Datos!$C$2:$C$3</xm:f>
          </x14:formula1>
          <xm:sqref>D7:H7</xm:sqref>
        </x14:dataValidation>
        <x14:dataValidation type="list" allowBlank="1" showInputMessage="1" showErrorMessage="1" xr:uid="{CE8D9896-E8BD-4719-9C37-409FC08BF14C}">
          <x14:formula1>
            <xm:f>Datos!$B$2:$B$6</xm:f>
          </x14:formula1>
          <xm:sqref>K6:L6</xm:sqref>
        </x14:dataValidation>
        <x14:dataValidation type="list" allowBlank="1" showInputMessage="1" showErrorMessage="1" xr:uid="{9BA31A4C-1C9A-4455-AC91-19D110B182A5}">
          <x14:formula1>
            <xm:f>Datos!$A$2:$A$5</xm:f>
          </x14:formula1>
          <xm:sqref>D6:H6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B37F-751E-4DFF-8AB8-208C9BA01CC6}">
  <sheetPr>
    <tabColor theme="5" tint="0.59999389629810485"/>
    <pageSetUpPr fitToPage="1"/>
  </sheetPr>
  <dimension ref="A1:L28"/>
  <sheetViews>
    <sheetView view="pageBreakPreview" topLeftCell="A19" zoomScale="60" zoomScaleNormal="100" workbookViewId="0">
      <selection activeCell="A19" sqref="A19:XFD21"/>
    </sheetView>
  </sheetViews>
  <sheetFormatPr baseColWidth="10" defaultColWidth="8.7109375" defaultRowHeight="12.75" x14ac:dyDescent="0.25"/>
  <cols>
    <col min="1" max="1" width="3.28515625" style="231" customWidth="1"/>
    <col min="2" max="2" width="9.28515625" style="231" customWidth="1"/>
    <col min="3" max="3" width="5.7109375" style="231" customWidth="1"/>
    <col min="4" max="4" width="6.7109375" style="231" customWidth="1"/>
    <col min="5" max="5" width="5.7109375" style="231" customWidth="1"/>
    <col min="6" max="6" width="10.28515625" style="231" customWidth="1"/>
    <col min="7" max="7" width="2.140625" style="231" customWidth="1"/>
    <col min="8" max="8" width="18.7109375" style="231" customWidth="1"/>
    <col min="9" max="9" width="12.7109375" style="231" customWidth="1"/>
    <col min="10" max="10" width="6.7109375" style="231" customWidth="1"/>
    <col min="11" max="11" width="18.7109375" style="231" customWidth="1"/>
    <col min="12" max="12" width="25.7109375" style="231" customWidth="1"/>
    <col min="13" max="16384" width="8.7109375" style="231"/>
  </cols>
  <sheetData>
    <row r="1" spans="1:12" ht="18.75" customHeight="1" x14ac:dyDescent="0.25">
      <c r="A1" s="571"/>
      <c r="B1" s="572"/>
      <c r="C1" s="572"/>
      <c r="D1" s="572"/>
      <c r="E1" s="573"/>
      <c r="F1" s="580" t="s">
        <v>416</v>
      </c>
      <c r="G1" s="581"/>
      <c r="H1" s="581"/>
      <c r="I1" s="581"/>
      <c r="J1" s="581"/>
      <c r="K1" s="581"/>
      <c r="L1" s="207"/>
    </row>
    <row r="2" spans="1:12" ht="18.75" customHeight="1" x14ac:dyDescent="0.25">
      <c r="A2" s="574"/>
      <c r="B2" s="575"/>
      <c r="C2" s="575"/>
      <c r="D2" s="575"/>
      <c r="E2" s="576"/>
      <c r="F2" s="582"/>
      <c r="G2" s="583"/>
      <c r="H2" s="583"/>
      <c r="I2" s="583"/>
      <c r="J2" s="583"/>
      <c r="K2" s="583"/>
      <c r="L2" s="207"/>
    </row>
    <row r="3" spans="1:12" ht="18.75" customHeight="1" x14ac:dyDescent="0.25">
      <c r="A3" s="574"/>
      <c r="B3" s="575"/>
      <c r="C3" s="575"/>
      <c r="D3" s="575"/>
      <c r="E3" s="576"/>
      <c r="F3" s="580" t="s">
        <v>417</v>
      </c>
      <c r="G3" s="581"/>
      <c r="H3" s="581"/>
      <c r="I3" s="581"/>
      <c r="J3" s="581"/>
      <c r="K3" s="581"/>
      <c r="L3" s="207"/>
    </row>
    <row r="4" spans="1:12" ht="18.75" customHeight="1" x14ac:dyDescent="0.25">
      <c r="A4" s="577"/>
      <c r="B4" s="578"/>
      <c r="C4" s="578"/>
      <c r="D4" s="578"/>
      <c r="E4" s="579"/>
      <c r="F4" s="582"/>
      <c r="G4" s="583"/>
      <c r="H4" s="583"/>
      <c r="I4" s="583"/>
      <c r="J4" s="583"/>
      <c r="K4" s="583"/>
      <c r="L4" s="207"/>
    </row>
    <row r="5" spans="1:12" ht="15.75" customHeight="1" x14ac:dyDescent="0.25">
      <c r="A5" s="584" t="s">
        <v>418</v>
      </c>
      <c r="B5" s="585"/>
      <c r="C5" s="585"/>
      <c r="D5" s="585"/>
      <c r="E5" s="585"/>
      <c r="F5" s="585"/>
      <c r="G5" s="585"/>
      <c r="H5" s="585"/>
      <c r="I5" s="585"/>
      <c r="J5" s="585"/>
      <c r="K5" s="585"/>
      <c r="L5" s="586"/>
    </row>
    <row r="6" spans="1:12" ht="23.25" customHeight="1" x14ac:dyDescent="0.25">
      <c r="A6" s="584" t="s">
        <v>419</v>
      </c>
      <c r="B6" s="585"/>
      <c r="C6" s="587"/>
      <c r="D6" s="588" t="s">
        <v>12</v>
      </c>
      <c r="E6" s="589"/>
      <c r="F6" s="589"/>
      <c r="G6" s="589"/>
      <c r="H6" s="590"/>
      <c r="I6" s="584" t="s">
        <v>420</v>
      </c>
      <c r="J6" s="587"/>
      <c r="K6" s="588" t="s">
        <v>37</v>
      </c>
      <c r="L6" s="590"/>
    </row>
    <row r="7" spans="1:12" ht="17.649999999999999" customHeight="1" x14ac:dyDescent="0.25">
      <c r="A7" s="584" t="s">
        <v>421</v>
      </c>
      <c r="B7" s="585"/>
      <c r="C7" s="587"/>
      <c r="D7" s="588" t="s">
        <v>26</v>
      </c>
      <c r="E7" s="589"/>
      <c r="F7" s="589"/>
      <c r="G7" s="589"/>
      <c r="H7" s="590"/>
      <c r="I7" s="584" t="s">
        <v>92</v>
      </c>
      <c r="J7" s="587"/>
      <c r="K7" s="588" t="s">
        <v>15</v>
      </c>
      <c r="L7" s="590"/>
    </row>
    <row r="8" spans="1:12" ht="35.65" customHeight="1" x14ac:dyDescent="0.25">
      <c r="A8" s="584" t="s">
        <v>422</v>
      </c>
      <c r="B8" s="585"/>
      <c r="C8" s="587"/>
      <c r="D8" s="588" t="s">
        <v>59</v>
      </c>
      <c r="E8" s="589"/>
      <c r="F8" s="589"/>
      <c r="G8" s="589"/>
      <c r="H8" s="590"/>
      <c r="I8" s="584" t="s">
        <v>423</v>
      </c>
      <c r="J8" s="587"/>
      <c r="K8" s="588" t="s">
        <v>73</v>
      </c>
      <c r="L8" s="590"/>
    </row>
    <row r="9" spans="1:12" ht="15.75" customHeight="1" x14ac:dyDescent="0.25">
      <c r="A9" s="591" t="s">
        <v>424</v>
      </c>
      <c r="B9" s="592"/>
      <c r="C9" s="592"/>
      <c r="D9" s="592"/>
      <c r="E9" s="585"/>
      <c r="F9" s="585"/>
      <c r="G9" s="585"/>
      <c r="H9" s="585"/>
      <c r="I9" s="585"/>
      <c r="J9" s="585"/>
      <c r="K9" s="585"/>
      <c r="L9" s="586"/>
    </row>
    <row r="10" spans="1:12" ht="15.75" customHeight="1" x14ac:dyDescent="0.25">
      <c r="A10" s="605" t="s">
        <v>311</v>
      </c>
      <c r="B10" s="605"/>
      <c r="C10" s="605"/>
      <c r="D10" s="605"/>
      <c r="E10" s="596" t="str">
        <f>+ACTIVIDAD_4!B13</f>
        <v>Realizar a 15000 mujeres acompañamiento psicosocial en los espacios con presencia de la SDMujer</v>
      </c>
      <c r="F10" s="596"/>
      <c r="G10" s="596"/>
      <c r="H10" s="596"/>
      <c r="I10" s="596"/>
      <c r="J10" s="596"/>
      <c r="K10" s="596"/>
      <c r="L10" s="596"/>
    </row>
    <row r="11" spans="1:12" ht="34.5" customHeight="1" x14ac:dyDescent="0.25">
      <c r="A11" s="593" t="s">
        <v>425</v>
      </c>
      <c r="B11" s="594"/>
      <c r="C11" s="594"/>
      <c r="D11" s="586"/>
      <c r="E11" s="595" t="str">
        <f>+ACTIVIDAD_4!I17</f>
        <v>Número de mujeres con acompañamiento psicosocial  en los espacios donde tiene presencia la SFCO de la SDMujer</v>
      </c>
      <c r="F11" s="596"/>
      <c r="G11" s="596"/>
      <c r="H11" s="596"/>
      <c r="I11" s="596"/>
      <c r="J11" s="596"/>
      <c r="K11" s="596"/>
      <c r="L11" s="597"/>
    </row>
    <row r="12" spans="1:12" ht="47.25" customHeight="1" x14ac:dyDescent="0.25">
      <c r="A12" s="584" t="s">
        <v>426</v>
      </c>
      <c r="B12" s="585"/>
      <c r="C12" s="585"/>
      <c r="D12" s="587"/>
      <c r="E12" s="595" t="s">
        <v>480</v>
      </c>
      <c r="F12" s="596"/>
      <c r="G12" s="596"/>
      <c r="H12" s="596"/>
      <c r="I12" s="596"/>
      <c r="J12" s="596"/>
      <c r="K12" s="596"/>
      <c r="L12" s="597"/>
    </row>
    <row r="13" spans="1:12" ht="28.5" customHeight="1" x14ac:dyDescent="0.25">
      <c r="A13" s="584" t="s">
        <v>428</v>
      </c>
      <c r="B13" s="585"/>
      <c r="C13" s="587"/>
      <c r="D13" s="588" t="s">
        <v>429</v>
      </c>
      <c r="E13" s="589"/>
      <c r="F13" s="589"/>
      <c r="G13" s="589"/>
      <c r="H13" s="590"/>
      <c r="I13" s="584" t="s">
        <v>430</v>
      </c>
      <c r="J13" s="587"/>
      <c r="K13" s="588" t="s">
        <v>49</v>
      </c>
      <c r="L13" s="590"/>
    </row>
    <row r="14" spans="1:12" ht="15.75" customHeight="1" x14ac:dyDescent="0.25">
      <c r="A14" s="584" t="s">
        <v>431</v>
      </c>
      <c r="B14" s="585"/>
      <c r="C14" s="585"/>
      <c r="D14" s="585"/>
      <c r="E14" s="585"/>
      <c r="F14" s="585"/>
      <c r="G14" s="585"/>
      <c r="H14" s="585"/>
      <c r="I14" s="585"/>
      <c r="J14" s="585"/>
      <c r="K14" s="585"/>
      <c r="L14" s="586"/>
    </row>
    <row r="15" spans="1:12" ht="25.5" customHeight="1" x14ac:dyDescent="0.25">
      <c r="A15" s="584" t="s">
        <v>432</v>
      </c>
      <c r="B15" s="585"/>
      <c r="C15" s="587"/>
      <c r="D15" s="588" t="s">
        <v>19</v>
      </c>
      <c r="E15" s="589"/>
      <c r="F15" s="589"/>
      <c r="G15" s="589"/>
      <c r="H15" s="590"/>
      <c r="I15" s="584" t="s">
        <v>433</v>
      </c>
      <c r="J15" s="587"/>
      <c r="K15" s="588" t="s">
        <v>20</v>
      </c>
      <c r="L15" s="590"/>
    </row>
    <row r="16" spans="1:12" ht="25.5" customHeight="1" x14ac:dyDescent="0.25">
      <c r="A16" s="584" t="s">
        <v>434</v>
      </c>
      <c r="B16" s="585"/>
      <c r="C16" s="587"/>
      <c r="D16" s="617">
        <f>ACTIVIDAD_4!C38</f>
        <v>4200</v>
      </c>
      <c r="E16" s="618"/>
      <c r="F16" s="618"/>
      <c r="G16" s="618"/>
      <c r="H16" s="619"/>
      <c r="I16" s="584" t="s">
        <v>149</v>
      </c>
      <c r="J16" s="587"/>
      <c r="K16" s="588" t="s">
        <v>21</v>
      </c>
      <c r="L16" s="590"/>
    </row>
    <row r="17" spans="1:12" ht="27.6" customHeight="1" x14ac:dyDescent="0.25">
      <c r="A17" s="584" t="s">
        <v>435</v>
      </c>
      <c r="B17" s="585"/>
      <c r="C17" s="587"/>
      <c r="D17" s="588"/>
      <c r="E17" s="589"/>
      <c r="F17" s="589"/>
      <c r="G17" s="589"/>
      <c r="H17" s="590"/>
      <c r="I17" s="598"/>
      <c r="J17" s="600"/>
      <c r="K17" s="600"/>
      <c r="L17" s="599"/>
    </row>
    <row r="18" spans="1:12" ht="12" customHeight="1" x14ac:dyDescent="0.25">
      <c r="A18" s="214" t="s">
        <v>436</v>
      </c>
      <c r="B18" s="214" t="s">
        <v>437</v>
      </c>
      <c r="C18" s="584" t="s">
        <v>438</v>
      </c>
      <c r="D18" s="585"/>
      <c r="E18" s="585"/>
      <c r="F18" s="585"/>
      <c r="G18" s="587"/>
      <c r="H18" s="584" t="s">
        <v>439</v>
      </c>
      <c r="I18" s="587"/>
      <c r="J18" s="584" t="s">
        <v>440</v>
      </c>
      <c r="K18" s="587"/>
      <c r="L18" s="214" t="s">
        <v>441</v>
      </c>
    </row>
    <row r="19" spans="1:12" ht="75" customHeight="1" x14ac:dyDescent="0.25">
      <c r="A19" s="209">
        <v>1</v>
      </c>
      <c r="B19" s="210" t="s">
        <v>429</v>
      </c>
      <c r="C19" s="588" t="s">
        <v>481</v>
      </c>
      <c r="D19" s="589"/>
      <c r="E19" s="589"/>
      <c r="F19" s="589"/>
      <c r="G19" s="590"/>
      <c r="H19" s="588" t="s">
        <v>482</v>
      </c>
      <c r="I19" s="590"/>
      <c r="J19" s="598" t="s">
        <v>22</v>
      </c>
      <c r="K19" s="599"/>
      <c r="L19" s="210" t="s">
        <v>461</v>
      </c>
    </row>
    <row r="20" spans="1:12" ht="75" customHeight="1" x14ac:dyDescent="0.25">
      <c r="A20" s="209">
        <v>2</v>
      </c>
      <c r="B20" s="210" t="s">
        <v>429</v>
      </c>
      <c r="C20" s="588" t="s">
        <v>483</v>
      </c>
      <c r="D20" s="589"/>
      <c r="E20" s="589"/>
      <c r="F20" s="589"/>
      <c r="G20" s="590"/>
      <c r="H20" s="588" t="s">
        <v>484</v>
      </c>
      <c r="I20" s="590"/>
      <c r="J20" s="598" t="s">
        <v>22</v>
      </c>
      <c r="K20" s="599"/>
      <c r="L20" s="210" t="s">
        <v>461</v>
      </c>
    </row>
    <row r="21" spans="1:12" ht="75" customHeight="1" x14ac:dyDescent="0.25">
      <c r="A21" s="209">
        <v>3</v>
      </c>
      <c r="B21" s="210" t="s">
        <v>429</v>
      </c>
      <c r="C21" s="588" t="s">
        <v>485</v>
      </c>
      <c r="D21" s="589"/>
      <c r="E21" s="589"/>
      <c r="F21" s="589"/>
      <c r="G21" s="590"/>
      <c r="H21" s="588" t="s">
        <v>486</v>
      </c>
      <c r="I21" s="590"/>
      <c r="J21" s="598" t="s">
        <v>22</v>
      </c>
      <c r="K21" s="599"/>
      <c r="L21" s="210" t="s">
        <v>461</v>
      </c>
    </row>
    <row r="22" spans="1:12" ht="25.5" customHeight="1" x14ac:dyDescent="0.25">
      <c r="A22" s="214" t="s">
        <v>436</v>
      </c>
      <c r="B22" s="584" t="s">
        <v>445</v>
      </c>
      <c r="C22" s="585"/>
      <c r="D22" s="585"/>
      <c r="E22" s="585"/>
      <c r="F22" s="585"/>
      <c r="G22" s="585"/>
      <c r="H22" s="585"/>
      <c r="I22" s="585"/>
      <c r="J22" s="585"/>
      <c r="K22" s="587"/>
      <c r="L22" s="214" t="s">
        <v>446</v>
      </c>
    </row>
    <row r="23" spans="1:12" ht="52.5" customHeight="1" x14ac:dyDescent="0.25">
      <c r="A23" s="209">
        <v>1</v>
      </c>
      <c r="B23" s="588" t="s">
        <v>487</v>
      </c>
      <c r="C23" s="589"/>
      <c r="D23" s="589"/>
      <c r="E23" s="589"/>
      <c r="F23" s="589"/>
      <c r="G23" s="589"/>
      <c r="H23" s="589"/>
      <c r="I23" s="589"/>
      <c r="J23" s="589"/>
      <c r="K23" s="590"/>
      <c r="L23" s="210" t="s">
        <v>22</v>
      </c>
    </row>
    <row r="24" spans="1:12" ht="15.75" customHeight="1" x14ac:dyDescent="0.25">
      <c r="A24" s="584" t="s">
        <v>448</v>
      </c>
      <c r="B24" s="585"/>
      <c r="C24" s="585"/>
      <c r="D24" s="585"/>
      <c r="E24" s="585"/>
      <c r="F24" s="592"/>
      <c r="G24" s="592"/>
      <c r="H24" s="585"/>
      <c r="I24" s="592"/>
      <c r="J24" s="592"/>
      <c r="K24" s="585"/>
      <c r="L24" s="604"/>
    </row>
    <row r="25" spans="1:12" ht="26.25" customHeight="1" x14ac:dyDescent="0.25">
      <c r="A25" s="584" t="s">
        <v>449</v>
      </c>
      <c r="B25" s="585"/>
      <c r="C25" s="587"/>
      <c r="D25" s="588">
        <v>3603</v>
      </c>
      <c r="E25" s="589"/>
      <c r="F25" s="605" t="s">
        <v>450</v>
      </c>
      <c r="G25" s="605"/>
      <c r="H25" s="219">
        <v>2024</v>
      </c>
      <c r="I25" s="605" t="s">
        <v>451</v>
      </c>
      <c r="J25" s="605"/>
      <c r="K25" s="208"/>
      <c r="L25" s="218" t="s">
        <v>452</v>
      </c>
    </row>
    <row r="26" spans="1:12" ht="26.25" customHeight="1" x14ac:dyDescent="0.25">
      <c r="A26" s="584" t="s">
        <v>453</v>
      </c>
      <c r="B26" s="585"/>
      <c r="C26" s="587"/>
      <c r="D26" s="588" t="s">
        <v>488</v>
      </c>
      <c r="E26" s="589"/>
      <c r="F26" s="606"/>
      <c r="G26" s="606"/>
      <c r="H26" s="589"/>
      <c r="I26" s="606"/>
      <c r="J26" s="606"/>
      <c r="K26" s="589"/>
      <c r="L26" s="607"/>
    </row>
    <row r="27" spans="1:12" ht="45.75" customHeight="1" x14ac:dyDescent="0.25">
      <c r="A27" s="584" t="s">
        <v>455</v>
      </c>
      <c r="B27" s="585"/>
      <c r="C27" s="587"/>
      <c r="D27" s="598" t="s">
        <v>479</v>
      </c>
      <c r="E27" s="600"/>
      <c r="F27" s="600"/>
      <c r="G27" s="600"/>
      <c r="H27" s="600"/>
      <c r="I27" s="600"/>
      <c r="J27" s="600"/>
      <c r="K27" s="600"/>
      <c r="L27" s="599"/>
    </row>
    <row r="28" spans="1:12" ht="17.649999999999999" customHeight="1" x14ac:dyDescent="0.25">
      <c r="A28" s="584" t="s">
        <v>457</v>
      </c>
      <c r="B28" s="585"/>
      <c r="C28" s="587"/>
      <c r="D28" s="588"/>
      <c r="E28" s="589"/>
      <c r="F28" s="589"/>
      <c r="G28" s="589"/>
      <c r="H28" s="589"/>
      <c r="I28" s="589"/>
      <c r="J28" s="589"/>
      <c r="K28" s="589"/>
      <c r="L28" s="590"/>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CBD23BDD-96F5-4843-9DFF-E73CE742505A}">
          <x14:formula1>
            <xm:f>Datos!$A$2:$A$5</xm:f>
          </x14:formula1>
          <xm:sqref>D6:H6</xm:sqref>
        </x14:dataValidation>
        <x14:dataValidation type="list" allowBlank="1" showInputMessage="1" showErrorMessage="1" xr:uid="{5AD4B414-C7B7-4F91-AA38-E27A80778FB8}">
          <x14:formula1>
            <xm:f>Datos!$B$2:$B$6</xm:f>
          </x14:formula1>
          <xm:sqref>K6:L6</xm:sqref>
        </x14:dataValidation>
        <x14:dataValidation type="list" allowBlank="1" showInputMessage="1" showErrorMessage="1" xr:uid="{8655069A-08AE-41AB-9E33-FEF03163B769}">
          <x14:formula1>
            <xm:f>Datos!$C$2:$C$3</xm:f>
          </x14:formula1>
          <xm:sqref>D7:H7</xm:sqref>
        </x14:dataValidation>
        <x14:dataValidation type="list" allowBlank="1" showInputMessage="1" showErrorMessage="1" xr:uid="{E1232CA6-E9D8-4924-808E-24CE92A7F8AA}">
          <x14:formula1>
            <xm:f>Datos!$D$2:$D$7</xm:f>
          </x14:formula1>
          <xm:sqref>K7:L7</xm:sqref>
        </x14:dataValidation>
        <x14:dataValidation type="list" allowBlank="1" showInputMessage="1" showErrorMessage="1" xr:uid="{437CD749-214F-44C7-A64A-157400CE54B4}">
          <x14:formula1>
            <xm:f>Datos!$E$2:$E$23</xm:f>
          </x14:formula1>
          <xm:sqref>D8:H8</xm:sqref>
        </x14:dataValidation>
        <x14:dataValidation type="list" allowBlank="1" showInputMessage="1" showErrorMessage="1" xr:uid="{8616E055-A5F5-448D-BC4B-72B16074AAFC}">
          <x14:formula1>
            <xm:f>Datos!$F$2:$F$18</xm:f>
          </x14:formula1>
          <xm:sqref>K8:L8</xm:sqref>
        </x14:dataValidation>
        <x14:dataValidation type="list" allowBlank="1" showInputMessage="1" showErrorMessage="1" xr:uid="{939D6298-7679-47A2-BE97-1A299C35C251}">
          <x14:formula1>
            <xm:f>Datos!$G$2:$G$8</xm:f>
          </x14:formula1>
          <xm:sqref>K13:L13</xm:sqref>
        </x14:dataValidation>
        <x14:dataValidation type="list" allowBlank="1" showInputMessage="1" showErrorMessage="1" xr:uid="{B1F81C88-51B1-48C7-9ABE-E9224EAE4E02}">
          <x14:formula1>
            <xm:f>Datos!$H$2:$H$3</xm:f>
          </x14:formula1>
          <xm:sqref>D15:H15</xm:sqref>
        </x14:dataValidation>
        <x14:dataValidation type="list" allowBlank="1" showInputMessage="1" showErrorMessage="1" xr:uid="{4D379D5F-D598-49CC-B957-CDCC250C0D78}">
          <x14:formula1>
            <xm:f>Datos!$I$2:$I$7</xm:f>
          </x14:formula1>
          <xm:sqref>K15:L15</xm:sqref>
        </x14:dataValidation>
        <x14:dataValidation type="list" allowBlank="1" showInputMessage="1" showErrorMessage="1" xr:uid="{A40BF644-7864-400F-8BB0-6EEDC57E3179}">
          <x14:formula1>
            <xm:f>Datos!$J$2:$J$5</xm:f>
          </x14:formula1>
          <xm:sqref>K16:L16</xm:sqref>
        </x14:dataValidation>
        <x14:dataValidation type="list" allowBlank="1" showInputMessage="1" showErrorMessage="1" xr:uid="{8DEFA064-8B22-4C42-91F2-95162FD9C61B}">
          <x14:formula1>
            <xm:f>Datos!$K$2:$K$4</xm:f>
          </x14:formula1>
          <xm:sqref>L23</xm:sqref>
        </x14:dataValidation>
        <x14:dataValidation type="list" allowBlank="1" showInputMessage="1" showErrorMessage="1" xr:uid="{A9EC4099-FEDB-4CB8-ABE3-83FDFF7942DD}">
          <x14:formula1>
            <xm:f>Datos!$K$2:$K$3</xm:f>
          </x14:formula1>
          <xm:sqref>J19:K21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D2D5-43BB-42E2-BF34-EA3BBF07AB63}">
  <sheetPr>
    <tabColor theme="5" tint="0.59999389629810485"/>
    <pageSetUpPr fitToPage="1"/>
  </sheetPr>
  <dimension ref="A1:P28"/>
  <sheetViews>
    <sheetView view="pageBreakPreview" topLeftCell="A12" zoomScale="60" zoomScaleNormal="100" workbookViewId="0">
      <selection activeCell="H19" sqref="H19:I19"/>
    </sheetView>
  </sheetViews>
  <sheetFormatPr baseColWidth="10" defaultColWidth="8.7109375" defaultRowHeight="12.75" x14ac:dyDescent="0.25"/>
  <cols>
    <col min="1" max="1" width="3.28515625" style="231" customWidth="1"/>
    <col min="2" max="2" width="9.28515625" style="231" customWidth="1"/>
    <col min="3" max="3" width="5.7109375" style="231" customWidth="1"/>
    <col min="4" max="4" width="6.7109375" style="231" customWidth="1"/>
    <col min="5" max="5" width="5.7109375" style="231" customWidth="1"/>
    <col min="6" max="6" width="10.28515625" style="231" customWidth="1"/>
    <col min="7" max="7" width="2.140625" style="231" customWidth="1"/>
    <col min="8" max="8" width="18.7109375" style="231" customWidth="1"/>
    <col min="9" max="9" width="12.7109375" style="231" customWidth="1"/>
    <col min="10" max="10" width="6.7109375" style="231" customWidth="1"/>
    <col min="11" max="11" width="18.7109375" style="231" customWidth="1"/>
    <col min="12" max="12" width="25.7109375" style="231" customWidth="1"/>
    <col min="13" max="16384" width="8.7109375" style="231"/>
  </cols>
  <sheetData>
    <row r="1" spans="1:12" ht="18.75" customHeight="1" x14ac:dyDescent="0.25">
      <c r="A1" s="571"/>
      <c r="B1" s="572"/>
      <c r="C1" s="572"/>
      <c r="D1" s="572"/>
      <c r="E1" s="573"/>
      <c r="F1" s="580" t="s">
        <v>416</v>
      </c>
      <c r="G1" s="581"/>
      <c r="H1" s="581"/>
      <c r="I1" s="581"/>
      <c r="J1" s="581"/>
      <c r="K1" s="581"/>
      <c r="L1" s="207"/>
    </row>
    <row r="2" spans="1:12" ht="18.75" customHeight="1" x14ac:dyDescent="0.25">
      <c r="A2" s="574"/>
      <c r="B2" s="575"/>
      <c r="C2" s="575"/>
      <c r="D2" s="575"/>
      <c r="E2" s="576"/>
      <c r="F2" s="582"/>
      <c r="G2" s="583"/>
      <c r="H2" s="583"/>
      <c r="I2" s="583"/>
      <c r="J2" s="583"/>
      <c r="K2" s="583"/>
      <c r="L2" s="207"/>
    </row>
    <row r="3" spans="1:12" ht="18.75" customHeight="1" x14ac:dyDescent="0.25">
      <c r="A3" s="574"/>
      <c r="B3" s="575"/>
      <c r="C3" s="575"/>
      <c r="D3" s="575"/>
      <c r="E3" s="576"/>
      <c r="F3" s="580" t="s">
        <v>417</v>
      </c>
      <c r="G3" s="581"/>
      <c r="H3" s="581"/>
      <c r="I3" s="581"/>
      <c r="J3" s="581"/>
      <c r="K3" s="581"/>
      <c r="L3" s="207"/>
    </row>
    <row r="4" spans="1:12" ht="18.75" customHeight="1" x14ac:dyDescent="0.25">
      <c r="A4" s="577"/>
      <c r="B4" s="578"/>
      <c r="C4" s="578"/>
      <c r="D4" s="578"/>
      <c r="E4" s="579"/>
      <c r="F4" s="582"/>
      <c r="G4" s="583"/>
      <c r="H4" s="583"/>
      <c r="I4" s="583"/>
      <c r="J4" s="583"/>
      <c r="K4" s="583"/>
      <c r="L4" s="207"/>
    </row>
    <row r="5" spans="1:12" ht="15.75" customHeight="1" x14ac:dyDescent="0.25">
      <c r="A5" s="584" t="s">
        <v>418</v>
      </c>
      <c r="B5" s="585"/>
      <c r="C5" s="585"/>
      <c r="D5" s="585"/>
      <c r="E5" s="585"/>
      <c r="F5" s="585"/>
      <c r="G5" s="585"/>
      <c r="H5" s="585"/>
      <c r="I5" s="585"/>
      <c r="J5" s="585"/>
      <c r="K5" s="585"/>
      <c r="L5" s="586"/>
    </row>
    <row r="6" spans="1:12" ht="23.25" customHeight="1" x14ac:dyDescent="0.25">
      <c r="A6" s="584" t="s">
        <v>419</v>
      </c>
      <c r="B6" s="585"/>
      <c r="C6" s="587"/>
      <c r="D6" s="588" t="s">
        <v>12</v>
      </c>
      <c r="E6" s="589"/>
      <c r="F6" s="589"/>
      <c r="G6" s="589"/>
      <c r="H6" s="590"/>
      <c r="I6" s="584" t="s">
        <v>420</v>
      </c>
      <c r="J6" s="587"/>
      <c r="K6" s="588" t="s">
        <v>37</v>
      </c>
      <c r="L6" s="590"/>
    </row>
    <row r="7" spans="1:12" ht="17.649999999999999" customHeight="1" x14ac:dyDescent="0.25">
      <c r="A7" s="584" t="s">
        <v>421</v>
      </c>
      <c r="B7" s="585"/>
      <c r="C7" s="587"/>
      <c r="D7" s="588" t="s">
        <v>26</v>
      </c>
      <c r="E7" s="589"/>
      <c r="F7" s="589"/>
      <c r="G7" s="589"/>
      <c r="H7" s="590"/>
      <c r="I7" s="584" t="s">
        <v>92</v>
      </c>
      <c r="J7" s="587"/>
      <c r="K7" s="588" t="s">
        <v>15</v>
      </c>
      <c r="L7" s="590"/>
    </row>
    <row r="8" spans="1:12" ht="35.65" customHeight="1" x14ac:dyDescent="0.25">
      <c r="A8" s="584" t="s">
        <v>422</v>
      </c>
      <c r="B8" s="585"/>
      <c r="C8" s="587"/>
      <c r="D8" s="588" t="s">
        <v>59</v>
      </c>
      <c r="E8" s="589"/>
      <c r="F8" s="589"/>
      <c r="G8" s="589"/>
      <c r="H8" s="590"/>
      <c r="I8" s="584" t="s">
        <v>423</v>
      </c>
      <c r="J8" s="587"/>
      <c r="K8" s="588" t="s">
        <v>73</v>
      </c>
      <c r="L8" s="590"/>
    </row>
    <row r="9" spans="1:12" ht="15.75" customHeight="1" x14ac:dyDescent="0.25">
      <c r="A9" s="591" t="s">
        <v>424</v>
      </c>
      <c r="B9" s="592"/>
      <c r="C9" s="592"/>
      <c r="D9" s="592"/>
      <c r="E9" s="585"/>
      <c r="F9" s="585"/>
      <c r="G9" s="585"/>
      <c r="H9" s="585"/>
      <c r="I9" s="585"/>
      <c r="J9" s="585"/>
      <c r="K9" s="585"/>
      <c r="L9" s="586"/>
    </row>
    <row r="10" spans="1:12" ht="15.75" customHeight="1" x14ac:dyDescent="0.25">
      <c r="A10" s="605" t="s">
        <v>311</v>
      </c>
      <c r="B10" s="605"/>
      <c r="C10" s="605"/>
      <c r="D10" s="605"/>
      <c r="E10" s="596" t="str">
        <f>+ACTIVIDAD_5!B13</f>
        <v>Gestionar 5000 activaciones de rutas y servicios de la oferta distrital para la atención integral a mujeres</v>
      </c>
      <c r="F10" s="596"/>
      <c r="G10" s="596"/>
      <c r="H10" s="596"/>
      <c r="I10" s="596"/>
      <c r="J10" s="596"/>
      <c r="K10" s="596"/>
      <c r="L10" s="596"/>
    </row>
    <row r="11" spans="1:12" ht="34.5" customHeight="1" x14ac:dyDescent="0.25">
      <c r="A11" s="593" t="s">
        <v>425</v>
      </c>
      <c r="B11" s="594"/>
      <c r="C11" s="594"/>
      <c r="D11" s="586"/>
      <c r="E11" s="595" t="str">
        <f>+ACTIVIDAD_5!I17</f>
        <v>Número de atenciones (activaciones de rutas y servicios) de la oferta distrital brindadas para la atención integral a mujeres</v>
      </c>
      <c r="F11" s="596"/>
      <c r="G11" s="596"/>
      <c r="H11" s="596"/>
      <c r="I11" s="596"/>
      <c r="J11" s="596"/>
      <c r="K11" s="596"/>
      <c r="L11" s="597"/>
    </row>
    <row r="12" spans="1:12" ht="47.25" customHeight="1" x14ac:dyDescent="0.25">
      <c r="A12" s="584" t="s">
        <v>426</v>
      </c>
      <c r="B12" s="585"/>
      <c r="C12" s="585"/>
      <c r="D12" s="587"/>
      <c r="E12" s="595" t="s">
        <v>489</v>
      </c>
      <c r="F12" s="596"/>
      <c r="G12" s="596"/>
      <c r="H12" s="596"/>
      <c r="I12" s="596"/>
      <c r="J12" s="596"/>
      <c r="K12" s="596"/>
      <c r="L12" s="597"/>
    </row>
    <row r="13" spans="1:12" ht="28.5" customHeight="1" x14ac:dyDescent="0.25">
      <c r="A13" s="584" t="s">
        <v>428</v>
      </c>
      <c r="B13" s="585"/>
      <c r="C13" s="587"/>
      <c r="D13" s="588" t="s">
        <v>429</v>
      </c>
      <c r="E13" s="589"/>
      <c r="F13" s="589"/>
      <c r="G13" s="589"/>
      <c r="H13" s="590"/>
      <c r="I13" s="584" t="s">
        <v>430</v>
      </c>
      <c r="J13" s="587"/>
      <c r="K13" s="588" t="s">
        <v>49</v>
      </c>
      <c r="L13" s="590"/>
    </row>
    <row r="14" spans="1:12" ht="15.75" customHeight="1" x14ac:dyDescent="0.25">
      <c r="A14" s="584" t="s">
        <v>431</v>
      </c>
      <c r="B14" s="585"/>
      <c r="C14" s="585"/>
      <c r="D14" s="585"/>
      <c r="E14" s="585"/>
      <c r="F14" s="585"/>
      <c r="G14" s="585"/>
      <c r="H14" s="585"/>
      <c r="I14" s="585"/>
      <c r="J14" s="585"/>
      <c r="K14" s="585"/>
      <c r="L14" s="586"/>
    </row>
    <row r="15" spans="1:12" ht="25.5" customHeight="1" x14ac:dyDescent="0.25">
      <c r="A15" s="584" t="s">
        <v>432</v>
      </c>
      <c r="B15" s="585"/>
      <c r="C15" s="587"/>
      <c r="D15" s="588" t="s">
        <v>19</v>
      </c>
      <c r="E15" s="589"/>
      <c r="F15" s="589"/>
      <c r="G15" s="589"/>
      <c r="H15" s="590"/>
      <c r="I15" s="584" t="s">
        <v>433</v>
      </c>
      <c r="J15" s="587"/>
      <c r="K15" s="588" t="s">
        <v>20</v>
      </c>
      <c r="L15" s="590"/>
    </row>
    <row r="16" spans="1:12" ht="25.5" customHeight="1" x14ac:dyDescent="0.25">
      <c r="A16" s="584" t="s">
        <v>434</v>
      </c>
      <c r="B16" s="585"/>
      <c r="C16" s="587"/>
      <c r="D16" s="617">
        <f>ACTIVIDAD_5!C38</f>
        <v>1500</v>
      </c>
      <c r="E16" s="618"/>
      <c r="F16" s="618"/>
      <c r="G16" s="618"/>
      <c r="H16" s="619"/>
      <c r="I16" s="584" t="s">
        <v>149</v>
      </c>
      <c r="J16" s="587"/>
      <c r="K16" s="588" t="s">
        <v>21</v>
      </c>
      <c r="L16" s="590"/>
    </row>
    <row r="17" spans="1:16" ht="27.6" customHeight="1" x14ac:dyDescent="0.25">
      <c r="A17" s="584" t="s">
        <v>435</v>
      </c>
      <c r="B17" s="585"/>
      <c r="C17" s="587"/>
      <c r="D17" s="588" t="s">
        <v>429</v>
      </c>
      <c r="E17" s="589"/>
      <c r="F17" s="589"/>
      <c r="G17" s="589"/>
      <c r="H17" s="590"/>
      <c r="I17" s="598"/>
      <c r="J17" s="600"/>
      <c r="K17" s="600"/>
      <c r="L17" s="599"/>
      <c r="M17" s="208"/>
      <c r="N17" s="208"/>
      <c r="O17" s="208"/>
      <c r="P17" s="208"/>
    </row>
    <row r="18" spans="1:16" ht="12" customHeight="1" x14ac:dyDescent="0.25">
      <c r="A18" s="214" t="s">
        <v>436</v>
      </c>
      <c r="B18" s="214" t="s">
        <v>437</v>
      </c>
      <c r="C18" s="584" t="s">
        <v>438</v>
      </c>
      <c r="D18" s="585"/>
      <c r="E18" s="585"/>
      <c r="F18" s="585"/>
      <c r="G18" s="587"/>
      <c r="H18" s="584" t="s">
        <v>439</v>
      </c>
      <c r="I18" s="587"/>
      <c r="J18" s="584" t="s">
        <v>440</v>
      </c>
      <c r="K18" s="587"/>
      <c r="L18" s="214" t="s">
        <v>441</v>
      </c>
      <c r="M18" s="208"/>
      <c r="N18" s="208"/>
      <c r="O18" s="208"/>
      <c r="P18" s="208"/>
    </row>
    <row r="19" spans="1:16" ht="48.75" customHeight="1" x14ac:dyDescent="0.25">
      <c r="A19" s="209">
        <v>1</v>
      </c>
      <c r="B19" s="210" t="s">
        <v>429</v>
      </c>
      <c r="C19" s="588" t="s">
        <v>490</v>
      </c>
      <c r="D19" s="589"/>
      <c r="E19" s="589"/>
      <c r="F19" s="589"/>
      <c r="G19" s="590"/>
      <c r="H19" s="620" t="s">
        <v>491</v>
      </c>
      <c r="I19" s="621"/>
      <c r="J19" s="598" t="s">
        <v>22</v>
      </c>
      <c r="K19" s="599"/>
      <c r="L19" s="210" t="s">
        <v>461</v>
      </c>
      <c r="M19" s="208"/>
      <c r="N19" s="208"/>
      <c r="O19" s="208"/>
      <c r="P19" s="208" t="s">
        <v>492</v>
      </c>
    </row>
    <row r="20" spans="1:16" ht="19.5" customHeight="1" x14ac:dyDescent="0.25">
      <c r="A20" s="209">
        <v>2</v>
      </c>
      <c r="B20" s="210"/>
      <c r="C20" s="588"/>
      <c r="D20" s="589"/>
      <c r="E20" s="589"/>
      <c r="F20" s="589"/>
      <c r="G20" s="590"/>
      <c r="H20" s="588"/>
      <c r="I20" s="590"/>
      <c r="J20" s="598"/>
      <c r="K20" s="599"/>
      <c r="L20" s="210"/>
      <c r="M20" s="208"/>
      <c r="N20" s="208"/>
      <c r="O20" s="208"/>
      <c r="P20" s="208"/>
    </row>
    <row r="21" spans="1:16" ht="20.25" customHeight="1" x14ac:dyDescent="0.25">
      <c r="A21" s="209">
        <v>3</v>
      </c>
      <c r="B21" s="210"/>
      <c r="C21" s="588"/>
      <c r="D21" s="589"/>
      <c r="E21" s="589"/>
      <c r="F21" s="589"/>
      <c r="G21" s="590"/>
      <c r="H21" s="588"/>
      <c r="I21" s="590"/>
      <c r="J21" s="598"/>
      <c r="K21" s="599"/>
      <c r="L21" s="210"/>
      <c r="M21" s="208"/>
      <c r="N21" s="208"/>
      <c r="O21" s="208"/>
      <c r="P21" s="208"/>
    </row>
    <row r="22" spans="1:16" ht="25.5" customHeight="1" x14ac:dyDescent="0.25">
      <c r="A22" s="214" t="s">
        <v>436</v>
      </c>
      <c r="B22" s="584" t="s">
        <v>445</v>
      </c>
      <c r="C22" s="585"/>
      <c r="D22" s="585"/>
      <c r="E22" s="585"/>
      <c r="F22" s="585"/>
      <c r="G22" s="585"/>
      <c r="H22" s="585"/>
      <c r="I22" s="585"/>
      <c r="J22" s="585"/>
      <c r="K22" s="587"/>
      <c r="L22" s="214" t="s">
        <v>446</v>
      </c>
      <c r="M22" s="208"/>
      <c r="N22" s="208"/>
      <c r="O22" s="208"/>
      <c r="P22" s="208"/>
    </row>
    <row r="23" spans="1:16" ht="28.15" customHeight="1" x14ac:dyDescent="0.25">
      <c r="A23" s="209">
        <v>1</v>
      </c>
      <c r="B23" s="588" t="s">
        <v>493</v>
      </c>
      <c r="C23" s="589"/>
      <c r="D23" s="589"/>
      <c r="E23" s="589"/>
      <c r="F23" s="589"/>
      <c r="G23" s="589"/>
      <c r="H23" s="589"/>
      <c r="I23" s="589"/>
      <c r="J23" s="589"/>
      <c r="K23" s="590"/>
      <c r="L23" s="210" t="s">
        <v>22</v>
      </c>
      <c r="M23" s="208"/>
      <c r="N23" s="208"/>
      <c r="O23" s="208"/>
      <c r="P23" s="208"/>
    </row>
    <row r="24" spans="1:16" ht="15.75" customHeight="1" x14ac:dyDescent="0.25">
      <c r="A24" s="584" t="s">
        <v>448</v>
      </c>
      <c r="B24" s="585"/>
      <c r="C24" s="585"/>
      <c r="D24" s="585"/>
      <c r="E24" s="585"/>
      <c r="F24" s="592"/>
      <c r="G24" s="592"/>
      <c r="H24" s="585"/>
      <c r="I24" s="592"/>
      <c r="J24" s="592"/>
      <c r="K24" s="585"/>
      <c r="L24" s="604"/>
      <c r="M24" s="208"/>
      <c r="N24" s="208"/>
      <c r="O24" s="208"/>
      <c r="P24" s="208"/>
    </row>
    <row r="25" spans="1:16" ht="26.25" customHeight="1" x14ac:dyDescent="0.25">
      <c r="A25" s="584" t="s">
        <v>449</v>
      </c>
      <c r="B25" s="585"/>
      <c r="C25" s="587"/>
      <c r="D25" s="588">
        <v>1437</v>
      </c>
      <c r="E25" s="589"/>
      <c r="F25" s="605" t="s">
        <v>450</v>
      </c>
      <c r="G25" s="605"/>
      <c r="H25" s="219">
        <v>2024</v>
      </c>
      <c r="I25" s="605" t="s">
        <v>451</v>
      </c>
      <c r="J25" s="605"/>
      <c r="K25" s="208"/>
      <c r="L25" s="218" t="s">
        <v>452</v>
      </c>
      <c r="M25" s="208"/>
      <c r="N25" s="208"/>
      <c r="O25" s="208"/>
      <c r="P25" s="208"/>
    </row>
    <row r="26" spans="1:16" ht="26.25" customHeight="1" x14ac:dyDescent="0.25">
      <c r="A26" s="584" t="s">
        <v>453</v>
      </c>
      <c r="B26" s="585"/>
      <c r="C26" s="587"/>
      <c r="D26" s="588" t="s">
        <v>494</v>
      </c>
      <c r="E26" s="589"/>
      <c r="F26" s="606"/>
      <c r="G26" s="606"/>
      <c r="H26" s="589"/>
      <c r="I26" s="606"/>
      <c r="J26" s="606"/>
      <c r="K26" s="589"/>
      <c r="L26" s="607"/>
      <c r="M26" s="208"/>
      <c r="N26" s="208"/>
      <c r="O26" s="208"/>
      <c r="P26" s="208"/>
    </row>
    <row r="27" spans="1:16" ht="45.75" customHeight="1" x14ac:dyDescent="0.25">
      <c r="A27" s="584" t="s">
        <v>455</v>
      </c>
      <c r="B27" s="585"/>
      <c r="C27" s="587"/>
      <c r="D27" s="598"/>
      <c r="E27" s="600"/>
      <c r="F27" s="600"/>
      <c r="G27" s="600"/>
      <c r="H27" s="600"/>
      <c r="I27" s="600"/>
      <c r="J27" s="600"/>
      <c r="K27" s="600"/>
      <c r="L27" s="599"/>
      <c r="M27" s="208"/>
      <c r="N27" s="208"/>
      <c r="O27" s="208"/>
      <c r="P27" s="208"/>
    </row>
    <row r="28" spans="1:16" ht="17.649999999999999" customHeight="1" x14ac:dyDescent="0.25">
      <c r="A28" s="584" t="s">
        <v>457</v>
      </c>
      <c r="B28" s="585"/>
      <c r="C28" s="587"/>
      <c r="D28" s="588"/>
      <c r="E28" s="589"/>
      <c r="F28" s="589"/>
      <c r="G28" s="589"/>
      <c r="H28" s="589"/>
      <c r="I28" s="589"/>
      <c r="J28" s="589"/>
      <c r="K28" s="589"/>
      <c r="L28" s="590"/>
      <c r="M28" s="208"/>
      <c r="N28" s="208"/>
      <c r="O28" s="208"/>
      <c r="P28" s="208"/>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D72FD47-277A-4D92-B048-93D3984CEB32}">
          <x14:formula1>
            <xm:f>Datos!$K$2:$K$3</xm:f>
          </x14:formula1>
          <xm:sqref>J19:K21</xm:sqref>
        </x14:dataValidation>
        <x14:dataValidation type="list" allowBlank="1" showInputMessage="1" showErrorMessage="1" xr:uid="{DE7A13D2-9D63-4E06-86DA-DBC2C0FC4DE2}">
          <x14:formula1>
            <xm:f>Datos!$K$2:$K$4</xm:f>
          </x14:formula1>
          <xm:sqref>L23</xm:sqref>
        </x14:dataValidation>
        <x14:dataValidation type="list" allowBlank="1" showInputMessage="1" showErrorMessage="1" xr:uid="{A53C5551-B565-4041-90D5-D5FE1EA4EFA6}">
          <x14:formula1>
            <xm:f>Datos!$J$2:$J$5</xm:f>
          </x14:formula1>
          <xm:sqref>K16:L16</xm:sqref>
        </x14:dataValidation>
        <x14:dataValidation type="list" allowBlank="1" showInputMessage="1" showErrorMessage="1" xr:uid="{1D8322FA-8E50-4BAF-A651-E4A9D62E2764}">
          <x14:formula1>
            <xm:f>Datos!$I$2:$I$7</xm:f>
          </x14:formula1>
          <xm:sqref>K15:L15</xm:sqref>
        </x14:dataValidation>
        <x14:dataValidation type="list" allowBlank="1" showInputMessage="1" showErrorMessage="1" xr:uid="{8D855B28-98AC-4839-955B-93261D970D38}">
          <x14:formula1>
            <xm:f>Datos!$H$2:$H$3</xm:f>
          </x14:formula1>
          <xm:sqref>D15:H15</xm:sqref>
        </x14:dataValidation>
        <x14:dataValidation type="list" allowBlank="1" showInputMessage="1" showErrorMessage="1" xr:uid="{8F60D9FF-A7B3-4255-862F-A03D0E4448FA}">
          <x14:formula1>
            <xm:f>Datos!$G$2:$G$8</xm:f>
          </x14:formula1>
          <xm:sqref>K13:L13</xm:sqref>
        </x14:dataValidation>
        <x14:dataValidation type="list" allowBlank="1" showInputMessage="1" showErrorMessage="1" xr:uid="{EC1D1D18-0096-442B-BB84-698C710E6C54}">
          <x14:formula1>
            <xm:f>Datos!$F$2:$F$18</xm:f>
          </x14:formula1>
          <xm:sqref>K8:L8</xm:sqref>
        </x14:dataValidation>
        <x14:dataValidation type="list" allowBlank="1" showInputMessage="1" showErrorMessage="1" xr:uid="{B672E18E-0954-4C8F-8D2B-B8E3BA430859}">
          <x14:formula1>
            <xm:f>Datos!$E$2:$E$23</xm:f>
          </x14:formula1>
          <xm:sqref>D8:H8</xm:sqref>
        </x14:dataValidation>
        <x14:dataValidation type="list" allowBlank="1" showInputMessage="1" showErrorMessage="1" xr:uid="{BE5E9B8F-91B6-4B65-8D0E-57619006BDA4}">
          <x14:formula1>
            <xm:f>Datos!$D$2:$D$7</xm:f>
          </x14:formula1>
          <xm:sqref>K7:L7</xm:sqref>
        </x14:dataValidation>
        <x14:dataValidation type="list" allowBlank="1" showInputMessage="1" showErrorMessage="1" xr:uid="{FF5E5122-3E6D-4E99-8F4A-69B3C6AB5B39}">
          <x14:formula1>
            <xm:f>Datos!$C$2:$C$3</xm:f>
          </x14:formula1>
          <xm:sqref>D7:H7</xm:sqref>
        </x14:dataValidation>
        <x14:dataValidation type="list" allowBlank="1" showInputMessage="1" showErrorMessage="1" xr:uid="{765F0E21-C552-4E61-9687-92A420A9DD65}">
          <x14:formula1>
            <xm:f>Datos!$B$2:$B$6</xm:f>
          </x14:formula1>
          <xm:sqref>K6:L6</xm:sqref>
        </x14:dataValidation>
        <x14:dataValidation type="list" allowBlank="1" showInputMessage="1" showErrorMessage="1" xr:uid="{0DB820E2-5F0E-4177-A05F-ADD2B72CBCFE}">
          <x14:formula1>
            <xm:f>Datos!$A$2:$A$5</xm:f>
          </x14:formula1>
          <xm:sqref>D6:H6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view="pageBreakPreview" zoomScaleNormal="100" zoomScaleSheetLayoutView="100" workbookViewId="0">
      <selection activeCell="C21" sqref="C21:G21"/>
    </sheetView>
  </sheetViews>
  <sheetFormatPr baseColWidth="10" defaultColWidth="8.7109375" defaultRowHeight="12.75" x14ac:dyDescent="0.25"/>
  <cols>
    <col min="1" max="1" width="3.28515625" style="208" customWidth="1"/>
    <col min="2" max="2" width="9.28515625" style="208" customWidth="1"/>
    <col min="3" max="3" width="5.7109375" style="208" customWidth="1"/>
    <col min="4" max="4" width="6.7109375" style="208" customWidth="1"/>
    <col min="5" max="5" width="5.7109375" style="208" customWidth="1"/>
    <col min="6" max="6" width="10.28515625" style="208" customWidth="1"/>
    <col min="7" max="7" width="2.140625" style="208" customWidth="1"/>
    <col min="8" max="8" width="18.7109375" style="208" customWidth="1"/>
    <col min="9" max="9" width="12.7109375" style="208" customWidth="1"/>
    <col min="10" max="10" width="6.7109375" style="208" customWidth="1"/>
    <col min="11" max="11" width="18.7109375" style="208" customWidth="1"/>
    <col min="12" max="12" width="25.7109375" style="208" customWidth="1"/>
    <col min="13" max="16384" width="8.7109375" style="208"/>
  </cols>
  <sheetData>
    <row r="1" spans="1:12" ht="18.75" customHeight="1" x14ac:dyDescent="0.25">
      <c r="A1" s="571"/>
      <c r="B1" s="572"/>
      <c r="C1" s="572"/>
      <c r="D1" s="572"/>
      <c r="E1" s="573"/>
      <c r="F1" s="580" t="s">
        <v>416</v>
      </c>
      <c r="G1" s="581"/>
      <c r="H1" s="581"/>
      <c r="I1" s="581"/>
      <c r="J1" s="581"/>
      <c r="K1" s="581"/>
      <c r="L1" s="207"/>
    </row>
    <row r="2" spans="1:12" ht="18.75" customHeight="1" x14ac:dyDescent="0.25">
      <c r="A2" s="574"/>
      <c r="B2" s="575"/>
      <c r="C2" s="575"/>
      <c r="D2" s="575"/>
      <c r="E2" s="576"/>
      <c r="F2" s="582"/>
      <c r="G2" s="583"/>
      <c r="H2" s="583"/>
      <c r="I2" s="583"/>
      <c r="J2" s="583"/>
      <c r="K2" s="583"/>
      <c r="L2" s="207"/>
    </row>
    <row r="3" spans="1:12" ht="18.75" customHeight="1" x14ac:dyDescent="0.25">
      <c r="A3" s="574"/>
      <c r="B3" s="575"/>
      <c r="C3" s="575"/>
      <c r="D3" s="575"/>
      <c r="E3" s="576"/>
      <c r="F3" s="580" t="s">
        <v>417</v>
      </c>
      <c r="G3" s="581"/>
      <c r="H3" s="581"/>
      <c r="I3" s="581"/>
      <c r="J3" s="581"/>
      <c r="K3" s="581"/>
      <c r="L3" s="207"/>
    </row>
    <row r="4" spans="1:12" ht="18.75" customHeight="1" x14ac:dyDescent="0.25">
      <c r="A4" s="577"/>
      <c r="B4" s="578"/>
      <c r="C4" s="578"/>
      <c r="D4" s="578"/>
      <c r="E4" s="579"/>
      <c r="F4" s="582"/>
      <c r="G4" s="583"/>
      <c r="H4" s="583"/>
      <c r="I4" s="583"/>
      <c r="J4" s="583"/>
      <c r="K4" s="583"/>
      <c r="L4" s="207"/>
    </row>
    <row r="5" spans="1:12" ht="15.75" customHeight="1" x14ac:dyDescent="0.25">
      <c r="A5" s="584" t="s">
        <v>418</v>
      </c>
      <c r="B5" s="585"/>
      <c r="C5" s="585"/>
      <c r="D5" s="585"/>
      <c r="E5" s="585"/>
      <c r="F5" s="585"/>
      <c r="G5" s="585"/>
      <c r="H5" s="585"/>
      <c r="I5" s="585"/>
      <c r="J5" s="585"/>
      <c r="K5" s="585"/>
      <c r="L5" s="586"/>
    </row>
    <row r="6" spans="1:12" ht="23.25" customHeight="1" x14ac:dyDescent="0.25">
      <c r="A6" s="584" t="s">
        <v>419</v>
      </c>
      <c r="B6" s="585"/>
      <c r="C6" s="587"/>
      <c r="D6" s="588" t="s">
        <v>12</v>
      </c>
      <c r="E6" s="589"/>
      <c r="F6" s="589"/>
      <c r="G6" s="589"/>
      <c r="H6" s="590"/>
      <c r="I6" s="584" t="s">
        <v>420</v>
      </c>
      <c r="J6" s="587"/>
      <c r="K6" s="588" t="s">
        <v>37</v>
      </c>
      <c r="L6" s="590"/>
    </row>
    <row r="7" spans="1:12" ht="17.649999999999999" customHeight="1" x14ac:dyDescent="0.25">
      <c r="A7" s="584" t="s">
        <v>421</v>
      </c>
      <c r="B7" s="585"/>
      <c r="C7" s="587"/>
      <c r="D7" s="588" t="s">
        <v>26</v>
      </c>
      <c r="E7" s="589"/>
      <c r="F7" s="589"/>
      <c r="G7" s="589"/>
      <c r="H7" s="590"/>
      <c r="I7" s="584" t="s">
        <v>92</v>
      </c>
      <c r="J7" s="587"/>
      <c r="K7" s="588" t="s">
        <v>15</v>
      </c>
      <c r="L7" s="590"/>
    </row>
    <row r="8" spans="1:12" ht="35.65" customHeight="1" x14ac:dyDescent="0.25">
      <c r="A8" s="584" t="s">
        <v>422</v>
      </c>
      <c r="B8" s="585"/>
      <c r="C8" s="587"/>
      <c r="D8" s="588" t="s">
        <v>59</v>
      </c>
      <c r="E8" s="589"/>
      <c r="F8" s="589"/>
      <c r="G8" s="589"/>
      <c r="H8" s="590"/>
      <c r="I8" s="584" t="s">
        <v>423</v>
      </c>
      <c r="J8" s="587"/>
      <c r="K8" s="588" t="s">
        <v>73</v>
      </c>
      <c r="L8" s="590"/>
    </row>
    <row r="9" spans="1:12" ht="15.75" customHeight="1" x14ac:dyDescent="0.25">
      <c r="A9" s="591" t="s">
        <v>424</v>
      </c>
      <c r="B9" s="592"/>
      <c r="C9" s="592"/>
      <c r="D9" s="592"/>
      <c r="E9" s="592"/>
      <c r="F9" s="592"/>
      <c r="G9" s="592"/>
      <c r="H9" s="592"/>
      <c r="I9" s="592"/>
      <c r="J9" s="592"/>
      <c r="K9" s="592"/>
      <c r="L9" s="622"/>
    </row>
    <row r="10" spans="1:12" ht="41.25" customHeight="1" x14ac:dyDescent="0.25">
      <c r="A10" s="605" t="s">
        <v>133</v>
      </c>
      <c r="B10" s="605"/>
      <c r="C10" s="605"/>
      <c r="D10" s="605"/>
      <c r="E10" s="623" t="str">
        <f>+'META_PDD 37'!B23</f>
        <v>37. Asegurar que el 100% de los casos de representación jurídica ejercida por la SDMujer que requieran servicios de psicología forense y acompañamiento psicosocial, accedan a los mismos.</v>
      </c>
      <c r="F10" s="623"/>
      <c r="G10" s="623"/>
      <c r="H10" s="623"/>
      <c r="I10" s="623"/>
      <c r="J10" s="623"/>
      <c r="K10" s="623"/>
      <c r="L10" s="623"/>
    </row>
    <row r="11" spans="1:12" ht="34.5" customHeight="1" x14ac:dyDescent="0.25">
      <c r="A11" s="593" t="s">
        <v>425</v>
      </c>
      <c r="B11" s="594"/>
      <c r="C11" s="594"/>
      <c r="D11" s="586"/>
      <c r="E11" s="624" t="str">
        <f>+'META_PDD 37'!B24</f>
        <v>3860 - Porcentaje de casos de representación jurídica ejercida por la SDMujer que acceden a los servicios de psicología forense y acompañamiento psicosocial, cuando se requiera.</v>
      </c>
      <c r="F11" s="625"/>
      <c r="G11" s="625"/>
      <c r="H11" s="625"/>
      <c r="I11" s="625"/>
      <c r="J11" s="625"/>
      <c r="K11" s="625"/>
      <c r="L11" s="626"/>
    </row>
    <row r="12" spans="1:12" ht="47.25" customHeight="1" x14ac:dyDescent="0.25">
      <c r="A12" s="584" t="s">
        <v>426</v>
      </c>
      <c r="B12" s="585"/>
      <c r="C12" s="585"/>
      <c r="D12" s="587"/>
      <c r="E12" s="595" t="s">
        <v>458</v>
      </c>
      <c r="F12" s="596"/>
      <c r="G12" s="596"/>
      <c r="H12" s="596"/>
      <c r="I12" s="596"/>
      <c r="J12" s="596"/>
      <c r="K12" s="596"/>
      <c r="L12" s="597"/>
    </row>
    <row r="13" spans="1:12" ht="28.5" customHeight="1" x14ac:dyDescent="0.25">
      <c r="A13" s="584" t="s">
        <v>428</v>
      </c>
      <c r="B13" s="585"/>
      <c r="C13" s="587"/>
      <c r="D13" s="588">
        <v>3860</v>
      </c>
      <c r="E13" s="589"/>
      <c r="F13" s="589"/>
      <c r="G13" s="589"/>
      <c r="H13" s="590"/>
      <c r="I13" s="584" t="s">
        <v>430</v>
      </c>
      <c r="J13" s="587"/>
      <c r="K13" s="588" t="s">
        <v>49</v>
      </c>
      <c r="L13" s="590"/>
    </row>
    <row r="14" spans="1:12" ht="15.75" customHeight="1" x14ac:dyDescent="0.25">
      <c r="A14" s="584" t="s">
        <v>431</v>
      </c>
      <c r="B14" s="585"/>
      <c r="C14" s="585"/>
      <c r="D14" s="585"/>
      <c r="E14" s="585"/>
      <c r="F14" s="585"/>
      <c r="G14" s="585"/>
      <c r="H14" s="585"/>
      <c r="I14" s="585"/>
      <c r="J14" s="585"/>
      <c r="K14" s="585"/>
      <c r="L14" s="586"/>
    </row>
    <row r="15" spans="1:12" ht="25.5" customHeight="1" x14ac:dyDescent="0.25">
      <c r="A15" s="584" t="s">
        <v>432</v>
      </c>
      <c r="B15" s="585"/>
      <c r="C15" s="587"/>
      <c r="D15" s="588" t="s">
        <v>19</v>
      </c>
      <c r="E15" s="589"/>
      <c r="F15" s="589"/>
      <c r="G15" s="589"/>
      <c r="H15" s="590"/>
      <c r="I15" s="584" t="s">
        <v>433</v>
      </c>
      <c r="J15" s="587"/>
      <c r="K15" s="588" t="s">
        <v>20</v>
      </c>
      <c r="L15" s="590"/>
    </row>
    <row r="16" spans="1:12" ht="25.5" customHeight="1" x14ac:dyDescent="0.25">
      <c r="A16" s="584" t="s">
        <v>434</v>
      </c>
      <c r="B16" s="585"/>
      <c r="C16" s="587"/>
      <c r="D16" s="627">
        <f>'META_PDD 37'!C26</f>
        <v>1</v>
      </c>
      <c r="E16" s="628"/>
      <c r="F16" s="628"/>
      <c r="G16" s="628"/>
      <c r="H16" s="629"/>
      <c r="I16" s="584" t="s">
        <v>149</v>
      </c>
      <c r="J16" s="587"/>
      <c r="K16" s="588" t="s">
        <v>23</v>
      </c>
      <c r="L16" s="590"/>
    </row>
    <row r="17" spans="1:12" ht="27.6" customHeight="1" x14ac:dyDescent="0.25">
      <c r="A17" s="584" t="s">
        <v>435</v>
      </c>
      <c r="B17" s="585"/>
      <c r="C17" s="587"/>
      <c r="D17" s="588" t="s">
        <v>495</v>
      </c>
      <c r="E17" s="589"/>
      <c r="F17" s="589"/>
      <c r="G17" s="589"/>
      <c r="H17" s="590"/>
      <c r="I17" s="598"/>
      <c r="J17" s="600"/>
      <c r="K17" s="600"/>
      <c r="L17" s="599"/>
    </row>
    <row r="18" spans="1:12" ht="12" customHeight="1" x14ac:dyDescent="0.25">
      <c r="A18" s="214" t="s">
        <v>436</v>
      </c>
      <c r="B18" s="214" t="s">
        <v>437</v>
      </c>
      <c r="C18" s="584" t="s">
        <v>438</v>
      </c>
      <c r="D18" s="585"/>
      <c r="E18" s="585"/>
      <c r="F18" s="585"/>
      <c r="G18" s="587"/>
      <c r="H18" s="584" t="s">
        <v>439</v>
      </c>
      <c r="I18" s="587"/>
      <c r="J18" s="584" t="s">
        <v>440</v>
      </c>
      <c r="K18" s="587"/>
      <c r="L18" s="214" t="s">
        <v>441</v>
      </c>
    </row>
    <row r="19" spans="1:12" ht="64.5" customHeight="1" x14ac:dyDescent="0.25">
      <c r="A19" s="247">
        <v>1</v>
      </c>
      <c r="B19" s="210" t="s">
        <v>429</v>
      </c>
      <c r="C19" s="588" t="s">
        <v>459</v>
      </c>
      <c r="D19" s="589"/>
      <c r="E19" s="589"/>
      <c r="F19" s="589"/>
      <c r="G19" s="590"/>
      <c r="H19" s="588" t="s">
        <v>460</v>
      </c>
      <c r="I19" s="590"/>
      <c r="J19" s="588" t="s">
        <v>22</v>
      </c>
      <c r="K19" s="590"/>
      <c r="L19" s="210" t="s">
        <v>461</v>
      </c>
    </row>
    <row r="20" spans="1:12" ht="75" customHeight="1" x14ac:dyDescent="0.25">
      <c r="A20" s="247">
        <v>2</v>
      </c>
      <c r="B20" s="210" t="s">
        <v>429</v>
      </c>
      <c r="C20" s="588" t="s">
        <v>462</v>
      </c>
      <c r="D20" s="589"/>
      <c r="E20" s="589"/>
      <c r="F20" s="589"/>
      <c r="G20" s="590"/>
      <c r="H20" s="588" t="s">
        <v>463</v>
      </c>
      <c r="I20" s="590"/>
      <c r="J20" s="588" t="s">
        <v>22</v>
      </c>
      <c r="K20" s="590"/>
      <c r="L20" s="210" t="s">
        <v>464</v>
      </c>
    </row>
    <row r="21" spans="1:12" ht="64.5" customHeight="1" x14ac:dyDescent="0.25">
      <c r="A21" s="247">
        <v>3</v>
      </c>
      <c r="B21" s="210" t="s">
        <v>429</v>
      </c>
      <c r="C21" s="588" t="s">
        <v>465</v>
      </c>
      <c r="D21" s="589"/>
      <c r="E21" s="589"/>
      <c r="F21" s="589"/>
      <c r="G21" s="590"/>
      <c r="H21" s="588" t="s">
        <v>466</v>
      </c>
      <c r="I21" s="590"/>
      <c r="J21" s="588" t="s">
        <v>22</v>
      </c>
      <c r="K21" s="590"/>
      <c r="L21" s="210" t="s">
        <v>464</v>
      </c>
    </row>
    <row r="22" spans="1:12" ht="25.5" customHeight="1" x14ac:dyDescent="0.25">
      <c r="A22" s="214" t="s">
        <v>436</v>
      </c>
      <c r="B22" s="584" t="s">
        <v>445</v>
      </c>
      <c r="C22" s="585"/>
      <c r="D22" s="585"/>
      <c r="E22" s="585"/>
      <c r="F22" s="585"/>
      <c r="G22" s="585"/>
      <c r="H22" s="585"/>
      <c r="I22" s="585"/>
      <c r="J22" s="585"/>
      <c r="K22" s="587"/>
      <c r="L22" s="214" t="s">
        <v>446</v>
      </c>
    </row>
    <row r="23" spans="1:12" ht="28.15" customHeight="1" x14ac:dyDescent="0.25">
      <c r="A23" s="247">
        <v>1</v>
      </c>
      <c r="B23" s="588" t="s">
        <v>467</v>
      </c>
      <c r="C23" s="589"/>
      <c r="D23" s="589"/>
      <c r="E23" s="589"/>
      <c r="F23" s="589"/>
      <c r="G23" s="589"/>
      <c r="H23" s="589"/>
      <c r="I23" s="589"/>
      <c r="J23" s="589"/>
      <c r="K23" s="590"/>
      <c r="L23" s="210" t="s">
        <v>34</v>
      </c>
    </row>
    <row r="24" spans="1:12" ht="15.75" customHeight="1" x14ac:dyDescent="0.25">
      <c r="A24" s="584" t="s">
        <v>448</v>
      </c>
      <c r="B24" s="585"/>
      <c r="C24" s="585"/>
      <c r="D24" s="585"/>
      <c r="E24" s="585"/>
      <c r="F24" s="592"/>
      <c r="G24" s="592"/>
      <c r="H24" s="585"/>
      <c r="I24" s="592"/>
      <c r="J24" s="592"/>
      <c r="K24" s="585"/>
      <c r="L24" s="604"/>
    </row>
    <row r="25" spans="1:12" ht="26.25" customHeight="1" x14ac:dyDescent="0.25">
      <c r="A25" s="584" t="s">
        <v>449</v>
      </c>
      <c r="B25" s="585"/>
      <c r="C25" s="587"/>
      <c r="D25" s="608">
        <v>0.91</v>
      </c>
      <c r="E25" s="589"/>
      <c r="F25" s="605" t="s">
        <v>450</v>
      </c>
      <c r="G25" s="605"/>
      <c r="H25" s="219">
        <v>2024</v>
      </c>
      <c r="I25" s="605" t="s">
        <v>451</v>
      </c>
      <c r="J25" s="605"/>
      <c r="K25" s="248"/>
      <c r="L25" s="218" t="s">
        <v>496</v>
      </c>
    </row>
    <row r="26" spans="1:12" ht="26.25" customHeight="1" x14ac:dyDescent="0.25">
      <c r="A26" s="584" t="s">
        <v>453</v>
      </c>
      <c r="B26" s="585"/>
      <c r="C26" s="587"/>
      <c r="D26" s="588" t="s">
        <v>468</v>
      </c>
      <c r="E26" s="589"/>
      <c r="F26" s="606"/>
      <c r="G26" s="606"/>
      <c r="H26" s="589"/>
      <c r="I26" s="606"/>
      <c r="J26" s="606"/>
      <c r="K26" s="589"/>
      <c r="L26" s="607"/>
    </row>
    <row r="27" spans="1:12" ht="53.25" customHeight="1" x14ac:dyDescent="0.25">
      <c r="A27" s="584" t="s">
        <v>455</v>
      </c>
      <c r="B27" s="585"/>
      <c r="C27" s="587"/>
      <c r="D27" s="588" t="s">
        <v>469</v>
      </c>
      <c r="E27" s="589"/>
      <c r="F27" s="589"/>
      <c r="G27" s="589"/>
      <c r="H27" s="589"/>
      <c r="I27" s="589"/>
      <c r="J27" s="589"/>
      <c r="K27" s="589"/>
      <c r="L27" s="590"/>
    </row>
    <row r="28" spans="1:12" ht="17.649999999999999" customHeight="1" x14ac:dyDescent="0.25">
      <c r="A28" s="584" t="s">
        <v>457</v>
      </c>
      <c r="B28" s="585"/>
      <c r="C28" s="587"/>
      <c r="D28" s="588"/>
      <c r="E28" s="589"/>
      <c r="F28" s="589"/>
      <c r="G28" s="589"/>
      <c r="H28" s="589"/>
      <c r="I28" s="589"/>
      <c r="J28" s="589"/>
      <c r="K28" s="589"/>
      <c r="L28" s="590"/>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3430A85B-1C85-4F42-AFC8-86DD37E75221}">
          <x14:formula1>
            <xm:f>Datos!$K$2:$K$3</xm:f>
          </x14:formula1>
          <xm:sqref>J19:K21</xm:sqref>
        </x14:dataValidation>
        <x14:dataValidation type="list" allowBlank="1" showInputMessage="1" showErrorMessage="1" xr:uid="{8D540384-D896-4E67-80AB-0DF6A1EA117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36D8-B1ED-497F-9697-B84B40EF61B8}">
  <sheetPr>
    <tabColor rgb="FFFFFF00"/>
    <pageSetUpPr fitToPage="1"/>
  </sheetPr>
  <dimension ref="A1:L28"/>
  <sheetViews>
    <sheetView view="pageBreakPreview" zoomScale="110" zoomScaleNormal="100" zoomScaleSheetLayoutView="110" workbookViewId="0">
      <selection activeCell="D26" sqref="D26:L26"/>
    </sheetView>
  </sheetViews>
  <sheetFormatPr baseColWidth="10" defaultColWidth="8.7109375" defaultRowHeight="12.75" x14ac:dyDescent="0.25"/>
  <cols>
    <col min="1" max="1" width="3.28515625" style="208" customWidth="1"/>
    <col min="2" max="2" width="9.28515625" style="208" customWidth="1"/>
    <col min="3" max="3" width="5.7109375" style="208" customWidth="1"/>
    <col min="4" max="4" width="6.7109375" style="208" customWidth="1"/>
    <col min="5" max="5" width="5.7109375" style="208" customWidth="1"/>
    <col min="6" max="6" width="10.28515625" style="208" customWidth="1"/>
    <col min="7" max="7" width="2.140625" style="208" customWidth="1"/>
    <col min="8" max="8" width="18.7109375" style="208" customWidth="1"/>
    <col min="9" max="9" width="12.7109375" style="208" customWidth="1"/>
    <col min="10" max="10" width="6.7109375" style="208" customWidth="1"/>
    <col min="11" max="11" width="18.7109375" style="208" customWidth="1"/>
    <col min="12" max="12" width="25.7109375" style="208" customWidth="1"/>
    <col min="13" max="16384" width="8.7109375" style="208"/>
  </cols>
  <sheetData>
    <row r="1" spans="1:12" ht="18.75" customHeight="1" x14ac:dyDescent="0.25">
      <c r="A1" s="571"/>
      <c r="B1" s="572"/>
      <c r="C1" s="572"/>
      <c r="D1" s="572"/>
      <c r="E1" s="573"/>
      <c r="F1" s="580" t="s">
        <v>416</v>
      </c>
      <c r="G1" s="581"/>
      <c r="H1" s="581"/>
      <c r="I1" s="581"/>
      <c r="J1" s="581"/>
      <c r="K1" s="581"/>
      <c r="L1" s="207"/>
    </row>
    <row r="2" spans="1:12" ht="18.75" customHeight="1" x14ac:dyDescent="0.25">
      <c r="A2" s="574"/>
      <c r="B2" s="575"/>
      <c r="C2" s="575"/>
      <c r="D2" s="575"/>
      <c r="E2" s="576"/>
      <c r="F2" s="582"/>
      <c r="G2" s="583"/>
      <c r="H2" s="583"/>
      <c r="I2" s="583"/>
      <c r="J2" s="583"/>
      <c r="K2" s="583"/>
      <c r="L2" s="207"/>
    </row>
    <row r="3" spans="1:12" ht="18.75" customHeight="1" x14ac:dyDescent="0.25">
      <c r="A3" s="574"/>
      <c r="B3" s="575"/>
      <c r="C3" s="575"/>
      <c r="D3" s="575"/>
      <c r="E3" s="576"/>
      <c r="F3" s="580" t="s">
        <v>417</v>
      </c>
      <c r="G3" s="581"/>
      <c r="H3" s="581"/>
      <c r="I3" s="581"/>
      <c r="J3" s="581"/>
      <c r="K3" s="581"/>
      <c r="L3" s="207"/>
    </row>
    <row r="4" spans="1:12" ht="18.75" customHeight="1" x14ac:dyDescent="0.25">
      <c r="A4" s="577"/>
      <c r="B4" s="578"/>
      <c r="C4" s="578"/>
      <c r="D4" s="578"/>
      <c r="E4" s="579"/>
      <c r="F4" s="582"/>
      <c r="G4" s="583"/>
      <c r="H4" s="583"/>
      <c r="I4" s="583"/>
      <c r="J4" s="583"/>
      <c r="K4" s="583"/>
      <c r="L4" s="207"/>
    </row>
    <row r="5" spans="1:12" ht="15.75" customHeight="1" x14ac:dyDescent="0.25">
      <c r="A5" s="584" t="s">
        <v>418</v>
      </c>
      <c r="B5" s="585"/>
      <c r="C5" s="585"/>
      <c r="D5" s="585"/>
      <c r="E5" s="585"/>
      <c r="F5" s="585"/>
      <c r="G5" s="585"/>
      <c r="H5" s="585"/>
      <c r="I5" s="585"/>
      <c r="J5" s="585"/>
      <c r="K5" s="585"/>
      <c r="L5" s="586"/>
    </row>
    <row r="6" spans="1:12" ht="23.25" customHeight="1" x14ac:dyDescent="0.25">
      <c r="A6" s="584" t="s">
        <v>419</v>
      </c>
      <c r="B6" s="585"/>
      <c r="C6" s="587"/>
      <c r="D6" s="588" t="s">
        <v>12</v>
      </c>
      <c r="E6" s="589"/>
      <c r="F6" s="589"/>
      <c r="G6" s="589"/>
      <c r="H6" s="590"/>
      <c r="I6" s="584" t="s">
        <v>420</v>
      </c>
      <c r="J6" s="587"/>
      <c r="K6" s="588" t="s">
        <v>37</v>
      </c>
      <c r="L6" s="590"/>
    </row>
    <row r="7" spans="1:12" ht="17.649999999999999" customHeight="1" x14ac:dyDescent="0.25">
      <c r="A7" s="584" t="s">
        <v>421</v>
      </c>
      <c r="B7" s="585"/>
      <c r="C7" s="587"/>
      <c r="D7" s="588" t="s">
        <v>26</v>
      </c>
      <c r="E7" s="589"/>
      <c r="F7" s="589"/>
      <c r="G7" s="589"/>
      <c r="H7" s="590"/>
      <c r="I7" s="584" t="s">
        <v>92</v>
      </c>
      <c r="J7" s="587"/>
      <c r="K7" s="588" t="s">
        <v>15</v>
      </c>
      <c r="L7" s="590"/>
    </row>
    <row r="8" spans="1:12" ht="35.65" customHeight="1" x14ac:dyDescent="0.25">
      <c r="A8" s="584" t="s">
        <v>422</v>
      </c>
      <c r="B8" s="585"/>
      <c r="C8" s="587"/>
      <c r="D8" s="588" t="s">
        <v>59</v>
      </c>
      <c r="E8" s="589"/>
      <c r="F8" s="589"/>
      <c r="G8" s="589"/>
      <c r="H8" s="590"/>
      <c r="I8" s="584" t="s">
        <v>423</v>
      </c>
      <c r="J8" s="587"/>
      <c r="K8" s="588" t="s">
        <v>73</v>
      </c>
      <c r="L8" s="590"/>
    </row>
    <row r="9" spans="1:12" ht="15.75" customHeight="1" x14ac:dyDescent="0.25">
      <c r="A9" s="591" t="s">
        <v>424</v>
      </c>
      <c r="B9" s="592"/>
      <c r="C9" s="592"/>
      <c r="D9" s="592"/>
      <c r="E9" s="592"/>
      <c r="F9" s="592"/>
      <c r="G9" s="592"/>
      <c r="H9" s="592"/>
      <c r="I9" s="592"/>
      <c r="J9" s="592"/>
      <c r="K9" s="592"/>
      <c r="L9" s="622"/>
    </row>
    <row r="10" spans="1:12" ht="41.25" customHeight="1" x14ac:dyDescent="0.25">
      <c r="A10" s="605" t="s">
        <v>133</v>
      </c>
      <c r="B10" s="605"/>
      <c r="C10" s="605"/>
      <c r="D10" s="605"/>
      <c r="E10" s="623" t="str">
        <f>+'META_PDD 38'!B23</f>
        <v>Aumentar a (22) espacios interinstitucionales los servicios jurídicos y psicosociales dirigidos a mujeres víctimas de violencia fortaleciendo el modelo de ruta integral y la oferta de acompañamiento psico jurídico en los Centros de Atención de Fiscalía y URIs</v>
      </c>
      <c r="F10" s="623"/>
      <c r="G10" s="623"/>
      <c r="H10" s="623"/>
      <c r="I10" s="623"/>
      <c r="J10" s="623"/>
      <c r="K10" s="623"/>
      <c r="L10" s="623"/>
    </row>
    <row r="11" spans="1:12" ht="34.5" customHeight="1" x14ac:dyDescent="0.25">
      <c r="A11" s="593" t="s">
        <v>425</v>
      </c>
      <c r="B11" s="594"/>
      <c r="C11" s="594"/>
      <c r="D11" s="586"/>
      <c r="E11" s="624" t="str">
        <f>+'META_PDD 38'!B24</f>
        <v>Incremento en el número de espacios interinstitucionales con servicios jurídicos y psicosociales dirigido a mujeres víctimas de violencia.</v>
      </c>
      <c r="F11" s="625"/>
      <c r="G11" s="625"/>
      <c r="H11" s="625"/>
      <c r="I11" s="625"/>
      <c r="J11" s="625"/>
      <c r="K11" s="625"/>
      <c r="L11" s="626"/>
    </row>
    <row r="12" spans="1:12" ht="47.25" customHeight="1" x14ac:dyDescent="0.25">
      <c r="A12" s="584" t="s">
        <v>426</v>
      </c>
      <c r="B12" s="585"/>
      <c r="C12" s="585"/>
      <c r="D12" s="587"/>
      <c r="E12" s="595" t="s">
        <v>497</v>
      </c>
      <c r="F12" s="596"/>
      <c r="G12" s="596"/>
      <c r="H12" s="596"/>
      <c r="I12" s="596"/>
      <c r="J12" s="596"/>
      <c r="K12" s="596"/>
      <c r="L12" s="597"/>
    </row>
    <row r="13" spans="1:12" ht="28.5" customHeight="1" x14ac:dyDescent="0.25">
      <c r="A13" s="584" t="s">
        <v>428</v>
      </c>
      <c r="B13" s="585"/>
      <c r="C13" s="587"/>
      <c r="D13" s="588">
        <v>3861</v>
      </c>
      <c r="E13" s="589"/>
      <c r="F13" s="589"/>
      <c r="G13" s="589"/>
      <c r="H13" s="590"/>
      <c r="I13" s="584" t="s">
        <v>430</v>
      </c>
      <c r="J13" s="587"/>
      <c r="K13" s="588" t="s">
        <v>49</v>
      </c>
      <c r="L13" s="590"/>
    </row>
    <row r="14" spans="1:12" ht="15.75" customHeight="1" x14ac:dyDescent="0.25">
      <c r="A14" s="584" t="s">
        <v>431</v>
      </c>
      <c r="B14" s="585"/>
      <c r="C14" s="585"/>
      <c r="D14" s="585"/>
      <c r="E14" s="585"/>
      <c r="F14" s="585"/>
      <c r="G14" s="585"/>
      <c r="H14" s="585"/>
      <c r="I14" s="585"/>
      <c r="J14" s="585"/>
      <c r="K14" s="585"/>
      <c r="L14" s="586"/>
    </row>
    <row r="15" spans="1:12" ht="25.5" customHeight="1" x14ac:dyDescent="0.25">
      <c r="A15" s="584" t="s">
        <v>432</v>
      </c>
      <c r="B15" s="585"/>
      <c r="C15" s="587"/>
      <c r="D15" s="588" t="s">
        <v>19</v>
      </c>
      <c r="E15" s="589"/>
      <c r="F15" s="589"/>
      <c r="G15" s="589"/>
      <c r="H15" s="590"/>
      <c r="I15" s="584" t="s">
        <v>433</v>
      </c>
      <c r="J15" s="587"/>
      <c r="K15" s="588" t="s">
        <v>20</v>
      </c>
      <c r="L15" s="590"/>
    </row>
    <row r="16" spans="1:12" ht="25.5" customHeight="1" x14ac:dyDescent="0.25">
      <c r="A16" s="584" t="s">
        <v>434</v>
      </c>
      <c r="B16" s="585"/>
      <c r="C16" s="587"/>
      <c r="D16" s="614">
        <f>'META_PDD 38'!C26</f>
        <v>20</v>
      </c>
      <c r="E16" s="615"/>
      <c r="F16" s="615"/>
      <c r="G16" s="615"/>
      <c r="H16" s="616"/>
      <c r="I16" s="584" t="s">
        <v>149</v>
      </c>
      <c r="J16" s="587"/>
      <c r="K16" s="588" t="s">
        <v>33</v>
      </c>
      <c r="L16" s="590"/>
    </row>
    <row r="17" spans="1:12" ht="27.6" customHeight="1" x14ac:dyDescent="0.25">
      <c r="A17" s="584" t="s">
        <v>435</v>
      </c>
      <c r="B17" s="585"/>
      <c r="C17" s="587"/>
      <c r="D17" s="588" t="s">
        <v>495</v>
      </c>
      <c r="E17" s="589"/>
      <c r="F17" s="589"/>
      <c r="G17" s="589"/>
      <c r="H17" s="590"/>
      <c r="I17" s="588"/>
      <c r="J17" s="589"/>
      <c r="K17" s="589"/>
      <c r="L17" s="590"/>
    </row>
    <row r="18" spans="1:12" ht="12" customHeight="1" x14ac:dyDescent="0.25">
      <c r="A18" s="214" t="s">
        <v>436</v>
      </c>
      <c r="B18" s="214" t="s">
        <v>437</v>
      </c>
      <c r="C18" s="584" t="s">
        <v>438</v>
      </c>
      <c r="D18" s="585"/>
      <c r="E18" s="585"/>
      <c r="F18" s="585"/>
      <c r="G18" s="587"/>
      <c r="H18" s="584" t="s">
        <v>439</v>
      </c>
      <c r="I18" s="587"/>
      <c r="J18" s="584" t="s">
        <v>440</v>
      </c>
      <c r="K18" s="587"/>
      <c r="L18" s="214" t="s">
        <v>441</v>
      </c>
    </row>
    <row r="19" spans="1:12" ht="96.6" customHeight="1" x14ac:dyDescent="0.25">
      <c r="A19" s="247">
        <v>1</v>
      </c>
      <c r="B19" s="210" t="s">
        <v>429</v>
      </c>
      <c r="C19" s="588" t="s">
        <v>498</v>
      </c>
      <c r="D19" s="589"/>
      <c r="E19" s="589"/>
      <c r="F19" s="589"/>
      <c r="G19" s="590"/>
      <c r="H19" s="588" t="s">
        <v>499</v>
      </c>
      <c r="I19" s="590"/>
      <c r="J19" s="588" t="s">
        <v>22</v>
      </c>
      <c r="K19" s="590"/>
      <c r="L19" s="218" t="s">
        <v>500</v>
      </c>
    </row>
    <row r="20" spans="1:12" ht="34.15" customHeight="1" x14ac:dyDescent="0.25">
      <c r="A20" s="247"/>
      <c r="B20" s="210"/>
      <c r="C20" s="588"/>
      <c r="D20" s="589"/>
      <c r="E20" s="589"/>
      <c r="F20" s="589"/>
      <c r="G20" s="590"/>
      <c r="H20" s="588"/>
      <c r="I20" s="590"/>
      <c r="J20" s="588"/>
      <c r="K20" s="590"/>
      <c r="L20" s="210"/>
    </row>
    <row r="21" spans="1:12" ht="34.15" customHeight="1" x14ac:dyDescent="0.25">
      <c r="A21" s="247"/>
      <c r="B21" s="210"/>
      <c r="C21" s="588"/>
      <c r="D21" s="589"/>
      <c r="E21" s="589"/>
      <c r="F21" s="589"/>
      <c r="G21" s="590"/>
      <c r="H21" s="588"/>
      <c r="I21" s="590"/>
      <c r="J21" s="588"/>
      <c r="K21" s="590"/>
      <c r="L21" s="210"/>
    </row>
    <row r="22" spans="1:12" ht="25.5" customHeight="1" x14ac:dyDescent="0.25">
      <c r="A22" s="214" t="s">
        <v>436</v>
      </c>
      <c r="B22" s="584" t="s">
        <v>445</v>
      </c>
      <c r="C22" s="585"/>
      <c r="D22" s="585"/>
      <c r="E22" s="585"/>
      <c r="F22" s="585"/>
      <c r="G22" s="585"/>
      <c r="H22" s="585"/>
      <c r="I22" s="585"/>
      <c r="J22" s="585"/>
      <c r="K22" s="587"/>
      <c r="L22" s="214" t="s">
        <v>446</v>
      </c>
    </row>
    <row r="23" spans="1:12" ht="28.15" customHeight="1" x14ac:dyDescent="0.25">
      <c r="A23" s="247">
        <v>1</v>
      </c>
      <c r="B23" s="588" t="s">
        <v>501</v>
      </c>
      <c r="C23" s="589"/>
      <c r="D23" s="589"/>
      <c r="E23" s="589"/>
      <c r="F23" s="589"/>
      <c r="G23" s="589"/>
      <c r="H23" s="589"/>
      <c r="I23" s="589"/>
      <c r="J23" s="589"/>
      <c r="K23" s="590"/>
      <c r="L23" s="210" t="s">
        <v>22</v>
      </c>
    </row>
    <row r="24" spans="1:12" ht="15.75" customHeight="1" x14ac:dyDescent="0.25">
      <c r="A24" s="584" t="s">
        <v>448</v>
      </c>
      <c r="B24" s="585"/>
      <c r="C24" s="585"/>
      <c r="D24" s="585"/>
      <c r="E24" s="585"/>
      <c r="F24" s="592"/>
      <c r="G24" s="592"/>
      <c r="H24" s="585"/>
      <c r="I24" s="592"/>
      <c r="J24" s="592"/>
      <c r="K24" s="585"/>
      <c r="L24" s="604"/>
    </row>
    <row r="25" spans="1:12" ht="26.25" customHeight="1" x14ac:dyDescent="0.25">
      <c r="A25" s="584" t="s">
        <v>449</v>
      </c>
      <c r="B25" s="585"/>
      <c r="C25" s="587"/>
      <c r="D25" s="630">
        <v>13</v>
      </c>
      <c r="E25" s="631"/>
      <c r="F25" s="605" t="s">
        <v>502</v>
      </c>
      <c r="G25" s="605"/>
      <c r="H25" s="219">
        <v>2024</v>
      </c>
      <c r="I25" s="605" t="s">
        <v>451</v>
      </c>
      <c r="J25" s="605"/>
      <c r="K25" s="248"/>
      <c r="L25" s="218" t="s">
        <v>500</v>
      </c>
    </row>
    <row r="26" spans="1:12" ht="26.25" customHeight="1" x14ac:dyDescent="0.25">
      <c r="A26" s="584" t="s">
        <v>453</v>
      </c>
      <c r="B26" s="585"/>
      <c r="C26" s="587"/>
      <c r="D26" s="588" t="s">
        <v>503</v>
      </c>
      <c r="E26" s="589"/>
      <c r="F26" s="606"/>
      <c r="G26" s="606"/>
      <c r="H26" s="589"/>
      <c r="I26" s="606"/>
      <c r="J26" s="606"/>
      <c r="K26" s="589"/>
      <c r="L26" s="607"/>
    </row>
    <row r="27" spans="1:12" ht="45.75" customHeight="1" x14ac:dyDescent="0.25">
      <c r="A27" s="584" t="s">
        <v>455</v>
      </c>
      <c r="B27" s="585"/>
      <c r="C27" s="587"/>
      <c r="D27" s="588" t="s">
        <v>504</v>
      </c>
      <c r="E27" s="589"/>
      <c r="F27" s="589"/>
      <c r="G27" s="589"/>
      <c r="H27" s="589"/>
      <c r="I27" s="589"/>
      <c r="J27" s="589"/>
      <c r="K27" s="589"/>
      <c r="L27" s="590"/>
    </row>
    <row r="28" spans="1:12" ht="17.649999999999999" customHeight="1" x14ac:dyDescent="0.25">
      <c r="A28" s="584" t="s">
        <v>457</v>
      </c>
      <c r="B28" s="585"/>
      <c r="C28" s="587"/>
      <c r="D28" s="588"/>
      <c r="E28" s="589"/>
      <c r="F28" s="589"/>
      <c r="G28" s="589"/>
      <c r="H28" s="589"/>
      <c r="I28" s="589"/>
      <c r="J28" s="589"/>
      <c r="K28" s="589"/>
      <c r="L28" s="590"/>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B0822ED5-FBC4-4E23-AA85-6A98BB8B8AF3}">
          <x14:formula1>
            <xm:f>Datos!$A$2:$A$5</xm:f>
          </x14:formula1>
          <xm:sqref>D6:H6</xm:sqref>
        </x14:dataValidation>
        <x14:dataValidation type="list" allowBlank="1" showInputMessage="1" showErrorMessage="1" xr:uid="{45231F7F-1A6E-489F-9F84-25B30D52E30E}">
          <x14:formula1>
            <xm:f>Datos!$B$2:$B$6</xm:f>
          </x14:formula1>
          <xm:sqref>K6:L6</xm:sqref>
        </x14:dataValidation>
        <x14:dataValidation type="list" allowBlank="1" showInputMessage="1" showErrorMessage="1" xr:uid="{7BD2B487-0FD6-48A9-A764-949F4037836A}">
          <x14:formula1>
            <xm:f>Datos!$C$2:$C$3</xm:f>
          </x14:formula1>
          <xm:sqref>D7:H7</xm:sqref>
        </x14:dataValidation>
        <x14:dataValidation type="list" allowBlank="1" showInputMessage="1" showErrorMessage="1" xr:uid="{197C8EB1-D635-4977-BD22-CE0BC1304C7A}">
          <x14:formula1>
            <xm:f>Datos!$D$2:$D$7</xm:f>
          </x14:formula1>
          <xm:sqref>K7:L7</xm:sqref>
        </x14:dataValidation>
        <x14:dataValidation type="list" allowBlank="1" showInputMessage="1" showErrorMessage="1" xr:uid="{E73783D7-92D7-4005-87CD-61EDFAD59A4F}">
          <x14:formula1>
            <xm:f>Datos!$E$2:$E$23</xm:f>
          </x14:formula1>
          <xm:sqref>D8:H8</xm:sqref>
        </x14:dataValidation>
        <x14:dataValidation type="list" allowBlank="1" showInputMessage="1" showErrorMessage="1" xr:uid="{AA8546DD-FDB0-4F51-A0FB-26B969A44586}">
          <x14:formula1>
            <xm:f>Datos!$F$2:$F$18</xm:f>
          </x14:formula1>
          <xm:sqref>K8:L8</xm:sqref>
        </x14:dataValidation>
        <x14:dataValidation type="list" allowBlank="1" showInputMessage="1" showErrorMessage="1" xr:uid="{66412273-D089-48B3-AF6A-2828AD9782D9}">
          <x14:formula1>
            <xm:f>Datos!$G$2:$G$8</xm:f>
          </x14:formula1>
          <xm:sqref>K13:L13</xm:sqref>
        </x14:dataValidation>
        <x14:dataValidation type="list" allowBlank="1" showInputMessage="1" showErrorMessage="1" xr:uid="{EDBD4D76-5958-45AE-9678-CFE436C15890}">
          <x14:formula1>
            <xm:f>Datos!$H$2:$H$3</xm:f>
          </x14:formula1>
          <xm:sqref>D15:H15</xm:sqref>
        </x14:dataValidation>
        <x14:dataValidation type="list" allowBlank="1" showInputMessage="1" showErrorMessage="1" xr:uid="{52D27F9A-36B3-4651-8B57-CB91A1124373}">
          <x14:formula1>
            <xm:f>Datos!$I$2:$I$7</xm:f>
          </x14:formula1>
          <xm:sqref>K15:L15</xm:sqref>
        </x14:dataValidation>
        <x14:dataValidation type="list" allowBlank="1" showInputMessage="1" showErrorMessage="1" xr:uid="{63BAE630-F814-4586-B9C6-41C80994041E}">
          <x14:formula1>
            <xm:f>Datos!$J$2:$J$5</xm:f>
          </x14:formula1>
          <xm:sqref>K16:L16</xm:sqref>
        </x14:dataValidation>
        <x14:dataValidation type="list" allowBlank="1" showInputMessage="1" showErrorMessage="1" xr:uid="{8B1467C2-1C36-4DAB-9892-A38AF6AB85E1}">
          <x14:formula1>
            <xm:f>Datos!$K$2:$K$4</xm:f>
          </x14:formula1>
          <xm:sqref>L23</xm:sqref>
        </x14:dataValidation>
        <x14:dataValidation type="list" allowBlank="1" showInputMessage="1" showErrorMessage="1" xr:uid="{919CAE1D-9935-477D-BFCE-7C85FBDE2627}">
          <x14:formula1>
            <xm:f>Datos!$K$2:$K$3</xm:f>
          </x14:formula1>
          <xm:sqref>J19:K21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7"/>
  <sheetViews>
    <sheetView view="pageBreakPreview" zoomScale="85" zoomScaleNormal="70" zoomScaleSheetLayoutView="85" workbookViewId="0">
      <selection activeCell="D10" sqref="D10:E10"/>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634"/>
      <c r="B1" s="635" t="s">
        <v>97</v>
      </c>
      <c r="C1" s="635"/>
      <c r="D1" s="635"/>
      <c r="E1" s="87" t="s">
        <v>505</v>
      </c>
    </row>
    <row r="2" spans="1:5" ht="22.5" customHeight="1" thickBot="1" x14ac:dyDescent="0.3">
      <c r="A2" s="634"/>
      <c r="B2" s="636" t="s">
        <v>99</v>
      </c>
      <c r="C2" s="636"/>
      <c r="D2" s="636"/>
      <c r="E2" s="87" t="s">
        <v>100</v>
      </c>
    </row>
    <row r="3" spans="1:5" ht="22.5" customHeight="1" thickBot="1" x14ac:dyDescent="0.3">
      <c r="A3" s="634"/>
      <c r="B3" s="456" t="s">
        <v>101</v>
      </c>
      <c r="C3" s="457"/>
      <c r="D3" s="637"/>
      <c r="E3" s="87" t="s">
        <v>102</v>
      </c>
    </row>
    <row r="4" spans="1:5" ht="22.5" customHeight="1" thickBot="1" x14ac:dyDescent="0.3">
      <c r="A4" s="634"/>
      <c r="B4" s="638" t="s">
        <v>506</v>
      </c>
      <c r="C4" s="639"/>
      <c r="D4" s="640"/>
      <c r="E4" s="88" t="s">
        <v>507</v>
      </c>
    </row>
    <row r="5" spans="1:5" ht="22.5" customHeight="1" thickBot="1" x14ac:dyDescent="0.3">
      <c r="A5" s="673"/>
      <c r="B5" s="675"/>
      <c r="C5" s="675"/>
      <c r="D5" s="675"/>
      <c r="E5" s="676"/>
    </row>
    <row r="6" spans="1:5" ht="34.5" customHeight="1" thickBot="1" x14ac:dyDescent="0.3">
      <c r="A6" s="92" t="s">
        <v>269</v>
      </c>
      <c r="B6" s="390" t="s">
        <v>270</v>
      </c>
      <c r="C6" s="390"/>
      <c r="D6" s="390"/>
      <c r="E6" s="677" t="s">
        <v>650</v>
      </c>
    </row>
    <row r="7" spans="1:5" ht="15.75" thickBot="1" x14ac:dyDescent="0.3">
      <c r="A7" s="63"/>
      <c r="B7" s="63"/>
      <c r="C7" s="63"/>
      <c r="D7" s="63"/>
      <c r="E7" s="63"/>
    </row>
    <row r="8" spans="1:5" x14ac:dyDescent="0.25">
      <c r="A8" s="478" t="s">
        <v>508</v>
      </c>
      <c r="B8" s="479"/>
      <c r="C8" s="479"/>
      <c r="D8" s="479"/>
      <c r="E8" s="480"/>
    </row>
    <row r="9" spans="1:5" ht="45.75" customHeight="1" thickBot="1" x14ac:dyDescent="0.3">
      <c r="A9" s="64" t="s">
        <v>509</v>
      </c>
      <c r="B9" s="64" t="s">
        <v>510</v>
      </c>
      <c r="C9" s="65" t="s">
        <v>511</v>
      </c>
      <c r="D9" s="632" t="s">
        <v>512</v>
      </c>
      <c r="E9" s="633"/>
    </row>
    <row r="10" spans="1:5" ht="57.75" thickBot="1" x14ac:dyDescent="0.3">
      <c r="A10" s="66">
        <v>45712</v>
      </c>
      <c r="B10" s="295">
        <v>45714</v>
      </c>
      <c r="C10" s="74" t="s">
        <v>513</v>
      </c>
      <c r="D10" s="641" t="s">
        <v>514</v>
      </c>
      <c r="E10" s="642"/>
    </row>
    <row r="11" spans="1:5" ht="57" x14ac:dyDescent="0.25">
      <c r="A11" s="66">
        <v>45734</v>
      </c>
      <c r="B11" s="295">
        <v>45736</v>
      </c>
      <c r="C11" s="74" t="s">
        <v>513</v>
      </c>
      <c r="D11" s="643" t="s">
        <v>644</v>
      </c>
      <c r="E11" s="644"/>
    </row>
    <row r="12" spans="1:5" x14ac:dyDescent="0.25">
      <c r="A12" s="66"/>
      <c r="B12" s="67"/>
      <c r="C12" s="75"/>
      <c r="D12" s="645"/>
      <c r="E12" s="646"/>
    </row>
    <row r="13" spans="1:5" x14ac:dyDescent="0.25">
      <c r="A13" s="68"/>
      <c r="B13" s="69"/>
      <c r="C13" s="75"/>
      <c r="D13" s="645"/>
      <c r="E13" s="646"/>
    </row>
    <row r="14" spans="1:5" x14ac:dyDescent="0.25">
      <c r="A14" s="70"/>
      <c r="B14" s="69"/>
      <c r="C14" s="75"/>
      <c r="D14" s="645"/>
      <c r="E14" s="646"/>
    </row>
    <row r="15" spans="1:5" x14ac:dyDescent="0.25">
      <c r="A15" s="70"/>
      <c r="B15" s="69"/>
      <c r="C15" s="76"/>
      <c r="D15" s="645"/>
      <c r="E15" s="646"/>
    </row>
    <row r="16" spans="1:5" x14ac:dyDescent="0.25">
      <c r="A16" s="70"/>
      <c r="B16" s="69"/>
      <c r="C16" s="76"/>
      <c r="D16" s="645"/>
      <c r="E16" s="646"/>
    </row>
    <row r="17" spans="1:5" x14ac:dyDescent="0.25">
      <c r="A17" s="71"/>
      <c r="B17" s="69"/>
      <c r="C17" s="75"/>
      <c r="D17" s="645"/>
      <c r="E17" s="646"/>
    </row>
    <row r="18" spans="1:5" x14ac:dyDescent="0.25">
      <c r="A18" s="72"/>
      <c r="B18" s="73"/>
      <c r="C18" s="77"/>
      <c r="D18" s="645"/>
      <c r="E18" s="646"/>
    </row>
    <row r="19" spans="1:5" x14ac:dyDescent="0.25">
      <c r="A19" s="313"/>
      <c r="B19" s="313"/>
      <c r="C19" s="313"/>
      <c r="D19" s="645"/>
      <c r="E19" s="646"/>
    </row>
    <row r="20" spans="1:5" x14ac:dyDescent="0.25">
      <c r="A20" s="313"/>
      <c r="B20" s="313"/>
      <c r="C20" s="313"/>
      <c r="D20" s="645"/>
      <c r="E20" s="646"/>
    </row>
    <row r="21" spans="1:5" x14ac:dyDescent="0.25">
      <c r="A21" s="313"/>
      <c r="B21" s="313"/>
      <c r="C21" s="313"/>
      <c r="D21" s="645"/>
      <c r="E21" s="646"/>
    </row>
    <row r="22" spans="1:5" x14ac:dyDescent="0.25">
      <c r="A22" s="313"/>
      <c r="B22" s="313"/>
      <c r="C22" s="313"/>
      <c r="D22" s="645"/>
      <c r="E22" s="646"/>
    </row>
    <row r="23" spans="1:5" x14ac:dyDescent="0.25">
      <c r="A23" s="313"/>
      <c r="B23" s="313"/>
      <c r="C23" s="313"/>
      <c r="D23" s="645"/>
      <c r="E23" s="646"/>
    </row>
    <row r="24" spans="1:5" x14ac:dyDescent="0.25">
      <c r="A24" s="313"/>
      <c r="B24" s="313"/>
      <c r="C24" s="313"/>
      <c r="D24" s="645"/>
      <c r="E24" s="646"/>
    </row>
    <row r="25" spans="1:5" x14ac:dyDescent="0.25">
      <c r="A25" s="313"/>
      <c r="B25" s="313"/>
      <c r="C25" s="313"/>
      <c r="D25" s="645"/>
      <c r="E25" s="646"/>
    </row>
    <row r="26" spans="1:5" x14ac:dyDescent="0.25">
      <c r="A26" s="313"/>
      <c r="B26" s="313"/>
      <c r="C26" s="313"/>
      <c r="D26" s="645"/>
      <c r="E26" s="646"/>
    </row>
    <row r="27" spans="1:5" x14ac:dyDescent="0.25">
      <c r="A27" s="313"/>
      <c r="B27" s="313"/>
      <c r="C27" s="313"/>
      <c r="D27" s="645"/>
      <c r="E27" s="646"/>
    </row>
    <row r="28" spans="1:5" x14ac:dyDescent="0.25">
      <c r="A28" s="313"/>
      <c r="B28" s="313"/>
      <c r="C28" s="313"/>
      <c r="D28" s="645"/>
      <c r="E28" s="646"/>
    </row>
    <row r="29" spans="1:5" x14ac:dyDescent="0.25">
      <c r="A29" s="313"/>
      <c r="B29" s="313"/>
      <c r="C29" s="313"/>
      <c r="D29" s="645"/>
      <c r="E29" s="646"/>
    </row>
    <row r="30" spans="1:5" x14ac:dyDescent="0.25">
      <c r="A30" s="313"/>
      <c r="B30" s="313"/>
      <c r="C30" s="313"/>
      <c r="D30" s="645"/>
      <c r="E30" s="646"/>
    </row>
    <row r="31" spans="1:5" x14ac:dyDescent="0.25">
      <c r="A31" s="313"/>
      <c r="B31" s="313"/>
      <c r="C31" s="313"/>
      <c r="D31" s="645"/>
      <c r="E31" s="646"/>
    </row>
    <row r="32" spans="1:5" x14ac:dyDescent="0.25">
      <c r="A32" s="313"/>
      <c r="B32" s="313"/>
      <c r="C32" s="313"/>
      <c r="D32" s="645"/>
      <c r="E32" s="646"/>
    </row>
    <row r="33" spans="1:5" x14ac:dyDescent="0.25">
      <c r="A33" s="313"/>
      <c r="B33" s="313"/>
      <c r="C33" s="313"/>
      <c r="D33" s="645"/>
      <c r="E33" s="646"/>
    </row>
    <row r="34" spans="1:5" x14ac:dyDescent="0.25">
      <c r="A34" s="313"/>
      <c r="B34" s="313"/>
      <c r="C34" s="313"/>
      <c r="D34" s="645"/>
      <c r="E34" s="646"/>
    </row>
    <row r="35" spans="1:5" x14ac:dyDescent="0.25">
      <c r="A35" s="313"/>
      <c r="B35" s="313"/>
      <c r="C35" s="313"/>
      <c r="D35" s="645"/>
      <c r="E35" s="646"/>
    </row>
    <row r="36" spans="1:5" x14ac:dyDescent="0.25">
      <c r="A36" s="313"/>
      <c r="B36" s="313"/>
      <c r="C36" s="313"/>
      <c r="D36" s="645"/>
      <c r="E36" s="646"/>
    </row>
    <row r="37" spans="1:5" ht="15.75" thickBot="1" x14ac:dyDescent="0.3">
      <c r="A37" s="313"/>
      <c r="B37" s="313"/>
      <c r="C37" s="313"/>
      <c r="D37" s="647"/>
      <c r="E37" s="648"/>
    </row>
  </sheetData>
  <mergeCells count="36">
    <mergeCell ref="D35:E35"/>
    <mergeCell ref="D36:E36"/>
    <mergeCell ref="D37:E37"/>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9:E9"/>
    <mergeCell ref="A1:A4"/>
    <mergeCell ref="B1:D1"/>
    <mergeCell ref="B2:D2"/>
    <mergeCell ref="A8:E8"/>
    <mergeCell ref="B3:D3"/>
    <mergeCell ref="B4:D4"/>
    <mergeCell ref="B6:D6"/>
  </mergeCells>
  <pageMargins left="0.7" right="0.7" top="0.75" bottom="0.75" header="0.3" footer="0.3"/>
  <pageSetup scale="60"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297" t="s">
        <v>23</v>
      </c>
      <c r="D2" s="297" t="s">
        <v>515</v>
      </c>
      <c r="F2" s="297" t="s">
        <v>20</v>
      </c>
    </row>
    <row r="3" spans="2:6" x14ac:dyDescent="0.25">
      <c r="B3" s="297" t="s">
        <v>33</v>
      </c>
      <c r="D3" s="297" t="s">
        <v>34</v>
      </c>
      <c r="F3" s="297" t="s">
        <v>42</v>
      </c>
    </row>
    <row r="4" spans="2:6" x14ac:dyDescent="0.25">
      <c r="B4" s="297" t="s">
        <v>21</v>
      </c>
      <c r="F4" s="297" t="s">
        <v>50</v>
      </c>
    </row>
    <row r="5" spans="2:6" x14ac:dyDescent="0.25">
      <c r="F5" s="297" t="s">
        <v>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297" t="s">
        <v>519</v>
      </c>
    </row>
    <row r="3" spans="1:15" x14ac:dyDescent="0.25">
      <c r="A3" s="297" t="s">
        <v>520</v>
      </c>
      <c r="C3" s="297" t="s">
        <v>521</v>
      </c>
      <c r="E3" s="297" t="s">
        <v>522</v>
      </c>
      <c r="G3" s="297" t="s">
        <v>523</v>
      </c>
      <c r="I3" s="297" t="s">
        <v>524</v>
      </c>
      <c r="K3" s="297" t="s">
        <v>525</v>
      </c>
      <c r="M3" s="297" t="s">
        <v>526</v>
      </c>
      <c r="O3" s="297" t="s">
        <v>527</v>
      </c>
    </row>
    <row r="5" spans="1:15" x14ac:dyDescent="0.25">
      <c r="A5" s="297" t="s">
        <v>21</v>
      </c>
      <c r="C5" s="297" t="s">
        <v>528</v>
      </c>
      <c r="D5" s="297">
        <v>1</v>
      </c>
      <c r="E5" s="297" t="s">
        <v>529</v>
      </c>
      <c r="G5" s="297" t="s">
        <v>15</v>
      </c>
      <c r="I5" s="297" t="s">
        <v>530</v>
      </c>
      <c r="K5" s="297" t="s">
        <v>365</v>
      </c>
      <c r="M5" s="297" t="s">
        <v>96</v>
      </c>
      <c r="O5" s="297" t="s">
        <v>531</v>
      </c>
    </row>
    <row r="6" spans="1:15" x14ac:dyDescent="0.25">
      <c r="A6" s="297" t="s">
        <v>33</v>
      </c>
      <c r="C6" s="297" t="s">
        <v>532</v>
      </c>
      <c r="D6" s="297">
        <v>2</v>
      </c>
      <c r="E6" s="297" t="s">
        <v>533</v>
      </c>
      <c r="G6" s="297" t="s">
        <v>27</v>
      </c>
      <c r="I6" s="297" t="s">
        <v>534</v>
      </c>
      <c r="M6" s="297" t="s">
        <v>516</v>
      </c>
      <c r="O6" s="297" t="s">
        <v>535</v>
      </c>
    </row>
    <row r="7" spans="1:15" x14ac:dyDescent="0.25">
      <c r="A7" s="297" t="s">
        <v>23</v>
      </c>
      <c r="D7" s="297">
        <v>3</v>
      </c>
      <c r="E7" s="297" t="s">
        <v>536</v>
      </c>
      <c r="G7" s="297" t="s">
        <v>46</v>
      </c>
      <c r="I7" s="297" t="s">
        <v>20</v>
      </c>
      <c r="M7" s="297" t="s">
        <v>517</v>
      </c>
      <c r="O7" s="297" t="s">
        <v>537</v>
      </c>
    </row>
    <row r="8" spans="1:15" x14ac:dyDescent="0.25">
      <c r="D8" s="297">
        <v>4</v>
      </c>
      <c r="E8" s="297" t="s">
        <v>538</v>
      </c>
      <c r="G8" s="297" t="s">
        <v>26</v>
      </c>
      <c r="I8" s="297" t="s">
        <v>42</v>
      </c>
      <c r="M8" s="297" t="s">
        <v>518</v>
      </c>
      <c r="O8" s="297" t="s">
        <v>539</v>
      </c>
    </row>
    <row r="9" spans="1:15" x14ac:dyDescent="0.25">
      <c r="D9" s="297">
        <v>5</v>
      </c>
      <c r="E9" s="297" t="s">
        <v>540</v>
      </c>
      <c r="G9" s="297" t="s">
        <v>541</v>
      </c>
      <c r="I9" s="297" t="s">
        <v>57</v>
      </c>
      <c r="O9" s="297" t="s">
        <v>542</v>
      </c>
    </row>
    <row r="10" spans="1:15" x14ac:dyDescent="0.25">
      <c r="D10" s="297">
        <v>6</v>
      </c>
      <c r="E10" s="297" t="s">
        <v>543</v>
      </c>
      <c r="G10" s="297" t="s">
        <v>544</v>
      </c>
      <c r="I10" s="297" t="s">
        <v>62</v>
      </c>
      <c r="O10" s="297" t="s">
        <v>545</v>
      </c>
    </row>
    <row r="11" spans="1:15" x14ac:dyDescent="0.25">
      <c r="D11" s="297">
        <v>7</v>
      </c>
      <c r="E11" s="297" t="s">
        <v>546</v>
      </c>
      <c r="I11" s="297" t="s">
        <v>544</v>
      </c>
    </row>
    <row r="12" spans="1:15" x14ac:dyDescent="0.25">
      <c r="D12" s="297">
        <v>8</v>
      </c>
      <c r="E12" s="297" t="s">
        <v>547</v>
      </c>
    </row>
    <row r="13" spans="1:15" x14ac:dyDescent="0.25">
      <c r="D13" s="297">
        <v>9</v>
      </c>
      <c r="E13" s="297" t="s">
        <v>548</v>
      </c>
    </row>
    <row r="14" spans="1:15" x14ac:dyDescent="0.25">
      <c r="D14" s="297">
        <v>10</v>
      </c>
      <c r="E14" s="297" t="s">
        <v>549</v>
      </c>
    </row>
    <row r="15" spans="1:15" x14ac:dyDescent="0.25">
      <c r="D15" s="297">
        <v>11</v>
      </c>
      <c r="E15" s="297" t="s">
        <v>550</v>
      </c>
    </row>
    <row r="16" spans="1:15" x14ac:dyDescent="0.25">
      <c r="D16" s="297">
        <v>12</v>
      </c>
      <c r="E16" s="297" t="s">
        <v>551</v>
      </c>
    </row>
    <row r="17" spans="4:14" x14ac:dyDescent="0.25">
      <c r="D17" s="297">
        <v>13</v>
      </c>
      <c r="E17" s="297" t="s">
        <v>552</v>
      </c>
    </row>
    <row r="18" spans="4:14" x14ac:dyDescent="0.25">
      <c r="D18" s="297">
        <v>14</v>
      </c>
      <c r="E18" s="297" t="s">
        <v>553</v>
      </c>
    </row>
    <row r="19" spans="4:14" x14ac:dyDescent="0.25">
      <c r="D19" s="297">
        <v>15</v>
      </c>
      <c r="E19" s="297" t="s">
        <v>554</v>
      </c>
    </row>
    <row r="20" spans="4:14" x14ac:dyDescent="0.25">
      <c r="D20" s="297">
        <v>16</v>
      </c>
      <c r="E20" s="297" t="s">
        <v>555</v>
      </c>
    </row>
    <row r="21" spans="4:14" ht="15.75" customHeight="1" x14ac:dyDescent="0.25">
      <c r="D21" s="297">
        <v>17</v>
      </c>
      <c r="E21" s="297" t="s">
        <v>556</v>
      </c>
      <c r="I21" s="297" t="s">
        <v>557</v>
      </c>
      <c r="N21" s="297" t="s">
        <v>558</v>
      </c>
    </row>
    <row r="22" spans="4:14" ht="15.75" customHeight="1" x14ac:dyDescent="0.25">
      <c r="D22" s="297">
        <v>18</v>
      </c>
      <c r="E22" s="297" t="s">
        <v>559</v>
      </c>
    </row>
    <row r="23" spans="4:14" ht="15.75" customHeight="1" x14ac:dyDescent="0.25">
      <c r="D23" s="297">
        <v>19</v>
      </c>
      <c r="E23" s="297" t="s">
        <v>560</v>
      </c>
      <c r="I23" s="297" t="s">
        <v>561</v>
      </c>
      <c r="N23" s="297" t="s">
        <v>562</v>
      </c>
    </row>
    <row r="24" spans="4:14" ht="15.75" customHeight="1" x14ac:dyDescent="0.25">
      <c r="D24" s="297">
        <v>20</v>
      </c>
      <c r="E24" s="297" t="s">
        <v>563</v>
      </c>
      <c r="I24" s="297" t="s">
        <v>564</v>
      </c>
      <c r="N24" s="297" t="s">
        <v>565</v>
      </c>
    </row>
    <row r="25" spans="4:14" ht="15.75" customHeight="1" x14ac:dyDescent="0.25">
      <c r="I25" s="297" t="s">
        <v>566</v>
      </c>
      <c r="N25" s="297" t="s">
        <v>567</v>
      </c>
    </row>
    <row r="26" spans="4:14" ht="15.75" customHeight="1" x14ac:dyDescent="0.25">
      <c r="I26" s="297" t="s">
        <v>568</v>
      </c>
      <c r="N26" s="297" t="s">
        <v>569</v>
      </c>
    </row>
    <row r="27" spans="4:14" ht="15.75" customHeight="1" x14ac:dyDescent="0.25">
      <c r="I27" s="297" t="s">
        <v>570</v>
      </c>
      <c r="N27" s="297" t="s">
        <v>571</v>
      </c>
    </row>
    <row r="28" spans="4:14" ht="15.75" customHeight="1" x14ac:dyDescent="0.25">
      <c r="N28" s="297" t="s">
        <v>572</v>
      </c>
    </row>
    <row r="29" spans="4:14" ht="15.75" customHeight="1" x14ac:dyDescent="0.25">
      <c r="N29" s="297" t="s">
        <v>573</v>
      </c>
    </row>
    <row r="30" spans="4:14" ht="15.75" customHeight="1" x14ac:dyDescent="0.25">
      <c r="I30" s="297" t="s">
        <v>574</v>
      </c>
      <c r="N30" s="297" t="s">
        <v>575</v>
      </c>
    </row>
    <row r="31" spans="4:14" ht="15.75" customHeight="1" x14ac:dyDescent="0.25">
      <c r="N31" s="297" t="s">
        <v>576</v>
      </c>
    </row>
    <row r="32" spans="4:14" ht="15.75" customHeight="1" x14ac:dyDescent="0.25">
      <c r="I32" s="297" t="s">
        <v>577</v>
      </c>
      <c r="N32" s="297" t="s">
        <v>578</v>
      </c>
    </row>
    <row r="33" spans="8:14" ht="15.75" customHeight="1" x14ac:dyDescent="0.25">
      <c r="I33" s="297" t="s">
        <v>579</v>
      </c>
      <c r="N33" s="297" t="s">
        <v>580</v>
      </c>
    </row>
    <row r="34" spans="8:14" ht="15.75" customHeight="1" x14ac:dyDescent="0.25">
      <c r="I34" s="297" t="s">
        <v>581</v>
      </c>
    </row>
    <row r="35" spans="8:14" ht="15.75" customHeight="1" x14ac:dyDescent="0.25">
      <c r="I35" s="297" t="s">
        <v>582</v>
      </c>
    </row>
    <row r="36" spans="8:14" ht="15.75" customHeight="1" x14ac:dyDescent="0.25"/>
    <row r="37" spans="8:14" ht="15.75" customHeight="1" x14ac:dyDescent="0.25"/>
    <row r="38" spans="8:14" ht="15.75" customHeight="1" x14ac:dyDescent="0.25">
      <c r="I38" s="297" t="s">
        <v>583</v>
      </c>
      <c r="L38" s="297" t="s">
        <v>584</v>
      </c>
      <c r="M38" s="297" t="s">
        <v>585</v>
      </c>
      <c r="N38" s="297" t="s">
        <v>586</v>
      </c>
    </row>
    <row r="39" spans="8:14" ht="15.75" customHeight="1" x14ac:dyDescent="0.25"/>
    <row r="40" spans="8:14" ht="15.75" customHeight="1" x14ac:dyDescent="0.25">
      <c r="H40" s="297" t="s">
        <v>587</v>
      </c>
      <c r="I40" s="297" t="s">
        <v>588</v>
      </c>
      <c r="L40" s="1" t="s">
        <v>589</v>
      </c>
      <c r="M40" s="297" t="s">
        <v>590</v>
      </c>
      <c r="N40" s="297" t="s">
        <v>591</v>
      </c>
    </row>
    <row r="41" spans="8:14" ht="15.75" customHeight="1" x14ac:dyDescent="0.25">
      <c r="I41" s="297" t="s">
        <v>592</v>
      </c>
      <c r="L41" s="1" t="s">
        <v>593</v>
      </c>
      <c r="M41" s="297" t="s">
        <v>594</v>
      </c>
      <c r="N41" s="297" t="s">
        <v>595</v>
      </c>
    </row>
    <row r="42" spans="8:14" ht="15.75" customHeight="1" x14ac:dyDescent="0.25">
      <c r="I42" s="297" t="s">
        <v>596</v>
      </c>
      <c r="L42" s="1" t="s">
        <v>597</v>
      </c>
      <c r="N42" s="297" t="s">
        <v>598</v>
      </c>
    </row>
    <row r="43" spans="8:14" ht="15.75" customHeight="1" x14ac:dyDescent="0.25">
      <c r="I43" s="297" t="s">
        <v>599</v>
      </c>
      <c r="L43" s="1" t="s">
        <v>600</v>
      </c>
      <c r="N43" s="297" t="s">
        <v>601</v>
      </c>
    </row>
    <row r="44" spans="8:14" ht="15.75" customHeight="1" x14ac:dyDescent="0.25">
      <c r="I44" s="297" t="s">
        <v>602</v>
      </c>
      <c r="N44" s="297" t="s">
        <v>603</v>
      </c>
    </row>
    <row r="45" spans="8:14" ht="15.75" customHeight="1" x14ac:dyDescent="0.25">
      <c r="I45" s="297" t="s">
        <v>604</v>
      </c>
      <c r="N45" s="297" t="s">
        <v>605</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949348-B562-42C1-BACA-0CCBE1FC2694}"/>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27</vt:i4>
      </vt:variant>
    </vt:vector>
  </HeadingPairs>
  <TitlesOfParts>
    <vt:vector size="48" baseType="lpstr">
      <vt:lpstr>Datos</vt:lpstr>
      <vt:lpstr>ACTIVIDAD_1</vt:lpstr>
      <vt:lpstr>ACTIVIDAD_2</vt:lpstr>
      <vt:lpstr>ACTIVIDAD_3</vt:lpstr>
      <vt:lpstr>ACTIVIDAD_4</vt:lpstr>
      <vt:lpstr>ACTIVIDAD_5</vt:lpstr>
      <vt:lpstr>META_PDD 37</vt:lpstr>
      <vt:lpstr>META_PDD 38</vt:lpstr>
      <vt:lpstr>PRODUCTO_MGA</vt:lpstr>
      <vt:lpstr>TERRITORIALIZACIÓN</vt:lpstr>
      <vt:lpstr>PMR</vt:lpstr>
      <vt:lpstr>Hoja de vida del Indi_ACT_1</vt:lpstr>
      <vt:lpstr>Hoja de vida del Indi_ACT_2</vt:lpstr>
      <vt:lpstr>Hoja de vida del Indi_ACT_3</vt:lpstr>
      <vt:lpstr>Hoja de vida del Indi_ACT_4</vt:lpstr>
      <vt:lpstr>Hoja de vida del Indi_ACT_5</vt:lpstr>
      <vt:lpstr>Hoja de vida_MetaPDD_37</vt:lpstr>
      <vt:lpstr>Hoja de vida_MetaPDD_38</vt:lpstr>
      <vt:lpstr>CONTROL DE CAMBIOS</vt:lpstr>
      <vt:lpstr>Listas</vt:lpstr>
      <vt:lpstr>Hoja3</vt:lpstr>
      <vt:lpstr>ACTIVIDAD_1!Área_de_impresión</vt:lpstr>
      <vt:lpstr>ACTIVIDAD_2!Área_de_impresión</vt:lpstr>
      <vt:lpstr>ACTIVIDAD_3!Área_de_impresión</vt:lpstr>
      <vt:lpstr>ACTIVIDAD_4!Área_de_impresión</vt:lpstr>
      <vt:lpstr>ACTIVIDAD_5!Área_de_impresión</vt:lpstr>
      <vt:lpstr>'Hoja de vida del Indi_ACT_5'!Área_de_impresión</vt:lpstr>
      <vt:lpstr>'META_PDD 37'!Área_de_impresión</vt:lpstr>
      <vt:lpstr>'META_PDD 38'!Área_de_impresión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2025-04-08T21:55:14Z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