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Seguimientos_PA_2025/"/>
    </mc:Choice>
  </mc:AlternateContent>
  <xr:revisionPtr revIDLastSave="53" documentId="8_{853C5E5B-8D59-492D-A34C-57B706CE3D04}" xr6:coauthVersionLast="47" xr6:coauthVersionMax="47" xr10:uidLastSave="{9EB4AA2B-6677-4752-97BE-636CD12BAFFD}"/>
  <bookViews>
    <workbookView xWindow="-120" yWindow="-120" windowWidth="29040" windowHeight="15720" tabRatio="734" firstSheet="2" activeTab="2" xr2:uid="{00000000-000D-0000-FFFF-FFFF00000000}"/>
  </bookViews>
  <sheets>
    <sheet name="Datos" sheetId="52" state="hidden" r:id="rId1"/>
    <sheet name="Actividades_proyecto " sheetId="1" state="hidden" r:id="rId2"/>
    <sheet name="ACTIVIDAD_1" sheetId="20" r:id="rId3"/>
    <sheet name="Hoja de vida Actividad 1" sheetId="51" state="hidden" r:id="rId4"/>
    <sheet name="ACTIVIDAD_2" sheetId="55" r:id="rId5"/>
    <sheet name="Hoja de vida Actividad 2" sheetId="56" state="hidden" r:id="rId6"/>
    <sheet name="Hoja de vida Actividad 3" sheetId="58" state="hidden" r:id="rId7"/>
    <sheet name="Hoja de vida Actividad 4" sheetId="60" state="hidden" r:id="rId8"/>
    <sheet name="ACTIVIDAD_3" sheetId="57" r:id="rId9"/>
    <sheet name="ACTIVIDAD_4" sheetId="59" r:id="rId10"/>
    <sheet name="ACTIVIDAD_5" sheetId="61" r:id="rId11"/>
    <sheet name="Hoja de vida Actividad 5" sheetId="62" state="hidden" r:id="rId12"/>
    <sheet name="META_PDD" sheetId="38" r:id="rId13"/>
    <sheet name="Hoja de vida Meta PDD" sheetId="63" state="hidden" r:id="rId14"/>
    <sheet name="PRODUCTO_MGA" sheetId="47" r:id="rId15"/>
    <sheet name="TERRITORIALIZACIÓN" sheetId="41" r:id="rId16"/>
    <sheet name="PMR" sheetId="46" r:id="rId17"/>
    <sheet name="CONTROL DE CAMBIOS" sheetId="40" r:id="rId18"/>
    <sheet name="Listas" sheetId="43" state="hidden" r:id="rId19"/>
    <sheet name="Hoja3" sheetId="19" state="hidden" r:id="rId20"/>
  </sheets>
  <definedNames>
    <definedName name="_xlnm._FilterDatabase" localSheetId="16" hidden="1">PMR!$A$15:$AX$40</definedName>
    <definedName name="_xlnm.Print_Area" localSheetId="2">ACTIVIDAD_1!$A$1:$O$118</definedName>
    <definedName name="_xlnm.Print_Area" localSheetId="4">ACTIVIDAD_2!$A$1:$O$118</definedName>
    <definedName name="_xlnm.Print_Area" localSheetId="8">ACTIVIDAD_3!$A$1:$O$118</definedName>
    <definedName name="_xlnm.Print_Area" localSheetId="9">ACTIVIDAD_4!$A$1:$O$118</definedName>
    <definedName name="_xlnm.Print_Area" localSheetId="10">ACTIVIDAD_5!$A$1:$O$118</definedName>
    <definedName name="_xlnm.Print_Area" localSheetId="17">'CONTROL DE CAMBIOS'!$A$1:$E$36</definedName>
    <definedName name="_xlnm.Print_Area" localSheetId="3">'Hoja de vida Actividad 1'!$A$1:$L$29</definedName>
    <definedName name="_xlnm.Print_Area" localSheetId="5">'Hoja de vida Actividad 2'!$A$1:$L$28</definedName>
    <definedName name="_xlnm.Print_Area" localSheetId="6">'Hoja de vida Actividad 3'!$A$1:$L$28</definedName>
    <definedName name="_xlnm.Print_Area" localSheetId="7">'Hoja de vida Actividad 4'!$A$1:$L$28</definedName>
    <definedName name="_xlnm.Print_Area" localSheetId="11">'Hoja de vida Actividad 5'!$A$1:$L$28</definedName>
    <definedName name="_xlnm.Print_Area" localSheetId="13">'Hoja de vida Meta PDD'!$A$1:$L$27</definedName>
    <definedName name="_xlnm.Print_Area" localSheetId="12">META_PDD!$A$1:$J$68</definedName>
    <definedName name="_xlnm.Print_Area" localSheetId="16">PMR!$A$1:$AX$37</definedName>
    <definedName name="_xlnm.Print_Area" localSheetId="14">PRODUCTO_MGA!$A$1:$L$53</definedName>
    <definedName name="_xlnm.Print_Area" localSheetId="15">TERRITORIALIZACIÓN!$A$1:$Z$41</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J20" i="47" l="1"/>
  <c r="K20" i="47"/>
  <c r="K18" i="47"/>
  <c r="J18" i="47"/>
  <c r="F25" i="38"/>
  <c r="D58" i="38"/>
  <c r="H40" i="41"/>
  <c r="F40" i="41"/>
  <c r="H20" i="47"/>
  <c r="G20" i="47"/>
  <c r="D20" i="47"/>
  <c r="H18" i="47"/>
  <c r="G18" i="47"/>
  <c r="D18" i="47"/>
  <c r="C28" i="38"/>
  <c r="I117" i="57"/>
  <c r="C37" i="61"/>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O27" i="57" s="1"/>
  <c r="N29" i="57"/>
  <c r="N30" i="57"/>
  <c r="N26" i="55"/>
  <c r="N27" i="55"/>
  <c r="N28" i="55"/>
  <c r="N29" i="55"/>
  <c r="N30" i="55"/>
  <c r="N26" i="20"/>
  <c r="N27" i="20"/>
  <c r="O27" i="20" s="1"/>
  <c r="N28" i="20"/>
  <c r="N29" i="20"/>
  <c r="N30" i="20"/>
  <c r="O30" i="20" s="1"/>
  <c r="O27" i="61" l="1"/>
  <c r="O27" i="59"/>
  <c r="Y40" i="41"/>
  <c r="W40" i="41"/>
  <c r="U40" i="41"/>
  <c r="S40" i="41"/>
  <c r="Q40" i="41"/>
  <c r="O40" i="41"/>
  <c r="M40" i="41"/>
  <c r="K40" i="41"/>
  <c r="I40" i="41"/>
  <c r="G40" i="41"/>
  <c r="E40" i="41"/>
  <c r="C40" i="41"/>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8" i="46"/>
  <c r="AW19" i="46"/>
  <c r="AW20" i="46"/>
  <c r="AW21" i="46"/>
  <c r="AW22" i="46"/>
  <c r="AW23" i="46"/>
  <c r="AW24" i="46"/>
  <c r="AW25" i="46"/>
  <c r="AW26" i="46"/>
  <c r="AW27" i="46"/>
  <c r="AW28" i="46"/>
  <c r="AW29" i="46"/>
  <c r="AW30" i="46"/>
  <c r="AW31" i="46"/>
  <c r="AW32" i="46"/>
  <c r="AW33" i="46"/>
  <c r="AW34" i="46"/>
  <c r="AW35" i="46"/>
  <c r="AW36" i="46"/>
  <c r="AW37" i="46"/>
  <c r="AW38" i="46"/>
  <c r="AW39" i="46"/>
  <c r="AW40" i="46"/>
  <c r="AV18" i="46"/>
  <c r="AV19" i="46"/>
  <c r="AV20" i="46"/>
  <c r="AV21" i="46"/>
  <c r="AV22" i="46"/>
  <c r="AV23" i="46"/>
  <c r="AV24" i="46"/>
  <c r="AV25" i="46"/>
  <c r="AV26" i="46"/>
  <c r="AV27" i="46"/>
  <c r="AV28" i="46"/>
  <c r="AV29" i="46"/>
  <c r="AV30" i="46"/>
  <c r="AV31" i="46"/>
  <c r="AV32" i="46"/>
  <c r="AV33" i="46"/>
  <c r="AV34" i="46"/>
  <c r="AV35" i="46"/>
  <c r="AV36" i="46"/>
  <c r="AV37" i="46"/>
  <c r="AV39" i="46"/>
  <c r="AV17" i="46"/>
  <c r="AW17" i="46" l="1"/>
  <c r="N25" i="20" l="1"/>
  <c r="O26" i="20" s="1"/>
  <c r="C50" i="38"/>
  <c r="C48" i="38"/>
  <c r="C46" i="38"/>
  <c r="C44" i="38"/>
  <c r="C42" i="38"/>
  <c r="C40" i="38"/>
  <c r="C38" i="38"/>
  <c r="C36" i="38"/>
  <c r="C34" i="38"/>
  <c r="C30"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tc={E1339041-B60D-4BF4-8FA0-13B8018E88A5}</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8" authorId="1" shapeId="0" xr:uid="{E1339041-B60D-4BF4-8FA0-13B8018E88A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la observación realizada anteriormente.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tc={F9592FA4-E7C7-4386-8F40-644845DDFA15}</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7" authorId="1" shapeId="0" xr:uid="{F9592FA4-E7C7-4386-8F40-644845DDFA15}">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evaluar si es posible reducir el número de tareas.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2"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<sst xmlns="http://schemas.openxmlformats.org/spreadsheetml/2006/main" count="3094" uniqueCount="697">
  <si>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</si>
  <si>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</si>
  <si>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</si>
  <si>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</si>
  <si>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</si>
  <si>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</si>
  <si>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</si>
  <si>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</si>
  <si>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</si>
  <si>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</si>
  <si>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</si>
  <si>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</si>
  <si>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</si>
  <si>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</si>
  <si>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</si>
  <si>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</si>
  <si>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</si>
  <si>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</si>
  <si>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</si>
  <si>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</si>
  <si>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</si>
  <si>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</si>
  <si>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</si>
  <si>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</si>
  <si>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</si>
  <si>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</si>
  <si>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</si>
  <si>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</si>
  <si>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</si>
  <si>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</si>
  <si>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</si>
  <si>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</si>
  <si>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</si>
  <si>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</si>
  <si>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</si>
  <si>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</si>
  <si>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</si>
  <si>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</si>
  <si>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</si>
  <si>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</si>
  <si>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</si>
  <si>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</si>
  <si>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</si>
  <si>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</si>
  <si>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</si>
  <si>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</si>
  <si>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</si>
  <si>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</si>
  <si>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</si>
  <si>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</si>
  <si>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</si>
  <si>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</si>
  <si>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</si>
  <si>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</si>
  <si>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</si>
  <si>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</si>
  <si>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</si>
  <si>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</si>
  <si>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</si>
  <si>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</si>
  <si>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</si>
  <si>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</si>
  <si>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</si>
  <si>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</si>
  <si>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</si>
  <si>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</si>
  <si>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</si>
  <si>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</si>
  <si>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</si>
  <si>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</si>
  <si>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</si>
  <si>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</si>
  <si>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</si>
  <si>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</si>
  <si>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</si>
  <si>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</si>
  <si>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</si>
  <si>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</si>
  <si>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</si>
  <si>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</si>
  <si>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</si>
  <si>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</si>
  <si>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</si>
  <si>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</si>
  <si>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</si>
  <si>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</si>
  <si>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</si>
  <si>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</si>
  <si>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</si>
  <si>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</si>
  <si>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</si>
  <si>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</si>
  <si>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</si>
  <si>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</si>
  <si>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</si>
  <si>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</si>
  <si>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</si>
  <si>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</si>
  <si>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</si>
  <si>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</si>
  <si>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</si>
  <si>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</si>
  <si>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</si>
  <si>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</si>
  <si>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</si>
  <si>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</si>
  <si>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</si>
  <si>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</si>
  <si>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</si>
  <si>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</si>
  <si>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</si>
  <si>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</si>
  <si>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</si>
  <si>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</si>
  <si>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</si>
  <si>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</si>
  <si>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</si>
  <si>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</si>
  <si>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</si>
  <si>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</si>
  <si>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Código</t>
  </si>
  <si>
    <t>Versión</t>
  </si>
  <si>
    <t>Dirección de Estratificación</t>
  </si>
  <si>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</si>
  <si>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</si>
  <si>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</si>
  <si>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</si>
  <si>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</si>
  <si>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</si>
  <si>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</si>
  <si>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</si>
  <si>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</si>
  <si>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</si>
  <si>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</si>
  <si>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</si>
  <si>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X</t>
  </si>
  <si>
    <t>Abril</t>
  </si>
  <si>
    <t>TIPO DE REPORTE</t>
  </si>
  <si>
    <t>FORMULACION</t>
  </si>
  <si>
    <t>Mayo</t>
  </si>
  <si>
    <t>Junio</t>
  </si>
  <si>
    <t>Julio</t>
  </si>
  <si>
    <t>Agosto</t>
  </si>
  <si>
    <t>ACTUALIZACION</t>
  </si>
  <si>
    <t>Septiembre</t>
  </si>
  <si>
    <t>Octubre</t>
  </si>
  <si>
    <t>Noviembre</t>
  </si>
  <si>
    <t>Diciembre</t>
  </si>
  <si>
    <t>SEGUIMIENTO</t>
  </si>
  <si>
    <t>PROYECTO DE INVERSIÓN</t>
  </si>
  <si>
    <t>8198 - Implementación de la estrategia de transformación cultural de la Secretaría Distrital de la Mujer en Bogotá D.C.</t>
  </si>
  <si>
    <t>BPIN</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</si>
  <si>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</si>
  <si>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</si>
  <si>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PRODUCTO MGA</t>
  </si>
  <si>
    <t>4502032 - Documento de lineamientos Técnicos</t>
  </si>
  <si>
    <t>INDICADOR ACTIVIDAD</t>
  </si>
  <si>
    <t>Número de acciones de transformación cultural formuladas para la promoción y garantía del libre ejercicio de los derechos de las mujeres y la equidad de género.</t>
  </si>
  <si>
    <t>OBJETIVO ESTRATÉGICO</t>
  </si>
  <si>
    <t>2. Bogotá Confia en su Bien-Estar</t>
  </si>
  <si>
    <t>PROGRAMA</t>
  </si>
  <si>
    <t>2.12. Bogotá cuida a su gente</t>
  </si>
  <si>
    <t>META PDD</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</si>
  <si>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</si>
  <si>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EJECUCIÓN PRESUPUESTAL DEL PROYECTO</t>
  </si>
  <si>
    <t>PRESUPUESTO ASIGNADO EN LA VIGENCIA ACTUAL (en pesos, sin decimales)</t>
  </si>
  <si>
    <t>Total</t>
  </si>
  <si>
    <t>Porcentaje de ejecución</t>
  </si>
  <si>
    <t>PROGRAMACION DE COMPROMISOS</t>
  </si>
  <si>
    <t xml:space="preserve"> -     </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</si>
  <si>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</si>
  <si>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</si>
  <si>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</si>
  <si>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</si>
  <si>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</si>
  <si>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</si>
  <si>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</si>
  <si>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</si>
  <si>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</si>
  <si>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</si>
  <si>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</si>
  <si>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</si>
  <si>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</si>
  <si>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</si>
  <si>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</si>
  <si>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</si>
  <si>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</si>
  <si>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</si>
  <si>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</si>
  <si>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</si>
  <si>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</si>
  <si>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</si>
  <si>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</si>
  <si>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</si>
  <si>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</si>
  <si>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</si>
  <si>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</si>
  <si>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</si>
  <si>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</si>
  <si>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Se adelanta en la consolidación de la documentación técnica y se inicia con la implementación en calle de las estrategias permitiendo consolidar las apuestas metodológicas de la estrategia llevando una trazabilidad de las acciones.</t>
  </si>
  <si>
    <t>ABRIL</t>
  </si>
  <si>
    <t>MAYO</t>
  </si>
  <si>
    <t>JUNIO</t>
  </si>
  <si>
    <t>JULIO</t>
  </si>
  <si>
    <t>AGOSTO</t>
  </si>
  <si>
    <t>SEPTIEMBRE</t>
  </si>
  <si>
    <t>OCTUBRE</t>
  </si>
  <si>
    <t xml:space="preserve">NOVIEMBRE </t>
  </si>
  <si>
    <t>DICIEMBRE</t>
  </si>
  <si>
    <t>DESCRIPCIÓN CUALITATIVA  Y PORCENTUAL DEL AVANCE POR TAREA</t>
  </si>
  <si>
    <t>DESCRIPCIÓN DE LA TAREA</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</si>
  <si>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</si>
  <si>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</si>
  <si>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</si>
  <si>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</si>
  <si>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PONDERACIÓN DE LA TAREA</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</si>
  <si>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</si>
  <si>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</si>
  <si>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</si>
  <si>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</si>
  <si>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</si>
  <si>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</si>
  <si>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</si>
  <si>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</si>
  <si>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 xml:space="preserve">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
</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</si>
  <si>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</si>
  <si>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</si>
  <si>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</si>
  <si>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</si>
  <si>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</si>
  <si>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</si>
  <si>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</si>
  <si>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</si>
  <si>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</si>
  <si>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</si>
  <si>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</si>
  <si>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</si>
  <si>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</si>
  <si>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</si>
  <si>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</si>
  <si>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</si>
  <si>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</si>
  <si>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</si>
  <si>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</si>
  <si>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</si>
  <si>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</si>
  <si>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</si>
  <si>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</si>
  <si>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</si>
  <si>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</si>
  <si>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</si>
  <si>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</si>
  <si>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</si>
  <si>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</si>
  <si>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</si>
  <si>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</si>
  <si>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</si>
  <si>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</si>
  <si>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</si>
  <si>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</si>
  <si>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</si>
  <si>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</si>
  <si>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DESCRIPCIÓN</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</si>
  <si>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</si>
  <si>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</si>
  <si>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</si>
  <si>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</si>
  <si>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</si>
  <si>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</si>
  <si>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</si>
  <si>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</si>
  <si>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</si>
  <si>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</si>
  <si>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</si>
  <si>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</si>
  <si>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</si>
  <si>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</si>
  <si>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</si>
  <si>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</si>
  <si>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</si>
  <si>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</si>
  <si>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</si>
  <si>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</si>
  <si>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</si>
  <si>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</si>
  <si>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</si>
  <si>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</si>
  <si>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</si>
  <si>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</si>
  <si>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</si>
  <si>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</si>
  <si>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</si>
  <si>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</si>
  <si>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</si>
  <si>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</si>
  <si>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</si>
  <si>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</si>
  <si>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 xml:space="preserve">PONDERACIÓN DE LA TAREA
</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</si>
  <si>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</si>
  <si>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</si>
  <si>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</si>
  <si>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</si>
  <si>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</si>
  <si>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r>
      <t xml:space="preserve">En cuanto a la vinculación interna con dependencias de la SdMujer, se realizaron los siguientes avances:
</t>
    </r>
    <r>
      <rPr>
        <b/>
        <sz val="13"/>
        <color rgb="FF000000"/>
        <rFont val="Arial"/>
        <family val="2"/>
      </rPr>
      <t>Anexo 1 y 2 - Dirección de Comunicaciones:</t>
    </r>
    <r>
      <rPr>
        <sz val="13"/>
        <color rgb="FF000000"/>
        <rFont val="Arial"/>
        <family val="2"/>
      </rPr>
      <t xml:space="preserve"> Incorporación del enfoque de Transformaciones Culturales y derechos de las mujeres en campañas comunicativas y estrategias de impacto.
</t>
    </r>
    <r>
      <rPr>
        <b/>
        <sz val="13"/>
        <color rgb="FF000000"/>
        <rFont val="Arial"/>
        <family val="2"/>
      </rPr>
      <t>Anexo 3 - DEVAJ:</t>
    </r>
    <r>
      <rPr>
        <sz val="13"/>
        <color rgb="FF000000"/>
        <rFont val="Arial"/>
        <family val="2"/>
      </rPr>
      <t xml:space="preserve"> Se realizó una primera reunión con las líderes de estrategia de la DEVAJ y se establecieron puntos de encuentro y sinergias.
</t>
    </r>
    <r>
      <rPr>
        <b/>
        <sz val="13"/>
        <color rgb="FF000000"/>
        <rFont val="Arial"/>
        <family val="2"/>
      </rPr>
      <t>Anexo 4 y 6 - SIDICU:</t>
    </r>
    <r>
      <rPr>
        <sz val="13"/>
        <color rgb="FF000000"/>
        <rFont val="Arial"/>
        <family val="2"/>
      </rPr>
      <t xml:space="preserve"> Se identificaron de puntos de encuentro y espacios de acción con las Manzanas de Cuidado, específicamente en la línea de Cuidado de la estrategia de Transformaciones Culturales. Se realizaron primeros encuentros con SIDICU y Manzanas de Cuidado.
</t>
    </r>
    <r>
      <rPr>
        <b/>
        <sz val="13"/>
        <color rgb="FF000000"/>
        <rFont val="Arial"/>
        <family val="2"/>
      </rPr>
      <t>Anexo 6 - DDPP:</t>
    </r>
    <r>
      <rPr>
        <sz val="13"/>
        <color rgb="FF000000"/>
        <rFont val="Arial"/>
        <family val="2"/>
      </rPr>
      <t xml:space="preserve">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t>
    </r>
    <r>
      <rPr>
        <b/>
        <sz val="13"/>
        <color rgb="FF000000"/>
        <rFont val="Arial"/>
        <family val="2"/>
      </rPr>
      <t>Anexo 7 y 8 - SCRD:</t>
    </r>
    <r>
      <rPr>
        <sz val="13"/>
        <color rgb="FF000000"/>
        <rFont val="Arial"/>
        <family val="2"/>
      </rPr>
      <t xml:space="preserve">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t>
    </r>
    <r>
      <rPr>
        <b/>
        <sz val="13"/>
        <color rgb="FF000000"/>
        <rFont val="Arial"/>
        <family val="2"/>
      </rPr>
      <t>Anexo 9 - FUGA</t>
    </r>
    <r>
      <rPr>
        <sz val="13"/>
        <color rgb="FF000000"/>
        <rFont val="Arial"/>
        <family val="2"/>
      </rPr>
      <t xml:space="preserve">: Alianza inicial en el marco del evento distrital "Fúgate a la plaza" y en fortalecimiento de las acciones en la semana de la prevención del acoso en espacio público. 
</t>
    </r>
    <r>
      <rPr>
        <b/>
        <sz val="13"/>
        <color rgb="FF000000"/>
        <rFont val="Arial"/>
        <family val="2"/>
      </rPr>
      <t>Anexo 10 - Secretaría de Gobierno:</t>
    </r>
    <r>
      <rPr>
        <sz val="13"/>
        <color rgb="FF000000"/>
        <rFont val="Arial"/>
        <family val="2"/>
      </rPr>
      <t xml:space="preserve">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r>
  </si>
  <si>
    <r>
      <rPr>
        <sz val="13"/>
        <color rgb="FF000000"/>
        <rFont val="Arial"/>
        <family val="2"/>
      </rPr>
      <t xml:space="preserve">En el marco del desarrollo de estrategias y herramientas de transversalización, se desarrollan las siguientes acciones:
</t>
    </r>
    <r>
      <rPr>
        <b/>
        <sz val="13"/>
        <color rgb="FF000000"/>
        <rFont val="Arial"/>
        <family val="2"/>
      </rPr>
      <t xml:space="preserve">Anexo 1. 2025_03_27 Propuesta Comunicaciones Espacio Público_ETC
</t>
    </r>
    <r>
      <rPr>
        <sz val="13"/>
        <color rgb="FF000000"/>
        <rFont val="Arial"/>
        <family val="2"/>
      </rPr>
      <t xml:space="preserve">Se desarrolla una propuesta para la Dirección de Comunicaciones, en la cual, se transversaliza el enfoque de transformaciones culturales y derechos de las mujeres en el FEP, enfocado en la prevención de violencias en espacio público. 
</t>
    </r>
    <r>
      <rPr>
        <b/>
        <sz val="13"/>
        <color rgb="FF000000"/>
        <rFont val="Arial"/>
        <family val="2"/>
      </rPr>
      <t xml:space="preserve">Anexo 2. 2025_03_31_MODELO_PROTOCOLO ARTICULACIONES
</t>
    </r>
    <r>
      <rPr>
        <sz val="13"/>
        <color rgb="FF000000"/>
        <rFont val="Arial"/>
        <family val="2"/>
      </rPr>
      <t xml:space="preserve">Se realiza un primer modelo de protocolo para el rol de articulaciones, con el fin de brindar herramientas y claridades para las acciones, alcances y objetivos del rol. </t>
    </r>
  </si>
  <si>
    <t>Enlace Soportes: Tarea 1</t>
  </si>
  <si>
    <t>Enlace Soportes: Tarea 2</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</si>
  <si>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</si>
  <si>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</si>
  <si>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</si>
  <si>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</si>
  <si>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</si>
  <si>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</si>
  <si>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</si>
  <si>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</si>
  <si>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</si>
  <si>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</si>
  <si>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</si>
  <si>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</si>
  <si>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</si>
  <si>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</si>
  <si>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</si>
  <si>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</si>
  <si>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</si>
  <si>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</si>
  <si>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</si>
  <si>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</si>
  <si>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</si>
  <si>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</si>
  <si>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</si>
  <si>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</si>
  <si>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</si>
  <si>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</si>
  <si>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</si>
  <si>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</si>
  <si>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</si>
  <si>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</si>
  <si>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</si>
  <si>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</si>
  <si>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</si>
  <si>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</si>
  <si>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</si>
  <si>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</si>
  <si>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</si>
  <si>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</si>
  <si>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</si>
  <si>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</si>
  <si>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</si>
  <si>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</si>
  <si>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</si>
  <si>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</si>
  <si>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</si>
  <si>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t xml:space="preserve">Se da inicio al proceso de implementación de la estrategia </t>
    </r>
    <r>
      <rPr>
        <b/>
        <sz val="13"/>
        <color theme="1"/>
        <rFont val="Arial"/>
        <family val="2"/>
      </rPr>
      <t>Laboratorio de Soluciones de la Línea de Cuidado</t>
    </r>
    <r>
      <rPr>
        <sz val="13"/>
        <color theme="1"/>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</si>
  <si>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</si>
  <si>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</si>
  <si>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</si>
  <si>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</si>
  <si>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</si>
  <si>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</si>
  <si>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</si>
  <si>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</si>
  <si>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</si>
  <si>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</si>
  <si>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</si>
  <si>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</si>
  <si>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</si>
  <si>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</si>
  <si>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</si>
  <si>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</si>
  <si>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</si>
  <si>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</si>
  <si>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</si>
  <si>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</si>
  <si>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</si>
  <si>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</si>
  <si>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</si>
  <si>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</si>
  <si>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</si>
  <si>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</si>
  <si>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</si>
  <si>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</si>
  <si>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</si>
  <si>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</si>
  <si>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</si>
  <si>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</si>
  <si>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</si>
  <si>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docuemto técnico sobre la acción de cambio cultural programada para 2025, la cuel es prevencion del feminicidio. se avanzo en los marcos normativos, institucional y la revisión inicial del diagnostico. </t>
  </si>
  <si>
    <t>https://secretariadistritald.sharepoint.com/:f:/s/ContratacinSPI-2022/Es-b_H1wJWFOkiMXT-fMYaoBJtg0Oh095Yjk43F76RKTvQ?e=Gg6nLS</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</si>
  <si>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</si>
  <si>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</si>
  <si>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</si>
  <si>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</si>
  <si>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</si>
  <si>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</si>
  <si>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</si>
  <si>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</si>
  <si>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</si>
  <si>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</si>
  <si>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</si>
  <si>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</si>
  <si>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</si>
  <si>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</si>
  <si>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</si>
  <si>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</si>
  <si>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</si>
  <si>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</si>
  <si>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</si>
  <si>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</si>
  <si>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</si>
  <si>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</si>
  <si>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</si>
  <si>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</si>
  <si>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</si>
  <si>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</si>
  <si>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</si>
  <si>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</si>
  <si>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</si>
  <si>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</si>
  <si>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</si>
  <si>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</si>
  <si>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</si>
  <si>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</si>
  <si>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Fecha de Emisión</t>
  </si>
  <si>
    <t>META PLAN DE DESARROLLO</t>
  </si>
  <si>
    <t>NOMBRE DEL PROYECTO</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</si>
  <si>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</si>
  <si>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</si>
  <si>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OBJETIVO ODS</t>
  </si>
  <si>
    <t>5 - Igualdad de género</t>
  </si>
  <si>
    <t>META ODS</t>
  </si>
  <si>
    <t>5.4 . Reconocer y valorar los cuidados y el trabajo doméstico no remunerados mediante servicios públicos, infraestructuras y políticas de protección social, y promoviendo la responsabilidad compartida en el hogar y la familia, según proceda en cada país</t>
  </si>
  <si>
    <t>INDICADOR META PDD</t>
  </si>
  <si>
    <t>3969 - Porcentaje de implementación de la estrategia de transformación cultural</t>
  </si>
  <si>
    <t>PROGRAMACIÓN CUATRIENAL INDICADOR PDD</t>
  </si>
  <si>
    <t>AVANCE ACUMULADO CUATRIENIO</t>
  </si>
  <si>
    <t>TIPO DE ANUALIZACIÓN  (Según aplique)</t>
  </si>
  <si>
    <t>22.5%</t>
  </si>
  <si>
    <t>26.25%</t>
  </si>
  <si>
    <t>18.75%</t>
  </si>
  <si>
    <t>EJECUCIÓN MENSUAL INDICADOR PDD 3969</t>
  </si>
  <si>
    <t>EVIDENCIAS DEL AVANCE</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</si>
  <si>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</si>
  <si>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</si>
  <si>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</si>
  <si>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</si>
  <si>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rPr>
        <sz val="11"/>
        <color rgb="FF000000"/>
        <rFont val="Arial"/>
        <family val="2"/>
      </rP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family val="2"/>
      </rPr>
      <t>3.</t>
    </r>
    <r>
      <rPr>
        <sz val="11"/>
        <color rgb="FF000000"/>
        <rFont val="Arial"/>
        <family val="2"/>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</si>
  <si>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</si>
  <si>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</si>
  <si>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</si>
  <si>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</si>
  <si>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</si>
  <si>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</si>
  <si>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</si>
  <si>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</si>
  <si>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</si>
  <si>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</si>
  <si>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</si>
  <si>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Juliana Martínez Londoño</t>
  </si>
  <si>
    <t>Nombre:</t>
  </si>
  <si>
    <t>Cargo</t>
  </si>
  <si>
    <t>Líder Técnico Proyecto 8198</t>
  </si>
  <si>
    <t>Subsecretaria del Cuidado y Políticas de Igualdad</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</si>
  <si>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</si>
  <si>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</si>
  <si>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</si>
  <si>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</si>
  <si>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</si>
  <si>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</si>
  <si>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</si>
  <si>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</si>
  <si>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</si>
  <si>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</si>
  <si>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</si>
  <si>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</si>
  <si>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</si>
  <si>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</si>
  <si>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</si>
  <si>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</si>
  <si>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EJECUCIÓN PRESUPUESTAL DEL PRODUCTO I TRIMESTRE</t>
  </si>
  <si>
    <t>OBJETIVO ESPECIFICO</t>
  </si>
  <si>
    <t>EJECUTADO MAGNITUD</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</si>
  <si>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</si>
  <si>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</si>
  <si>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</si>
  <si>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</si>
  <si>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</si>
  <si>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</si>
  <si>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</si>
  <si>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</si>
  <si>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</si>
  <si>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FORMULACIÓN PLAN DE ACCIÓN
TERRITORIALIZACIÓN</t>
  </si>
  <si>
    <t>x</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</si>
  <si>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</si>
  <si>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</si>
  <si>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</si>
  <si>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</si>
  <si>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</si>
  <si>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</si>
  <si>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</si>
  <si>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</si>
  <si>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</si>
  <si>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</si>
  <si>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</si>
  <si>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</si>
  <si>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</si>
  <si>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</si>
  <si>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</si>
  <si>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</si>
  <si>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</si>
  <si>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</si>
  <si>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</si>
  <si>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</si>
  <si>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</si>
  <si>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LOCALIDAD</t>
  </si>
  <si>
    <t>INDICADOR  PMR TERRITORIALIZABLE</t>
  </si>
  <si>
    <t>PMR 8 (Servicio de coordinación del Sistema Distrital de Cuidado  y servicios complementarios) - INDICADOR DE PRODUCTO 22: (Número de personas vinculadas a los talleres de cambio cultural)</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</si>
  <si>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</si>
  <si>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</si>
  <si>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</si>
  <si>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</si>
  <si>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</si>
  <si>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</si>
  <si>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</si>
  <si>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</si>
  <si>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</si>
  <si>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</si>
  <si>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</si>
  <si>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</si>
  <si>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</si>
  <si>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</si>
  <si>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</si>
  <si>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</si>
  <si>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</si>
  <si>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</si>
  <si>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</si>
  <si>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</si>
  <si>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</si>
  <si>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</si>
  <si>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</si>
  <si>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</si>
  <si>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</si>
  <si>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</si>
  <si>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</si>
  <si>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</si>
  <si>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</si>
  <si>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</si>
  <si>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</si>
  <si>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</si>
  <si>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</si>
  <si>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</si>
  <si>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</si>
  <si>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</si>
  <si>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</si>
  <si>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</si>
  <si>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</si>
  <si>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</si>
  <si>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</si>
  <si>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</si>
  <si>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</si>
  <si>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</si>
  <si>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</si>
  <si>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</si>
  <si>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</si>
  <si>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</si>
  <si>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</si>
  <si>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</si>
  <si>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</si>
  <si>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</si>
  <si>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</si>
  <si>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</si>
  <si>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</si>
  <si>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</si>
  <si>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</si>
  <si>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</si>
  <si>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</si>
  <si>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</si>
  <si>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</si>
  <si>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</si>
  <si>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</si>
  <si>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</si>
  <si>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</si>
  <si>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</si>
  <si>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</si>
  <si>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</si>
  <si>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</si>
  <si>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</si>
  <si>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</si>
  <si>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</si>
  <si>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</si>
  <si>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</si>
  <si>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</si>
  <si>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</si>
  <si>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</si>
  <si>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</si>
  <si>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</si>
  <si>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</si>
  <si>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</si>
  <si>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</si>
  <si>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</si>
  <si>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</si>
  <si>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</si>
  <si>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</si>
  <si>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Actualización programación mensual del indicador de la Meta PDD No 2047</t>
  </si>
  <si>
    <t xml:space="preserve">Número </t>
  </si>
  <si>
    <t>Dirección de Cartografía</t>
  </si>
  <si>
    <t>Dirección de Registros Sociales</t>
  </si>
  <si>
    <t>Dirección de Información y Estadística</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</si>
  <si>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</si>
  <si>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</si>
  <si>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</si>
  <si>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</si>
  <si>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</si>
  <si>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</si>
  <si>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</si>
  <si>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</si>
  <si>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</si>
  <si>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</si>
  <si>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</si>
  <si>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</si>
  <si>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</si>
  <si>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</si>
  <si>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</si>
  <si>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</si>
  <si>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</si>
  <si>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</si>
  <si>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</si>
  <si>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</si>
  <si>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</si>
  <si>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</si>
  <si>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</si>
  <si>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</si>
  <si>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</si>
  <si>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</si>
  <si>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</si>
  <si>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</si>
  <si>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</si>
  <si>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</si>
  <si>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</si>
  <si>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</si>
  <si>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</si>
  <si>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</si>
  <si>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</si>
  <si>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</si>
  <si>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</si>
  <si>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</si>
  <si>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</si>
  <si>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</si>
  <si>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</si>
  <si>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</si>
  <si>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</si>
  <si>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</si>
  <si>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</si>
  <si>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</si>
  <si>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</si>
  <si>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</si>
  <si>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</si>
  <si>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</si>
  <si>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</si>
  <si>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</si>
  <si>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</si>
  <si>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</si>
  <si>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</si>
  <si>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</si>
  <si>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</si>
  <si>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</si>
  <si>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</si>
  <si>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</si>
  <si>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</si>
  <si>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</si>
  <si>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</si>
  <si>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</si>
  <si>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</si>
  <si>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</si>
  <si>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</si>
  <si>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</si>
  <si>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</si>
  <si>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</si>
  <si>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</si>
  <si>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</si>
  <si>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</si>
  <si>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</si>
  <si>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</si>
  <si>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</si>
  <si>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</si>
  <si>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</si>
  <si>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</si>
  <si>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</si>
  <si>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</si>
  <si>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</si>
  <si>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</si>
  <si>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</si>
  <si>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</si>
  <si>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</si>
  <si>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</si>
  <si>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BPIN 2024110010289</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</si>
  <si>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</si>
  <si>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proryecto 8222 el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</si>
</sst>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0.000%"/>
  </numFmts>
  <fonts count="6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0"/>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b/>
      <sz val="14"/>
      <color theme="1"/>
      <name val="Arial"/>
      <family val="2"/>
    </font>
    <font>
      <sz val="9"/>
      <color rgb="FF333333"/>
      <name val="Segoe UI"/>
      <family val="2"/>
    </font>
    <font>
      <sz val="13"/>
      <color rgb="FF000000"/>
      <name val="Arial"/>
      <family val="2"/>
    </font>
    <font>
      <sz val="11"/>
      <color rgb="FF000000"/>
      <name val="Calibri"/>
      <family val="2"/>
      <scheme val="minor"/>
    </font>
    <font>
      <b/>
      <sz val="13"/>
      <color rgb="FF000000"/>
      <name val="Arial"/>
      <family val="2"/>
    </font>
    <font>
      <b/>
      <sz val="10"/>
      <name val="Arial"/>
      <family val="2"/>
    </font>
  </fonts>
  <fills count="27">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style="medium">
        <color rgb="FF000000"/>
      </left>
      <right/>
      <top/>
      <bottom style="medium">
        <color rgb="FF000000"/>
      </bottom>
      <diagonal/>
    </border>
    <border>
      <left style="medium">
        <color indexed="64"/>
      </left>
      <right style="medium">
        <color rgb="FF000000"/>
      </right>
      <top/>
      <bottom style="medium">
        <color rgb="FF000000"/>
      </bottom>
      <diagonal/>
    </border>
  </borders>
  <cellStyleXfs count="22">
    <xf numFmtId="0" fontId="0" fillId="0" borderId="0"/>
    <xf numFmtId="9" fontId="17" fillId="0" borderId="0" applyFont="0" applyFill="0" applyBorder="0" applyAlignment="0" applyProtection="0"/>
    <xf numFmtId="0" fontId="19" fillId="0" borderId="9"/>
    <xf numFmtId="0" fontId="5" fillId="0" borderId="9"/>
    <xf numFmtId="165" fontId="5" fillId="0" borderId="9" applyFont="0" applyFill="0" applyBorder="0" applyAlignment="0" applyProtection="0"/>
    <xf numFmtId="169" fontId="5" fillId="0" borderId="9" applyFont="0" applyFill="0" applyBorder="0" applyAlignment="0" applyProtection="0"/>
    <xf numFmtId="9" fontId="5" fillId="0" borderId="9" applyFont="0" applyFill="0" applyBorder="0" applyAlignment="0" applyProtection="0"/>
    <xf numFmtId="171" fontId="5" fillId="0" borderId="9" applyFont="0" applyFill="0" applyBorder="0" applyAlignment="0" applyProtection="0"/>
    <xf numFmtId="164" fontId="5" fillId="0" borderId="9" applyFont="0" applyFill="0" applyBorder="0" applyAlignment="0" applyProtection="0"/>
    <xf numFmtId="9" fontId="19" fillId="0" borderId="9" applyFont="0" applyFill="0" applyBorder="0" applyAlignment="0" applyProtection="0"/>
    <xf numFmtId="9" fontId="25" fillId="0" borderId="9" applyFont="0" applyFill="0" applyBorder="0" applyAlignment="0" applyProtection="0"/>
    <xf numFmtId="173" fontId="29" fillId="0" borderId="45" applyNumberFormat="0" applyAlignment="0" applyProtection="0">
      <alignment horizontal="right" vertical="center"/>
    </xf>
    <xf numFmtId="173" fontId="29" fillId="0" borderId="46" applyNumberFormat="0" applyAlignment="0" applyProtection="0">
      <alignment horizontal="left" vertical="center" indent="1"/>
    </xf>
    <xf numFmtId="0" fontId="30" fillId="0" borderId="46" applyAlignment="0" applyProtection="0">
      <alignment horizontal="left" vertical="center" indent="1"/>
    </xf>
    <xf numFmtId="0" fontId="31" fillId="18" borderId="9" applyNumberFormat="0" applyAlignment="0" applyProtection="0">
      <alignment horizontal="left" vertical="center" indent="1"/>
    </xf>
    <xf numFmtId="173" fontId="33" fillId="0" borderId="45" applyNumberFormat="0" applyFill="0" applyBorder="0" applyAlignment="0" applyProtection="0">
      <alignment horizontal="right" vertical="center"/>
    </xf>
    <xf numFmtId="0" fontId="26" fillId="0" borderId="9" applyNumberFormat="0" applyFill="0" applyBorder="0" applyAlignment="0" applyProtection="0"/>
    <xf numFmtId="0" fontId="4" fillId="0" borderId="9"/>
    <xf numFmtId="43" fontId="45" fillId="0" borderId="0" applyFont="0" applyFill="0" applyBorder="0" applyAlignment="0" applyProtection="0"/>
    <xf numFmtId="0" fontId="3" fillId="0" borderId="9"/>
    <xf numFmtId="0" fontId="54" fillId="0" borderId="9"/>
    <xf numFmtId="0" fontId="2" fillId="0" borderId="9"/>
  </cellStyleXfs>
  <cellXfs count="808">
    <xf numFmtId="0" fontId="0" fillId="0" borderId="0" xfId="0"/>
    <xf numFmtId="0" fontId="6" fillId="0" borderId="0" xfId="0" applyFont="1"/>
    <xf numFmtId="0" fontId="8" fillId="0" borderId="1" xfId="0" applyFont="1" applyBorder="1" applyAlignment="1">
      <alignment horizontal="center"/>
    </xf>
    <xf numFmtId="167" fontId="10" fillId="0" borderId="1" xfId="0" applyNumberFormat="1" applyFont="1" applyBorder="1" applyAlignment="1">
      <alignment vertical="center"/>
    </xf>
    <xf numFmtId="0" fontId="10" fillId="0" borderId="0" xfId="0" applyFont="1"/>
    <xf numFmtId="0" fontId="8" fillId="0" borderId="0" xfId="0" applyFont="1" applyAlignment="1">
      <alignment horizontal="left"/>
    </xf>
    <xf numFmtId="0" fontId="11"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16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7" fontId="6" fillId="0" borderId="0" xfId="0" applyNumberFormat="1" applyFont="1"/>
    <xf numFmtId="167" fontId="12" fillId="0" borderId="1" xfId="0" applyNumberFormat="1" applyFont="1" applyBorder="1" applyAlignment="1">
      <alignment horizontal="center" vertical="center"/>
    </xf>
    <xf numFmtId="166" fontId="10" fillId="0" borderId="1" xfId="0" applyNumberFormat="1" applyFont="1" applyBorder="1"/>
    <xf numFmtId="0" fontId="10" fillId="0" borderId="0" xfId="0" applyFont="1" applyAlignment="1">
      <alignment vertical="center" textRotation="90" wrapText="1"/>
    </xf>
    <xf numFmtId="0" fontId="10" fillId="0" borderId="0" xfId="0" applyFont="1" applyAlignment="1">
      <alignment horizontal="left" vertical="center" wrapText="1"/>
    </xf>
    <xf numFmtId="9" fontId="10"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168" fontId="10" fillId="0" borderId="1" xfId="0" applyNumberFormat="1" applyFont="1" applyBorder="1" applyAlignment="1">
      <alignment horizontal="center" vertical="center"/>
    </xf>
    <xf numFmtId="168" fontId="12" fillId="0" borderId="1" xfId="0" applyNumberFormat="1" applyFont="1" applyBorder="1" applyAlignment="1">
      <alignment horizontal="center" vertical="center"/>
    </xf>
    <xf numFmtId="167" fontId="12" fillId="0" borderId="1" xfId="0" applyNumberFormat="1" applyFont="1" applyBorder="1" applyAlignment="1">
      <alignment vertical="center"/>
    </xf>
    <xf numFmtId="9" fontId="10" fillId="0" borderId="1" xfId="0" applyNumberFormat="1" applyFont="1" applyBorder="1" applyAlignment="1">
      <alignment horizontal="center" vertical="center"/>
    </xf>
    <xf numFmtId="0" fontId="18" fillId="0" borderId="0" xfId="0" applyFont="1"/>
    <xf numFmtId="0" fontId="9" fillId="0" borderId="13" xfId="0" applyFont="1" applyBorder="1"/>
    <xf numFmtId="0" fontId="12" fillId="9" borderId="1" xfId="0" applyFont="1" applyFill="1" applyBorder="1" applyAlignment="1">
      <alignment horizont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wrapText="1"/>
    </xf>
    <xf numFmtId="0" fontId="12" fillId="11" borderId="1" xfId="0" applyFont="1" applyFill="1" applyBorder="1" applyAlignment="1">
      <alignment horizontal="center" vertical="center" wrapText="1"/>
    </xf>
    <xf numFmtId="0" fontId="12" fillId="11" borderId="1" xfId="0" applyFont="1" applyFill="1" applyBorder="1" applyAlignment="1">
      <alignment horizontal="center" vertical="center"/>
    </xf>
    <xf numFmtId="0" fontId="12" fillId="12" borderId="1" xfId="0" applyFont="1" applyFill="1" applyBorder="1" applyAlignment="1">
      <alignment horizont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3" borderId="1" xfId="0" applyFont="1" applyFill="1" applyBorder="1" applyAlignment="1">
      <alignment horizont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2" fillId="0" borderId="9" xfId="3" applyFont="1" applyAlignment="1">
      <alignment vertical="center"/>
    </xf>
    <xf numFmtId="0" fontId="21" fillId="14" borderId="9" xfId="2" applyFont="1" applyFill="1" applyAlignment="1">
      <alignment vertical="center" wrapText="1"/>
    </xf>
    <xf numFmtId="0" fontId="21" fillId="14" borderId="23" xfId="2" applyFont="1" applyFill="1" applyBorder="1" applyAlignment="1">
      <alignment vertical="center" wrapText="1"/>
    </xf>
    <xf numFmtId="0" fontId="21" fillId="0" borderId="23" xfId="2" applyFont="1" applyBorder="1" applyAlignment="1">
      <alignment vertical="center" wrapText="1"/>
    </xf>
    <xf numFmtId="0" fontId="21" fillId="0" borderId="9" xfId="2" applyFont="1" applyAlignment="1">
      <alignment vertical="center" wrapText="1"/>
    </xf>
    <xf numFmtId="0" fontId="21" fillId="0" borderId="9" xfId="2" applyFont="1" applyAlignment="1">
      <alignment horizontal="center" vertical="center" wrapText="1"/>
    </xf>
    <xf numFmtId="0" fontId="23" fillId="0" borderId="9" xfId="3" applyFont="1" applyAlignment="1">
      <alignment horizontal="center" vertical="center"/>
    </xf>
    <xf numFmtId="0" fontId="22" fillId="0" borderId="9" xfId="3" applyFont="1" applyAlignment="1">
      <alignment horizontal="center" vertical="center"/>
    </xf>
    <xf numFmtId="0" fontId="21" fillId="14" borderId="23" xfId="2" applyFont="1" applyFill="1" applyBorder="1" applyAlignment="1">
      <alignment horizontal="center" vertical="center" wrapText="1"/>
    </xf>
    <xf numFmtId="0" fontId="24" fillId="14" borderId="9" xfId="2" applyFont="1" applyFill="1" applyAlignment="1">
      <alignment horizontal="center" vertical="center" wrapText="1"/>
    </xf>
    <xf numFmtId="0" fontId="21" fillId="14" borderId="9" xfId="2" applyFont="1" applyFill="1" applyAlignment="1">
      <alignment horizontal="center" vertical="center" wrapText="1"/>
    </xf>
    <xf numFmtId="0" fontId="24" fillId="0" borderId="9" xfId="2" applyFont="1" applyAlignment="1">
      <alignment horizontal="center" vertical="center" wrapText="1"/>
    </xf>
    <xf numFmtId="0" fontId="21" fillId="16" borderId="9" xfId="2" applyFont="1" applyFill="1" applyAlignment="1">
      <alignment vertical="center" wrapText="1"/>
    </xf>
    <xf numFmtId="0" fontId="21" fillId="15" borderId="18" xfId="2" applyFont="1" applyFill="1" applyBorder="1" applyAlignment="1">
      <alignment horizontal="center" vertical="center" wrapText="1"/>
    </xf>
    <xf numFmtId="0" fontId="21" fillId="15" borderId="19" xfId="2" applyFont="1" applyFill="1" applyBorder="1" applyAlignment="1">
      <alignment horizontal="center" vertical="center" wrapText="1"/>
    </xf>
    <xf numFmtId="170" fontId="22" fillId="0" borderId="24" xfId="5" applyNumberFormat="1" applyFont="1" applyBorder="1" applyAlignment="1">
      <alignment vertical="center"/>
    </xf>
    <xf numFmtId="170" fontId="22" fillId="0" borderId="25" xfId="5" applyNumberFormat="1" applyFont="1" applyBorder="1" applyAlignment="1">
      <alignment vertical="center"/>
    </xf>
    <xf numFmtId="0" fontId="21" fillId="15" borderId="36" xfId="2" applyFont="1" applyFill="1" applyBorder="1" applyAlignment="1">
      <alignment vertical="center" wrapText="1"/>
    </xf>
    <xf numFmtId="170" fontId="22" fillId="0" borderId="37" xfId="5" applyNumberFormat="1" applyFont="1" applyBorder="1" applyAlignment="1">
      <alignment vertical="center"/>
    </xf>
    <xf numFmtId="170" fontId="22" fillId="0" borderId="39" xfId="5" applyNumberFormat="1" applyFont="1" applyBorder="1" applyAlignment="1">
      <alignment vertical="center"/>
    </xf>
    <xf numFmtId="0" fontId="21" fillId="15" borderId="27" xfId="2" applyFont="1" applyFill="1" applyBorder="1" applyAlignment="1">
      <alignment vertical="center" wrapText="1"/>
    </xf>
    <xf numFmtId="170" fontId="22" fillId="0" borderId="28" xfId="5" applyNumberFormat="1" applyFont="1" applyBorder="1" applyAlignment="1">
      <alignment vertical="center"/>
    </xf>
    <xf numFmtId="0" fontId="22" fillId="0" borderId="9" xfId="3" applyFont="1"/>
    <xf numFmtId="0" fontId="21" fillId="17" borderId="17" xfId="2" applyFont="1" applyFill="1" applyBorder="1" applyAlignment="1">
      <alignment vertical="center" wrapText="1"/>
    </xf>
    <xf numFmtId="170" fontId="22" fillId="0" borderId="29" xfId="5" applyNumberFormat="1" applyFont="1" applyBorder="1" applyAlignment="1">
      <alignment vertical="center"/>
    </xf>
    <xf numFmtId="0" fontId="22" fillId="0" borderId="9" xfId="3" applyFont="1" applyAlignment="1">
      <alignment horizontal="center" vertical="center" wrapText="1"/>
    </xf>
    <xf numFmtId="0" fontId="27" fillId="0" borderId="41" xfId="3" applyFont="1" applyBorder="1" applyAlignment="1">
      <alignment horizontal="center" vertical="center"/>
    </xf>
    <xf numFmtId="0" fontId="27" fillId="0" borderId="34" xfId="3" applyFont="1" applyBorder="1" applyAlignment="1">
      <alignment horizontal="center" vertical="center" wrapText="1"/>
    </xf>
    <xf numFmtId="0" fontId="27" fillId="0" borderId="22" xfId="3" applyFont="1" applyBorder="1" applyAlignment="1">
      <alignment horizontal="center" vertical="center"/>
    </xf>
    <xf numFmtId="0" fontId="27" fillId="0" borderId="42" xfId="3" applyFont="1" applyBorder="1" applyAlignment="1">
      <alignment horizontal="center" vertical="center"/>
    </xf>
    <xf numFmtId="0" fontId="27" fillId="0" borderId="43" xfId="3" applyFont="1" applyBorder="1" applyAlignment="1">
      <alignment horizontal="center" vertical="center"/>
    </xf>
    <xf numFmtId="0" fontId="34" fillId="0" borderId="9" xfId="3" applyFont="1" applyAlignment="1">
      <alignment vertical="center"/>
    </xf>
    <xf numFmtId="0" fontId="36" fillId="15" borderId="37" xfId="2" applyFont="1" applyFill="1" applyBorder="1" applyAlignment="1">
      <alignment horizontal="center" vertical="center" wrapText="1"/>
    </xf>
    <xf numFmtId="0" fontId="35" fillId="0" borderId="37" xfId="3" applyFont="1" applyBorder="1" applyAlignment="1">
      <alignment horizontal="center" vertical="center"/>
    </xf>
    <xf numFmtId="0" fontId="39" fillId="15" borderId="43" xfId="3" applyFont="1" applyFill="1" applyBorder="1" applyAlignment="1">
      <alignment horizontal="center" vertical="center" wrapText="1"/>
    </xf>
    <xf numFmtId="0" fontId="39" fillId="15" borderId="26" xfId="3" applyFont="1" applyFill="1" applyBorder="1" applyAlignment="1">
      <alignment horizontal="center" vertical="center" wrapText="1"/>
    </xf>
    <xf numFmtId="0" fontId="39" fillId="15" borderId="41" xfId="3" applyFont="1" applyFill="1" applyBorder="1" applyAlignment="1">
      <alignment horizontal="center" vertical="center" wrapText="1"/>
    </xf>
    <xf numFmtId="0" fontId="39" fillId="15" borderId="20" xfId="3" applyFont="1" applyFill="1" applyBorder="1" applyAlignment="1">
      <alignment horizontal="center" vertical="center" wrapText="1"/>
    </xf>
    <xf numFmtId="0" fontId="39" fillId="15" borderId="22" xfId="3" applyFont="1" applyFill="1" applyBorder="1" applyAlignment="1">
      <alignment horizontal="center" vertical="center" wrapText="1"/>
    </xf>
    <xf numFmtId="0" fontId="39" fillId="15" borderId="37" xfId="2" applyFont="1" applyFill="1" applyBorder="1" applyAlignment="1">
      <alignment horizontal="center" vertical="center" wrapText="1"/>
    </xf>
    <xf numFmtId="0" fontId="39" fillId="15" borderId="37" xfId="0" applyFont="1" applyFill="1" applyBorder="1" applyAlignment="1">
      <alignment horizontal="center" vertical="center"/>
    </xf>
    <xf numFmtId="10" fontId="39" fillId="15" borderId="37" xfId="3" applyNumberFormat="1" applyFont="1" applyFill="1" applyBorder="1" applyAlignment="1">
      <alignment horizontal="center" vertical="center"/>
    </xf>
    <xf numFmtId="9" fontId="39" fillId="15" borderId="37" xfId="3" applyNumberFormat="1" applyFont="1" applyFill="1" applyBorder="1" applyAlignment="1">
      <alignment horizontal="center" vertical="center"/>
    </xf>
    <xf numFmtId="9" fontId="39" fillId="19" borderId="37" xfId="0" applyNumberFormat="1" applyFont="1" applyFill="1" applyBorder="1" applyAlignment="1">
      <alignment horizontal="center" vertical="center"/>
    </xf>
    <xf numFmtId="9" fontId="39" fillId="15" borderId="37" xfId="0" applyNumberFormat="1" applyFont="1" applyFill="1" applyBorder="1" applyAlignment="1">
      <alignment horizontal="center"/>
    </xf>
    <xf numFmtId="9" fontId="28" fillId="14" borderId="37" xfId="0" applyNumberFormat="1" applyFont="1" applyFill="1" applyBorder="1" applyAlignment="1">
      <alignment horizontal="center"/>
    </xf>
    <xf numFmtId="0" fontId="41" fillId="0" borderId="41" xfId="3" applyFont="1" applyBorder="1" applyAlignment="1">
      <alignment horizontal="center" vertical="center"/>
    </xf>
    <xf numFmtId="0" fontId="41" fillId="0" borderId="34" xfId="3" applyFont="1" applyBorder="1" applyAlignment="1">
      <alignment horizontal="center" vertical="center" wrapText="1"/>
    </xf>
    <xf numFmtId="0" fontId="27" fillId="0" borderId="21" xfId="3" applyFont="1" applyBorder="1" applyAlignment="1">
      <alignment horizontal="center" vertical="center"/>
    </xf>
    <xf numFmtId="10" fontId="39" fillId="15" borderId="37" xfId="0" applyNumberFormat="1" applyFont="1" applyFill="1" applyBorder="1" applyAlignment="1">
      <alignment horizontal="center" vertical="center"/>
    </xf>
    <xf numFmtId="0" fontId="16" fillId="0" borderId="9" xfId="3" applyFont="1" applyAlignment="1">
      <alignment vertical="center"/>
    </xf>
    <xf numFmtId="9" fontId="22" fillId="0" borderId="39" xfId="1" applyFont="1" applyBorder="1" applyAlignment="1">
      <alignment vertical="center"/>
    </xf>
    <xf numFmtId="0" fontId="21" fillId="15" borderId="41" xfId="2" applyFont="1" applyFill="1" applyBorder="1" applyAlignment="1">
      <alignment vertical="center" wrapText="1"/>
    </xf>
    <xf numFmtId="0" fontId="21" fillId="0" borderId="41" xfId="2" applyFont="1" applyBorder="1" applyAlignment="1">
      <alignment vertical="center" wrapText="1"/>
    </xf>
    <xf numFmtId="0" fontId="22" fillId="0" borderId="0" xfId="0" applyFont="1"/>
    <xf numFmtId="15" fontId="22" fillId="0" borderId="36" xfId="0" applyNumberFormat="1" applyFont="1" applyBorder="1" applyAlignment="1">
      <alignment horizontal="center" vertical="center" wrapText="1"/>
    </xf>
    <xf numFmtId="0" fontId="22" fillId="0" borderId="37" xfId="0" applyFont="1" applyBorder="1" applyAlignment="1">
      <alignment horizontal="center" vertical="center" wrapText="1"/>
    </xf>
    <xf numFmtId="14" fontId="22" fillId="0" borderId="36" xfId="0" applyNumberFormat="1" applyFont="1" applyBorder="1" applyAlignment="1">
      <alignment horizontal="center" vertical="center" wrapText="1"/>
    </xf>
    <xf numFmtId="0" fontId="22" fillId="0" borderId="36" xfId="0" applyFont="1" applyBorder="1" applyAlignment="1">
      <alignment horizontal="center" vertical="center" wrapTex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7" xfId="0" applyFont="1" applyBorder="1" applyAlignment="1">
      <alignment vertical="center" wrapText="1"/>
    </xf>
    <xf numFmtId="0" fontId="22" fillId="0" borderId="37" xfId="0" applyFont="1" applyBorder="1" applyAlignment="1">
      <alignment vertical="top" wrapText="1"/>
    </xf>
    <xf numFmtId="0" fontId="22" fillId="0" borderId="37" xfId="0" applyFont="1" applyBorder="1" applyAlignment="1">
      <alignment vertical="center"/>
    </xf>
    <xf numFmtId="0" fontId="22" fillId="14" borderId="23" xfId="3" applyFont="1" applyFill="1" applyBorder="1" applyAlignment="1">
      <alignment vertical="center"/>
    </xf>
    <xf numFmtId="0" fontId="22" fillId="14" borderId="9" xfId="3" applyFont="1" applyFill="1" applyAlignment="1">
      <alignment vertical="center"/>
    </xf>
    <xf numFmtId="0" fontId="21" fillId="14" borderId="30" xfId="2" applyFont="1" applyFill="1" applyBorder="1" applyAlignment="1">
      <alignment horizontal="center" vertical="center" wrapText="1"/>
    </xf>
    <xf numFmtId="0" fontId="20" fillId="0" borderId="0" xfId="0" applyFont="1" applyAlignment="1">
      <alignment vertical="center"/>
    </xf>
    <xf numFmtId="0" fontId="20" fillId="0" borderId="23" xfId="2" applyFont="1" applyBorder="1" applyAlignment="1">
      <alignment horizontal="center" vertical="center" wrapText="1"/>
    </xf>
    <xf numFmtId="0" fontId="21" fillId="0" borderId="9" xfId="2" applyFont="1" applyAlignment="1">
      <alignment horizontal="center" vertical="center"/>
    </xf>
    <xf numFmtId="0" fontId="43" fillId="0" borderId="9" xfId="0" applyFont="1" applyBorder="1" applyAlignment="1">
      <alignment horizontal="left" vertical="center" wrapText="1"/>
    </xf>
    <xf numFmtId="0" fontId="21" fillId="0" borderId="41" xfId="0" applyFont="1" applyBorder="1" applyAlignment="1">
      <alignment horizontal="left" vertical="center" wrapText="1"/>
    </xf>
    <xf numFmtId="0" fontId="21" fillId="0" borderId="9" xfId="2" applyFont="1" applyAlignment="1">
      <alignment vertical="center"/>
    </xf>
    <xf numFmtId="0" fontId="43" fillId="0" borderId="41" xfId="0" applyFont="1" applyBorder="1" applyAlignment="1">
      <alignment horizontal="left" vertical="center" wrapText="1"/>
    </xf>
    <xf numFmtId="0" fontId="13" fillId="0" borderId="41" xfId="0" applyFont="1" applyBorder="1" applyAlignment="1">
      <alignment horizontal="left" vertical="center" wrapText="1"/>
    </xf>
    <xf numFmtId="0" fontId="28" fillId="0" borderId="41" xfId="3" applyFont="1" applyBorder="1" applyAlignment="1">
      <alignment horizontal="center" vertical="center"/>
    </xf>
    <xf numFmtId="0" fontId="21" fillId="0" borderId="41" xfId="2" applyFont="1" applyBorder="1" applyAlignment="1">
      <alignment horizontal="center" vertical="center" wrapText="1"/>
    </xf>
    <xf numFmtId="0" fontId="22" fillId="0" borderId="41" xfId="3" applyFont="1" applyBorder="1" applyAlignment="1">
      <alignment horizontal="center" vertical="center"/>
    </xf>
    <xf numFmtId="0" fontId="22" fillId="0" borderId="42" xfId="3" applyFont="1" applyBorder="1" applyAlignment="1">
      <alignment horizontal="center" vertical="center"/>
    </xf>
    <xf numFmtId="0" fontId="39" fillId="11" borderId="37" xfId="3" applyFont="1" applyFill="1" applyBorder="1" applyAlignment="1">
      <alignment horizontal="center" vertical="center"/>
    </xf>
    <xf numFmtId="0" fontId="21" fillId="0" borderId="9" xfId="0" applyFont="1" applyBorder="1" applyAlignment="1">
      <alignment horizontal="left" vertical="center" wrapText="1"/>
    </xf>
    <xf numFmtId="0" fontId="21" fillId="0" borderId="9" xfId="0" applyFont="1" applyBorder="1" applyAlignment="1">
      <alignment horizontal="center" vertical="center" wrapText="1"/>
    </xf>
    <xf numFmtId="0" fontId="22" fillId="20" borderId="9" xfId="3" applyFont="1" applyFill="1" applyAlignment="1">
      <alignment vertical="center"/>
    </xf>
    <xf numFmtId="0" fontId="21" fillId="20" borderId="9" xfId="2" applyFont="1" applyFill="1" applyAlignment="1">
      <alignment vertical="center" wrapText="1"/>
    </xf>
    <xf numFmtId="0" fontId="22" fillId="20" borderId="9" xfId="3" applyFont="1" applyFill="1"/>
    <xf numFmtId="0" fontId="20" fillId="20" borderId="0" xfId="0" applyFont="1" applyFill="1" applyAlignment="1">
      <alignment vertical="center"/>
    </xf>
    <xf numFmtId="0" fontId="21" fillId="20" borderId="9" xfId="0" applyFont="1" applyFill="1" applyBorder="1" applyAlignment="1">
      <alignment horizontal="left" vertical="center" wrapText="1"/>
    </xf>
    <xf numFmtId="0" fontId="21" fillId="20" borderId="9" xfId="2" applyFont="1" applyFill="1" applyAlignment="1">
      <alignment horizontal="center" vertical="center"/>
    </xf>
    <xf numFmtId="0" fontId="3" fillId="0" borderId="9" xfId="19"/>
    <xf numFmtId="0" fontId="3" fillId="0" borderId="9" xfId="19" applyAlignment="1">
      <alignment horizontal="center"/>
    </xf>
    <xf numFmtId="0" fontId="29" fillId="0" borderId="37" xfId="12" quotePrefix="1" applyNumberFormat="1" applyBorder="1" applyAlignment="1">
      <alignment horizontal="center" vertical="center" wrapText="1"/>
    </xf>
    <xf numFmtId="0" fontId="29" fillId="0" borderId="37" xfId="12" quotePrefix="1" applyNumberFormat="1" applyBorder="1" applyAlignment="1">
      <alignment horizontal="left" vertical="center" wrapText="1"/>
    </xf>
    <xf numFmtId="37" fontId="29" fillId="0" borderId="37" xfId="11" applyNumberFormat="1" applyBorder="1" applyAlignment="1">
      <alignment horizontal="center" vertical="center"/>
    </xf>
    <xf numFmtId="0" fontId="29" fillId="0" borderId="36" xfId="12" quotePrefix="1" applyNumberFormat="1" applyBorder="1" applyAlignment="1">
      <alignment horizontal="center" vertical="center" wrapText="1"/>
    </xf>
    <xf numFmtId="37" fontId="29" fillId="0" borderId="58" xfId="19" applyNumberFormat="1" applyFont="1" applyBorder="1" applyAlignment="1">
      <alignment horizontal="center" vertical="center"/>
    </xf>
    <xf numFmtId="37" fontId="29" fillId="0" borderId="56" xfId="19" applyNumberFormat="1" applyFont="1" applyBorder="1" applyAlignment="1">
      <alignment horizontal="center" vertical="center"/>
    </xf>
    <xf numFmtId="0" fontId="29" fillId="0" borderId="27" xfId="12" quotePrefix="1" applyNumberFormat="1" applyBorder="1" applyAlignment="1">
      <alignment horizontal="center" vertical="center" wrapText="1"/>
    </xf>
    <xf numFmtId="0" fontId="29" fillId="0" borderId="28" xfId="12" quotePrefix="1" applyNumberFormat="1" applyBorder="1" applyAlignment="1">
      <alignment horizontal="left" vertical="center" wrapText="1"/>
    </xf>
    <xf numFmtId="0" fontId="29" fillId="0" borderId="28" xfId="12" quotePrefix="1" applyNumberFormat="1" applyBorder="1" applyAlignment="1">
      <alignment horizontal="center" vertical="center" wrapText="1"/>
    </xf>
    <xf numFmtId="0" fontId="29" fillId="0" borderId="55" xfId="12" quotePrefix="1" applyNumberFormat="1" applyBorder="1" applyAlignment="1">
      <alignment horizontal="center" vertical="center" wrapText="1"/>
    </xf>
    <xf numFmtId="0" fontId="29" fillId="0" borderId="59" xfId="12" quotePrefix="1" applyNumberFormat="1" applyBorder="1" applyAlignment="1">
      <alignment horizontal="left" vertical="center" wrapText="1"/>
    </xf>
    <xf numFmtId="0" fontId="29" fillId="0" borderId="59" xfId="12" quotePrefix="1" applyNumberFormat="1" applyBorder="1" applyAlignment="1">
      <alignment horizontal="center" vertical="center" wrapText="1"/>
    </xf>
    <xf numFmtId="37" fontId="29" fillId="0" borderId="64" xfId="11" applyNumberFormat="1" applyBorder="1" applyAlignment="1">
      <alignment horizontal="right" vertical="center"/>
    </xf>
    <xf numFmtId="0" fontId="3" fillId="0" borderId="60" xfId="19" applyBorder="1" applyAlignment="1">
      <alignment horizontal="right" wrapText="1"/>
    </xf>
    <xf numFmtId="0" fontId="3" fillId="0" borderId="39" xfId="19" applyBorder="1" applyAlignment="1">
      <alignment horizontal="right" wrapText="1"/>
    </xf>
    <xf numFmtId="0" fontId="3" fillId="0" borderId="39" xfId="19" applyBorder="1" applyAlignment="1">
      <alignment horizontal="right"/>
    </xf>
    <xf numFmtId="37" fontId="29" fillId="0" borderId="71" xfId="11" applyNumberFormat="1" applyBorder="1" applyAlignment="1">
      <alignment horizontal="right" vertical="center"/>
    </xf>
    <xf numFmtId="0" fontId="3" fillId="0" borderId="29" xfId="19" applyBorder="1" applyAlignment="1">
      <alignment horizontal="right"/>
    </xf>
    <xf numFmtId="0" fontId="3" fillId="20" borderId="9" xfId="19" applyFill="1"/>
    <xf numFmtId="0" fontId="20" fillId="20" borderId="23" xfId="2" applyFont="1" applyFill="1" applyBorder="1" applyAlignment="1">
      <alignment horizontal="center" vertical="center" wrapText="1"/>
    </xf>
    <xf numFmtId="0" fontId="43" fillId="20" borderId="9" xfId="0" applyFont="1" applyFill="1" applyBorder="1" applyAlignment="1">
      <alignment horizontal="left" vertical="center" wrapText="1"/>
    </xf>
    <xf numFmtId="0" fontId="22" fillId="0" borderId="59" xfId="3" applyFont="1" applyBorder="1" applyAlignment="1">
      <alignment vertical="center" wrapText="1"/>
    </xf>
    <xf numFmtId="43" fontId="49" fillId="15" borderId="70" xfId="18" applyFont="1" applyFill="1" applyBorder="1" applyAlignment="1">
      <alignment horizontal="center" vertical="center" wrapText="1"/>
    </xf>
    <xf numFmtId="43" fontId="49" fillId="15" borderId="73" xfId="18" applyFont="1" applyFill="1" applyBorder="1" applyAlignment="1">
      <alignment horizontal="center" vertical="center" wrapText="1"/>
    </xf>
    <xf numFmtId="43" fontId="49" fillId="15" borderId="74" xfId="18" applyFont="1" applyFill="1" applyBorder="1" applyAlignment="1">
      <alignment horizontal="center" vertical="center" wrapText="1"/>
    </xf>
    <xf numFmtId="0" fontId="22" fillId="14" borderId="9" xfId="3" applyFont="1" applyFill="1"/>
    <xf numFmtId="0" fontId="20" fillId="14" borderId="0" xfId="0" applyFont="1" applyFill="1" applyAlignment="1">
      <alignment vertical="center"/>
    </xf>
    <xf numFmtId="0" fontId="21" fillId="15" borderId="20" xfId="3" applyFont="1" applyFill="1" applyBorder="1" applyAlignment="1">
      <alignment horizontal="center" vertical="center" wrapText="1"/>
    </xf>
    <xf numFmtId="0" fontId="21" fillId="15" borderId="22" xfId="3" applyFont="1" applyFill="1" applyBorder="1" applyAlignment="1">
      <alignment horizontal="center" vertical="center" wrapText="1"/>
    </xf>
    <xf numFmtId="0" fontId="21" fillId="15" borderId="26" xfId="3" applyFont="1" applyFill="1" applyBorder="1" applyAlignment="1">
      <alignment horizontal="center" vertical="center" wrapText="1"/>
    </xf>
    <xf numFmtId="0" fontId="21" fillId="15" borderId="41" xfId="3" applyFont="1" applyFill="1" applyBorder="1" applyAlignment="1">
      <alignment horizontal="center" vertical="center" wrapText="1"/>
    </xf>
    <xf numFmtId="0" fontId="47" fillId="0" borderId="41" xfId="0" applyFont="1" applyBorder="1" applyAlignment="1">
      <alignment horizontal="center" vertical="center"/>
    </xf>
    <xf numFmtId="0" fontId="47" fillId="0" borderId="41" xfId="0" applyFont="1" applyBorder="1" applyAlignment="1">
      <alignment vertical="center"/>
    </xf>
    <xf numFmtId="0" fontId="47" fillId="0" borderId="41" xfId="2" applyFont="1" applyBorder="1" applyAlignment="1">
      <alignment horizontal="center" wrapText="1"/>
    </xf>
    <xf numFmtId="0" fontId="47" fillId="0" borderId="41" xfId="2" applyFont="1" applyBorder="1" applyAlignment="1">
      <alignment horizontal="center" vertical="center" wrapText="1"/>
    </xf>
    <xf numFmtId="0" fontId="47" fillId="0" borderId="41" xfId="2" applyFont="1" applyBorder="1" applyAlignment="1">
      <alignment vertical="center" wrapText="1"/>
    </xf>
    <xf numFmtId="0" fontId="21" fillId="0" borderId="41" xfId="0" applyFont="1" applyBorder="1" applyAlignment="1">
      <alignment vertical="center" wrapText="1"/>
    </xf>
    <xf numFmtId="0" fontId="20" fillId="20" borderId="9" xfId="0" applyFont="1" applyFill="1" applyBorder="1" applyAlignment="1">
      <alignment vertical="center"/>
    </xf>
    <xf numFmtId="0" fontId="20" fillId="0" borderId="41" xfId="0" applyFont="1" applyBorder="1" applyAlignment="1">
      <alignment vertical="center"/>
    </xf>
    <xf numFmtId="0" fontId="50" fillId="15" borderId="28" xfId="19" applyFont="1" applyFill="1" applyBorder="1" applyAlignment="1">
      <alignment horizontal="center" vertical="center" wrapText="1"/>
    </xf>
    <xf numFmtId="0" fontId="3" fillId="0" borderId="67" xfId="19" applyBorder="1" applyAlignment="1">
      <alignment vertical="center"/>
    </xf>
    <xf numFmtId="0" fontId="0" fillId="0" borderId="59" xfId="0" applyBorder="1" applyAlignment="1">
      <alignment vertical="center"/>
    </xf>
    <xf numFmtId="0" fontId="3" fillId="0" borderId="59" xfId="19" applyBorder="1" applyAlignment="1">
      <alignment vertical="center"/>
    </xf>
    <xf numFmtId="0" fontId="3" fillId="0" borderId="59" xfId="19" applyBorder="1" applyAlignment="1">
      <alignment horizontal="right" vertical="center"/>
    </xf>
    <xf numFmtId="0" fontId="3" fillId="0" borderId="40" xfId="19" applyBorder="1" applyAlignment="1">
      <alignment vertical="center"/>
    </xf>
    <xf numFmtId="0" fontId="0" fillId="0" borderId="37" xfId="0" applyBorder="1" applyAlignment="1">
      <alignment vertical="center"/>
    </xf>
    <xf numFmtId="0" fontId="3" fillId="0" borderId="37" xfId="19" applyBorder="1" applyAlignment="1">
      <alignment vertical="center"/>
    </xf>
    <xf numFmtId="0" fontId="3" fillId="0" borderId="68" xfId="19" applyBorder="1" applyAlignment="1">
      <alignment vertical="center"/>
    </xf>
    <xf numFmtId="0" fontId="0" fillId="0" borderId="28" xfId="0" applyBorder="1" applyAlignment="1">
      <alignment vertical="center"/>
    </xf>
    <xf numFmtId="0" fontId="3" fillId="0" borderId="28" xfId="19" applyBorder="1" applyAlignment="1">
      <alignment vertical="center"/>
    </xf>
    <xf numFmtId="0" fontId="3" fillId="0" borderId="70" xfId="19" applyBorder="1" applyAlignment="1">
      <alignment horizontal="right" vertical="center"/>
    </xf>
    <xf numFmtId="0" fontId="20" fillId="15" borderId="41" xfId="2" applyFont="1" applyFill="1" applyBorder="1" applyAlignment="1">
      <alignment vertical="center" wrapText="1"/>
    </xf>
    <xf numFmtId="0" fontId="20" fillId="15" borderId="41" xfId="0" applyFont="1" applyFill="1" applyBorder="1" applyAlignment="1">
      <alignment vertical="center"/>
    </xf>
    <xf numFmtId="0" fontId="20" fillId="0" borderId="41" xfId="2" applyFont="1" applyBorder="1" applyAlignment="1">
      <alignment vertical="center" wrapText="1"/>
    </xf>
    <xf numFmtId="0" fontId="20" fillId="0" borderId="31" xfId="0" applyFont="1" applyBorder="1" applyAlignment="1">
      <alignment vertical="center"/>
    </xf>
    <xf numFmtId="0" fontId="50" fillId="11" borderId="27" xfId="19" applyFont="1" applyFill="1" applyBorder="1" applyAlignment="1">
      <alignment horizontal="center" vertical="center" wrapText="1"/>
    </xf>
    <xf numFmtId="0" fontId="21" fillId="15" borderId="43" xfId="3" applyFont="1" applyFill="1" applyBorder="1" applyAlignment="1">
      <alignment horizontal="center" vertical="center" wrapText="1"/>
    </xf>
    <xf numFmtId="0" fontId="15" fillId="15" borderId="43" xfId="3" applyFont="1" applyFill="1" applyBorder="1" applyAlignment="1">
      <alignment vertical="center" wrapText="1"/>
    </xf>
    <xf numFmtId="0" fontId="22" fillId="0" borderId="22" xfId="3" applyFont="1" applyBorder="1" applyAlignment="1">
      <alignment vertical="center" wrapText="1"/>
    </xf>
    <xf numFmtId="0" fontId="15" fillId="0" borderId="49" xfId="3" applyFont="1" applyBorder="1" applyAlignment="1">
      <alignment horizontal="center" vertical="center" wrapText="1"/>
    </xf>
    <xf numFmtId="0" fontId="15" fillId="0" borderId="50" xfId="3" applyFont="1" applyBorder="1" applyAlignment="1">
      <alignment horizontal="center" vertical="center" wrapText="1"/>
    </xf>
    <xf numFmtId="0" fontId="15" fillId="0" borderId="51" xfId="3" applyFont="1" applyBorder="1" applyAlignment="1">
      <alignment horizontal="center" vertical="center" wrapText="1"/>
    </xf>
    <xf numFmtId="0" fontId="15" fillId="15" borderId="43" xfId="3" applyFont="1" applyFill="1" applyBorder="1" applyAlignment="1">
      <alignment horizontal="center" vertical="center" wrapText="1"/>
    </xf>
    <xf numFmtId="9" fontId="22" fillId="0" borderId="61" xfId="3" applyNumberFormat="1" applyFont="1" applyBorder="1" applyAlignment="1">
      <alignment horizontal="center" vertical="center" wrapText="1"/>
    </xf>
    <xf numFmtId="9" fontId="15" fillId="0" borderId="63" xfId="3" applyNumberFormat="1" applyFont="1" applyBorder="1" applyAlignment="1">
      <alignment horizontal="center" vertical="center" wrapText="1"/>
    </xf>
    <xf numFmtId="0" fontId="22" fillId="0" borderId="34" xfId="3" applyFont="1" applyBorder="1" applyAlignment="1">
      <alignment horizontal="center" vertical="center" wrapText="1"/>
    </xf>
    <xf numFmtId="0" fontId="51" fillId="0" borderId="34" xfId="3" applyFont="1" applyBorder="1" applyAlignment="1">
      <alignment horizontal="center" vertical="center" wrapText="1"/>
    </xf>
    <xf numFmtId="0" fontId="22" fillId="0" borderId="22" xfId="3" applyFont="1" applyBorder="1" applyAlignment="1">
      <alignment horizontal="center" vertical="center"/>
    </xf>
    <xf numFmtId="0" fontId="22" fillId="0" borderId="21" xfId="3" applyFont="1" applyBorder="1" applyAlignment="1">
      <alignment horizontal="center" vertical="center"/>
    </xf>
    <xf numFmtId="0" fontId="20" fillId="0" borderId="41" xfId="0" applyFont="1" applyBorder="1" applyAlignment="1">
      <alignment horizontal="left" vertical="center" wrapText="1"/>
    </xf>
    <xf numFmtId="0" fontId="48" fillId="15" borderId="41" xfId="2" applyFont="1" applyFill="1" applyBorder="1" applyAlignment="1">
      <alignment vertical="center" wrapText="1"/>
    </xf>
    <xf numFmtId="0" fontId="48" fillId="15" borderId="41" xfId="0" applyFont="1" applyFill="1" applyBorder="1" applyAlignment="1">
      <alignment vertical="center"/>
    </xf>
    <xf numFmtId="0" fontId="21" fillId="0" borderId="41" xfId="0" applyFont="1" applyBorder="1" applyAlignment="1">
      <alignment horizontal="center" vertical="center"/>
    </xf>
    <xf numFmtId="0" fontId="21" fillId="0" borderId="41" xfId="2" applyFont="1" applyBorder="1" applyAlignment="1">
      <alignment horizontal="center" wrapText="1"/>
    </xf>
    <xf numFmtId="0" fontId="15" fillId="0" borderId="41" xfId="3" applyFont="1" applyBorder="1" applyAlignment="1">
      <alignment vertical="center"/>
    </xf>
    <xf numFmtId="0" fontId="22" fillId="0" borderId="41" xfId="3" applyFont="1" applyBorder="1" applyAlignment="1">
      <alignment vertical="center"/>
    </xf>
    <xf numFmtId="0" fontId="20" fillId="15" borderId="41" xfId="2" applyFont="1" applyFill="1" applyBorder="1" applyAlignment="1">
      <alignment horizontal="center"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20" borderId="0" xfId="0" applyFont="1" applyFill="1" applyAlignment="1">
      <alignment horizontal="center" vertical="center"/>
    </xf>
    <xf numFmtId="37" fontId="29" fillId="0" borderId="59" xfId="11" applyNumberFormat="1" applyBorder="1" applyAlignment="1">
      <alignment horizontal="center" vertical="center"/>
    </xf>
    <xf numFmtId="37" fontId="29" fillId="0" borderId="60" xfId="11" applyNumberFormat="1" applyBorder="1" applyAlignment="1">
      <alignment horizontal="center" vertical="center"/>
    </xf>
    <xf numFmtId="0" fontId="0" fillId="0" borderId="55" xfId="0" applyBorder="1" applyAlignment="1">
      <alignment horizontal="center" vertical="center"/>
    </xf>
    <xf numFmtId="37" fontId="29" fillId="0" borderId="39" xfId="11" applyNumberFormat="1" applyBorder="1" applyAlignment="1">
      <alignment horizontal="center" vertical="center"/>
    </xf>
    <xf numFmtId="0" fontId="0" fillId="0" borderId="36" xfId="0" applyBorder="1" applyAlignment="1">
      <alignment horizontal="center" vertical="center"/>
    </xf>
    <xf numFmtId="37" fontId="29" fillId="0" borderId="28" xfId="11" applyNumberFormat="1" applyBorder="1" applyAlignment="1">
      <alignment horizontal="center" vertical="center"/>
    </xf>
    <xf numFmtId="37" fontId="29" fillId="0" borderId="29" xfId="11" applyNumberFormat="1" applyBorder="1" applyAlignment="1">
      <alignment horizontal="center" vertical="center"/>
    </xf>
    <xf numFmtId="0" fontId="0" fillId="0" borderId="27" xfId="0" applyBorder="1" applyAlignment="1">
      <alignment horizontal="center" vertical="center"/>
    </xf>
    <xf numFmtId="0" fontId="25" fillId="0" borderId="37" xfId="20" applyFont="1" applyBorder="1" applyAlignment="1">
      <alignment horizontal="left" vertical="center" wrapText="1"/>
    </xf>
    <xf numFmtId="0" fontId="52" fillId="0" borderId="9" xfId="20" applyFont="1" applyAlignment="1">
      <alignment horizontal="left" vertical="top"/>
    </xf>
    <xf numFmtId="1" fontId="52" fillId="0" borderId="1" xfId="20" applyNumberFormat="1" applyFont="1" applyBorder="1" applyAlignment="1">
      <alignment horizontal="center" vertical="center" shrinkToFit="1"/>
    </xf>
    <xf numFmtId="0" fontId="25" fillId="0" borderId="1" xfId="20" applyFont="1" applyBorder="1" applyAlignment="1">
      <alignment horizontal="center" vertical="center" wrapText="1"/>
    </xf>
    <xf numFmtId="0" fontId="52" fillId="22" borderId="9" xfId="20" applyFont="1" applyFill="1" applyAlignment="1">
      <alignment horizontal="left" vertical="top" wrapText="1"/>
    </xf>
    <xf numFmtId="0" fontId="52" fillId="22" borderId="9" xfId="20" applyFont="1" applyFill="1" applyAlignment="1">
      <alignment horizontal="left" vertical="top"/>
    </xf>
    <xf numFmtId="0" fontId="52" fillId="0" borderId="9" xfId="20" applyFont="1" applyAlignment="1">
      <alignment horizontal="left" vertical="top" wrapText="1"/>
    </xf>
    <xf numFmtId="0" fontId="53" fillId="11" borderId="1" xfId="20" applyFont="1" applyFill="1" applyBorder="1" applyAlignment="1">
      <alignment horizontal="center" vertical="center" wrapText="1"/>
    </xf>
    <xf numFmtId="0" fontId="21" fillId="0" borderId="9" xfId="0" applyFont="1" applyBorder="1" applyAlignment="1">
      <alignment vertical="center" wrapText="1"/>
    </xf>
    <xf numFmtId="43" fontId="39" fillId="15" borderId="37" xfId="18" applyFont="1" applyFill="1" applyBorder="1" applyAlignment="1">
      <alignment horizontal="center"/>
    </xf>
    <xf numFmtId="43" fontId="39" fillId="19" borderId="37" xfId="18" applyFont="1" applyFill="1" applyBorder="1" applyAlignment="1">
      <alignment horizontal="center" vertical="center"/>
    </xf>
    <xf numFmtId="0" fontId="25" fillId="0" borderId="37" xfId="20" applyFont="1" applyBorder="1" applyAlignment="1">
      <alignment vertical="center" wrapText="1"/>
    </xf>
    <xf numFmtId="0" fontId="25" fillId="0" borderId="10" xfId="20" applyFont="1" applyBorder="1" applyAlignment="1">
      <alignment vertical="center" wrapText="1"/>
    </xf>
    <xf numFmtId="0" fontId="39" fillId="0" borderId="37" xfId="3" applyFont="1" applyBorder="1" applyAlignment="1">
      <alignment horizontal="center" vertical="center" wrapText="1"/>
    </xf>
    <xf numFmtId="0" fontId="32" fillId="0" borderId="37" xfId="3" applyFont="1" applyBorder="1" applyAlignment="1">
      <alignment horizontal="left" vertical="center" wrapText="1"/>
    </xf>
    <xf numFmtId="0" fontId="21" fillId="23" borderId="37" xfId="3" applyFont="1" applyFill="1" applyBorder="1" applyAlignment="1">
      <alignment horizontal="center" vertical="center" wrapText="1"/>
    </xf>
    <xf numFmtId="0" fontId="25" fillId="0" borderId="12" xfId="20" applyFont="1" applyBorder="1" applyAlignment="1">
      <alignment horizontal="center" vertical="center" wrapText="1"/>
    </xf>
    <xf numFmtId="0" fontId="15" fillId="0" borderId="9" xfId="3" applyFont="1" applyAlignment="1">
      <alignment horizontal="center" vertical="center" wrapText="1"/>
    </xf>
    <xf numFmtId="0" fontId="21" fillId="15" borderId="20" xfId="2" applyFont="1" applyFill="1" applyBorder="1" applyAlignment="1">
      <alignment vertical="center" wrapText="1"/>
    </xf>
    <xf numFmtId="0" fontId="21" fillId="15" borderId="22" xfId="2" applyFont="1" applyFill="1" applyBorder="1" applyAlignment="1">
      <alignment vertical="center" wrapText="1"/>
    </xf>
    <xf numFmtId="10" fontId="39" fillId="15" borderId="37" xfId="18" applyNumberFormat="1" applyFont="1" applyFill="1" applyBorder="1" applyAlignment="1">
      <alignment horizontal="center"/>
    </xf>
    <xf numFmtId="0" fontId="22" fillId="0" borderId="64" xfId="3" applyFont="1" applyBorder="1" applyAlignment="1">
      <alignment vertical="center" wrapText="1"/>
    </xf>
    <xf numFmtId="43" fontId="49" fillId="15" borderId="81" xfId="18" applyFont="1" applyFill="1" applyBorder="1" applyAlignment="1">
      <alignment horizontal="center" vertical="center" wrapText="1"/>
    </xf>
    <xf numFmtId="0" fontId="22" fillId="0" borderId="84" xfId="3" applyFont="1" applyBorder="1" applyAlignment="1">
      <alignment vertical="center" wrapText="1"/>
    </xf>
    <xf numFmtId="0" fontId="22" fillId="0" borderId="89" xfId="3" applyFont="1" applyBorder="1" applyAlignment="1">
      <alignment vertical="center" wrapText="1"/>
    </xf>
    <xf numFmtId="170" fontId="22" fillId="0" borderId="9" xfId="3" applyNumberFormat="1" applyFont="1" applyAlignment="1">
      <alignment vertical="center"/>
    </xf>
    <xf numFmtId="170" fontId="22" fillId="0" borderId="37" xfId="5" applyNumberFormat="1" applyFont="1" applyFill="1" applyBorder="1" applyAlignment="1">
      <alignment vertical="center"/>
    </xf>
    <xf numFmtId="170" fontId="22" fillId="0" borderId="28" xfId="5" applyNumberFormat="1" applyFont="1" applyFill="1" applyBorder="1" applyAlignment="1">
      <alignment vertical="center"/>
    </xf>
    <xf numFmtId="0" fontId="47" fillId="15" borderId="41" xfId="2" applyFont="1" applyFill="1" applyBorder="1" applyAlignment="1">
      <alignment vertical="center" wrapText="1"/>
    </xf>
    <xf numFmtId="0" fontId="0" fillId="0" borderId="9" xfId="0" applyBorder="1"/>
    <xf numFmtId="0" fontId="21" fillId="15" borderId="36" xfId="2" applyFont="1" applyFill="1" applyBorder="1" applyAlignment="1">
      <alignment horizontal="center" vertical="center" wrapText="1"/>
    </xf>
    <xf numFmtId="0" fontId="21" fillId="15" borderId="37" xfId="2" applyFont="1" applyFill="1" applyBorder="1" applyAlignment="1">
      <alignment horizontal="center" vertical="center" wrapText="1"/>
    </xf>
    <xf numFmtId="0" fontId="22"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7" fillId="0" borderId="23" xfId="3" applyFont="1" applyBorder="1" applyAlignment="1">
      <alignment horizontal="center" vertical="center"/>
    </xf>
    <xf numFmtId="0" fontId="27" fillId="0" borderId="26" xfId="3" applyFont="1" applyBorder="1" applyAlignment="1">
      <alignment horizontal="center" vertical="center"/>
    </xf>
    <xf numFmtId="2" fontId="27" fillId="0" borderId="23" xfId="3" applyNumberFormat="1" applyFont="1" applyBorder="1" applyAlignment="1">
      <alignment horizontal="center" vertical="center"/>
    </xf>
    <xf numFmtId="2" fontId="27" fillId="0" borderId="26" xfId="3" applyNumberFormat="1" applyFont="1" applyBorder="1" applyAlignment="1">
      <alignment horizontal="center" vertical="center"/>
    </xf>
    <xf numFmtId="0" fontId="39" fillId="15" borderId="17" xfId="3" applyFont="1" applyFill="1" applyBorder="1" applyAlignment="1">
      <alignment horizontal="center" vertical="center" wrapText="1"/>
    </xf>
    <xf numFmtId="0" fontId="27" fillId="0" borderId="34" xfId="3" applyFont="1" applyBorder="1" applyAlignment="1">
      <alignment horizontal="center" vertical="center"/>
    </xf>
    <xf numFmtId="0" fontId="39" fillId="15" borderId="34" xfId="3" applyFont="1" applyFill="1" applyBorder="1" applyAlignment="1">
      <alignment horizontal="center" vertical="center" wrapText="1"/>
    </xf>
    <xf numFmtId="2" fontId="27" fillId="0" borderId="97" xfId="3" applyNumberFormat="1" applyFont="1" applyBorder="1" applyAlignment="1">
      <alignment horizontal="center" vertical="center"/>
    </xf>
    <xf numFmtId="0" fontId="39" fillId="15" borderId="98" xfId="3" applyFont="1" applyFill="1" applyBorder="1" applyAlignment="1">
      <alignment horizontal="center" vertical="center" wrapText="1"/>
    </xf>
    <xf numFmtId="0" fontId="27" fillId="0" borderId="99" xfId="3" applyFont="1" applyBorder="1" applyAlignment="1">
      <alignment horizontal="center" vertical="center"/>
    </xf>
    <xf numFmtId="0" fontId="39" fillId="15" borderId="23" xfId="3" applyFont="1" applyFill="1" applyBorder="1" applyAlignment="1">
      <alignment horizontal="center" vertical="center" wrapText="1"/>
    </xf>
    <xf numFmtId="0" fontId="27" fillId="0" borderId="97" xfId="3" applyFont="1" applyBorder="1" applyAlignment="1">
      <alignment horizontal="center" vertical="center"/>
    </xf>
    <xf numFmtId="1" fontId="27" fillId="0" borderId="41" xfId="3" applyNumberFormat="1" applyFont="1" applyBorder="1" applyAlignment="1">
      <alignment horizontal="center" vertical="center"/>
    </xf>
    <xf numFmtId="9" fontId="28" fillId="14" borderId="9" xfId="0" applyNumberFormat="1" applyFont="1" applyFill="1" applyBorder="1" applyAlignment="1">
      <alignment horizontal="center"/>
    </xf>
    <xf numFmtId="0" fontId="39" fillId="14" borderId="9" xfId="2" applyFont="1" applyFill="1" applyAlignment="1">
      <alignment vertical="center" wrapText="1"/>
    </xf>
    <xf numFmtId="0" fontId="39" fillId="14" borderId="9" xfId="3" applyFont="1" applyFill="1" applyAlignment="1">
      <alignment horizontal="center" vertical="center"/>
    </xf>
    <xf numFmtId="10" fontId="39" fillId="14" borderId="9" xfId="0" applyNumberFormat="1" applyFont="1" applyFill="1" applyBorder="1" applyAlignment="1">
      <alignment horizontal="center" vertical="center"/>
    </xf>
    <xf numFmtId="9" fontId="39" fillId="14" borderId="9" xfId="3" applyNumberFormat="1" applyFont="1" applyFill="1" applyAlignment="1">
      <alignment horizontal="center" vertical="center"/>
    </xf>
    <xf numFmtId="9" fontId="39" fillId="14" borderId="9" xfId="0" applyNumberFormat="1" applyFont="1" applyFill="1" applyBorder="1" applyAlignment="1">
      <alignment horizontal="center" vertical="center"/>
    </xf>
    <xf numFmtId="10" fontId="39" fillId="14" borderId="9" xfId="18" applyNumberFormat="1" applyFont="1" applyFill="1" applyBorder="1" applyAlignment="1">
      <alignment horizontal="center"/>
    </xf>
    <xf numFmtId="43" fontId="39" fillId="14" borderId="9" xfId="18" applyFont="1" applyFill="1" applyBorder="1" applyAlignment="1">
      <alignment horizontal="center" vertical="center"/>
    </xf>
    <xf numFmtId="0" fontId="39" fillId="15" borderId="1" xfId="2" applyFont="1" applyFill="1" applyBorder="1" applyAlignment="1">
      <alignment horizontal="center" vertical="center" wrapText="1"/>
    </xf>
    <xf numFmtId="0" fontId="39" fillId="11" borderId="1" xfId="3" applyFont="1" applyFill="1" applyBorder="1" applyAlignment="1">
      <alignment horizontal="center" vertical="center"/>
    </xf>
    <xf numFmtId="10" fontId="39" fillId="15" borderId="1" xfId="3" applyNumberFormat="1" applyFont="1" applyFill="1" applyBorder="1" applyAlignment="1">
      <alignment horizontal="center" vertical="center"/>
    </xf>
    <xf numFmtId="9" fontId="39" fillId="15" borderId="1" xfId="3" applyNumberFormat="1" applyFont="1" applyFill="1" applyBorder="1" applyAlignment="1">
      <alignment horizontal="center" vertical="center"/>
    </xf>
    <xf numFmtId="10" fontId="39" fillId="15" borderId="1" xfId="0" applyNumberFormat="1" applyFont="1" applyFill="1" applyBorder="1" applyAlignment="1">
      <alignment horizontal="center" vertical="center"/>
    </xf>
    <xf numFmtId="9" fontId="39" fillId="19" borderId="1" xfId="0" applyNumberFormat="1" applyFont="1" applyFill="1" applyBorder="1" applyAlignment="1">
      <alignment horizontal="center" vertical="center"/>
    </xf>
    <xf numFmtId="9" fontId="39" fillId="15" borderId="1" xfId="0" applyNumberFormat="1" applyFont="1" applyFill="1" applyBorder="1" applyAlignment="1">
      <alignment horizontal="center"/>
    </xf>
    <xf numFmtId="10" fontId="39" fillId="15" borderId="1" xfId="18" applyNumberFormat="1" applyFont="1" applyFill="1" applyBorder="1" applyAlignment="1">
      <alignment horizontal="center"/>
    </xf>
    <xf numFmtId="43" fontId="39" fillId="15" borderId="1" xfId="18" applyFont="1" applyFill="1" applyBorder="1" applyAlignment="1">
      <alignment horizontal="center"/>
    </xf>
    <xf numFmtId="43" fontId="39" fillId="19" borderId="1" xfId="18" applyFont="1" applyFill="1" applyBorder="1" applyAlignment="1">
      <alignment horizontal="center" vertical="center"/>
    </xf>
    <xf numFmtId="0" fontId="39" fillId="15" borderId="1" xfId="0" applyFont="1" applyFill="1" applyBorder="1" applyAlignment="1">
      <alignment horizontal="center" vertical="center"/>
    </xf>
    <xf numFmtId="9" fontId="28" fillId="14" borderId="1" xfId="0" applyNumberFormat="1" applyFont="1" applyFill="1" applyBorder="1" applyAlignment="1">
      <alignment horizontal="center"/>
    </xf>
    <xf numFmtId="0" fontId="25" fillId="0" borderId="10" xfId="20" applyFont="1" applyBorder="1" applyAlignment="1">
      <alignment horizontal="center" vertical="center" wrapText="1"/>
    </xf>
    <xf numFmtId="0" fontId="39" fillId="0" borderId="37" xfId="2" applyFont="1" applyBorder="1" applyAlignment="1">
      <alignment horizontal="center" vertical="center" wrapText="1"/>
    </xf>
    <xf numFmtId="0" fontId="39" fillId="11" borderId="37" xfId="2" applyFont="1" applyFill="1" applyBorder="1" applyAlignment="1">
      <alignment horizontal="center" vertical="center" wrapText="1"/>
    </xf>
    <xf numFmtId="0" fontId="27" fillId="0" borderId="100" xfId="3" applyFont="1" applyBorder="1" applyAlignment="1">
      <alignment horizontal="center" vertical="center"/>
    </xf>
    <xf numFmtId="0" fontId="39" fillId="15" borderId="97" xfId="3" applyFont="1" applyFill="1" applyBorder="1" applyAlignment="1">
      <alignment horizontal="center" vertical="center" wrapText="1"/>
    </xf>
    <xf numFmtId="0" fontId="39" fillId="0" borderId="1" xfId="2" applyFont="1" applyBorder="1" applyAlignment="1">
      <alignment horizontal="center" vertical="center" wrapText="1"/>
    </xf>
    <xf numFmtId="0" fontId="21" fillId="0" borderId="41" xfId="0" applyFont="1" applyBorder="1" applyAlignment="1">
      <alignment horizontal="center" vertical="center" wrapText="1"/>
    </xf>
    <xf numFmtId="0" fontId="21" fillId="15" borderId="34" xfId="3" applyFont="1" applyFill="1" applyBorder="1" applyAlignment="1">
      <alignment horizontal="center" vertical="center" wrapText="1"/>
    </xf>
    <xf numFmtId="9" fontId="28" fillId="0" borderId="37" xfId="0" applyNumberFormat="1" applyFont="1" applyBorder="1" applyAlignment="1">
      <alignment horizontal="center"/>
    </xf>
    <xf numFmtId="0" fontId="25" fillId="0" borderId="1" xfId="20" applyFont="1" applyBorder="1" applyAlignment="1">
      <alignment vertical="center" wrapText="1"/>
    </xf>
    <xf numFmtId="0" fontId="21" fillId="15" borderId="17" xfId="2" applyFont="1" applyFill="1" applyBorder="1" applyAlignment="1">
      <alignment vertical="center" wrapText="1"/>
    </xf>
    <xf numFmtId="9" fontId="28" fillId="0" borderId="1" xfId="0" applyNumberFormat="1" applyFont="1" applyBorder="1" applyAlignment="1">
      <alignment horizontal="center"/>
    </xf>
    <xf numFmtId="0" fontId="57" fillId="0" borderId="37" xfId="3" applyFont="1" applyBorder="1" applyAlignment="1">
      <alignment horizontal="center" vertical="center"/>
    </xf>
    <xf numFmtId="0" fontId="22" fillId="0" borderId="37" xfId="3" applyFont="1" applyBorder="1" applyAlignment="1">
      <alignment vertical="center"/>
    </xf>
    <xf numFmtId="10" fontId="22" fillId="0" borderId="23" xfId="3" applyNumberFormat="1" applyFont="1" applyBorder="1" applyAlignment="1">
      <alignment horizontal="center" vertical="center"/>
    </xf>
    <xf numFmtId="0" fontId="21" fillId="15" borderId="17" xfId="3" applyFont="1" applyFill="1" applyBorder="1" applyAlignment="1">
      <alignment horizontal="center" vertical="center" wrapText="1"/>
    </xf>
    <xf numFmtId="0" fontId="22" fillId="0" borderId="34" xfId="3" applyFont="1" applyBorder="1" applyAlignment="1">
      <alignment horizontal="center" vertical="center"/>
    </xf>
    <xf numFmtId="10" fontId="22" fillId="0" borderId="97" xfId="3" applyNumberFormat="1" applyFont="1" applyBorder="1" applyAlignment="1">
      <alignment horizontal="center" vertical="center"/>
    </xf>
    <xf numFmtId="0" fontId="21" fillId="15" borderId="101" xfId="3" applyFont="1" applyFill="1" applyBorder="1" applyAlignment="1">
      <alignment horizontal="center" vertical="center" wrapText="1"/>
    </xf>
    <xf numFmtId="172" fontId="22" fillId="0" borderId="23" xfId="3" applyNumberFormat="1" applyFont="1" applyBorder="1" applyAlignment="1">
      <alignment horizontal="center" vertical="center"/>
    </xf>
    <xf numFmtId="172" fontId="22" fillId="0" borderId="97" xfId="3" applyNumberFormat="1" applyFont="1" applyBorder="1" applyAlignment="1">
      <alignment horizontal="center" vertical="center"/>
    </xf>
    <xf numFmtId="0" fontId="25" fillId="0" borderId="7" xfId="20" applyFont="1" applyBorder="1" applyAlignment="1">
      <alignment horizontal="center" vertical="center" wrapText="1"/>
    </xf>
    <xf numFmtId="0" fontId="21" fillId="15" borderId="22" xfId="2" applyFont="1" applyFill="1" applyBorder="1" applyAlignment="1">
      <alignment horizontal="left" vertical="center" wrapText="1"/>
    </xf>
    <xf numFmtId="0" fontId="20" fillId="0" borderId="41" xfId="2" applyFont="1" applyBorder="1" applyAlignment="1">
      <alignment horizontal="center" vertical="center" wrapText="1"/>
    </xf>
    <xf numFmtId="0" fontId="53" fillId="24" borderId="1" xfId="20" applyFont="1" applyFill="1" applyBorder="1" applyAlignment="1">
      <alignment horizontal="center" vertical="center" wrapText="1"/>
    </xf>
    <xf numFmtId="0" fontId="22" fillId="0" borderId="41" xfId="3" applyFont="1" applyBorder="1" applyAlignment="1">
      <alignment vertical="center" wrapText="1"/>
    </xf>
    <xf numFmtId="0" fontId="52" fillId="0" borderId="9" xfId="20" applyFont="1" applyAlignment="1">
      <alignment horizontal="left" vertical="center"/>
    </xf>
    <xf numFmtId="0" fontId="3" fillId="0" borderId="39" xfId="19" applyBorder="1" applyAlignment="1">
      <alignment horizontal="right" vertical="center" wrapText="1"/>
    </xf>
    <xf numFmtId="0" fontId="3" fillId="0" borderId="9" xfId="19" applyAlignment="1">
      <alignment vertical="center"/>
    </xf>
    <xf numFmtId="0" fontId="3" fillId="0" borderId="9" xfId="19" applyAlignment="1">
      <alignment horizontal="center" vertical="center"/>
    </xf>
    <xf numFmtId="0" fontId="22" fillId="0" borderId="0" xfId="3" applyFont="1" applyBorder="1" applyAlignment="1">
      <alignment vertical="center"/>
    </xf>
    <xf numFmtId="0" fontId="15" fillId="0" borderId="0" xfId="3" applyFont="1" applyBorder="1" applyAlignment="1">
      <alignment vertical="center"/>
    </xf>
    <xf numFmtId="0" fontId="15" fillId="0" borderId="9" xfId="3" applyFont="1" applyAlignment="1">
      <alignment vertical="center"/>
    </xf>
    <xf numFmtId="3" fontId="56" fillId="0" borderId="37" xfId="0" applyNumberFormat="1" applyFont="1" applyBorder="1" applyAlignment="1">
      <alignment vertical="center"/>
    </xf>
    <xf numFmtId="0" fontId="56" fillId="0" borderId="37" xfId="0" applyFont="1" applyBorder="1" applyAlignment="1">
      <alignment vertical="center"/>
    </xf>
    <xf numFmtId="0" fontId="56" fillId="0" borderId="24" xfId="0" applyFont="1" applyBorder="1" applyAlignment="1">
      <alignment vertical="center"/>
    </xf>
    <xf numFmtId="3" fontId="56" fillId="0" borderId="28" xfId="0" applyNumberFormat="1" applyFont="1" applyBorder="1" applyAlignment="1">
      <alignment vertical="center"/>
    </xf>
    <xf numFmtId="0" fontId="56" fillId="0" borderId="28" xfId="0" applyFont="1" applyBorder="1" applyAlignment="1">
      <alignment vertical="center"/>
    </xf>
    <xf numFmtId="9" fontId="22" fillId="0" borderId="29" xfId="1" applyFont="1" applyBorder="1" applyAlignment="1">
      <alignment vertical="center"/>
    </xf>
    <xf numFmtId="0" fontId="27" fillId="0" borderId="41" xfId="21" applyFont="1" applyBorder="1" applyAlignment="1">
      <alignment horizontal="center" vertical="center" wrapText="1"/>
    </xf>
    <xf numFmtId="0" fontId="27" fillId="0" borderId="34" xfId="21" applyFont="1" applyBorder="1" applyAlignment="1">
      <alignment horizontal="center" vertical="center" wrapText="1"/>
    </xf>
    <xf numFmtId="0" fontId="27" fillId="0" borderId="41" xfId="3" applyFont="1" applyBorder="1" applyAlignment="1">
      <alignment horizontal="center" vertical="center" wrapText="1"/>
    </xf>
    <xf numFmtId="0" fontId="39" fillId="11" borderId="59" xfId="3" applyFont="1" applyFill="1" applyBorder="1" applyAlignment="1">
      <alignment horizontal="center" vertical="center"/>
    </xf>
    <xf numFmtId="0" fontId="39" fillId="15" borderId="38" xfId="2" applyFont="1" applyFill="1" applyBorder="1" applyAlignment="1">
      <alignment horizontal="center" vertical="center" wrapText="1"/>
    </xf>
    <xf numFmtId="10" fontId="39" fillId="15" borderId="61" xfId="3" applyNumberFormat="1" applyFont="1" applyFill="1" applyBorder="1" applyAlignment="1">
      <alignment horizontal="center" vertical="center"/>
    </xf>
    <xf numFmtId="9" fontId="39" fillId="15" borderId="61" xfId="3" applyNumberFormat="1" applyFont="1" applyFill="1" applyBorder="1" applyAlignment="1">
      <alignment horizontal="center" vertical="center"/>
    </xf>
    <xf numFmtId="2" fontId="27" fillId="0" borderId="42" xfId="3" applyNumberFormat="1" applyFont="1" applyBorder="1" applyAlignment="1">
      <alignment horizontal="center" vertical="center"/>
    </xf>
    <xf numFmtId="0" fontId="39" fillId="15" borderId="44" xfId="3" applyFont="1" applyFill="1" applyBorder="1" applyAlignment="1">
      <alignment horizontal="center" vertical="center" wrapText="1"/>
    </xf>
    <xf numFmtId="2" fontId="22" fillId="0" borderId="9" xfId="3" applyNumberFormat="1" applyFont="1" applyAlignment="1">
      <alignment vertical="center"/>
    </xf>
    <xf numFmtId="2" fontId="27" fillId="0" borderId="41" xfId="3" applyNumberFormat="1" applyFont="1" applyBorder="1" applyAlignment="1">
      <alignment horizontal="center" vertical="center"/>
    </xf>
    <xf numFmtId="0" fontId="59" fillId="0" borderId="97" xfId="0" applyFont="1" applyBorder="1" applyAlignment="1">
      <alignment vertical="top" wrapText="1"/>
    </xf>
    <xf numFmtId="0" fontId="27" fillId="0" borderId="34" xfId="3" applyFont="1" applyBorder="1" applyAlignment="1">
      <alignment horizontal="left" vertical="top" wrapText="1"/>
    </xf>
    <xf numFmtId="0" fontId="60" fillId="0" borderId="37" xfId="19" applyFont="1" applyBorder="1" applyAlignment="1">
      <alignment vertical="center"/>
    </xf>
    <xf numFmtId="0" fontId="60" fillId="0" borderId="37" xfId="19" applyFont="1" applyBorder="1" applyAlignment="1">
      <alignment vertical="center" wrapText="1"/>
    </xf>
    <xf numFmtId="0" fontId="51" fillId="0" borderId="22" xfId="3" applyFont="1" applyBorder="1" applyAlignment="1">
      <alignment horizontal="center" vertical="center"/>
    </xf>
    <xf numFmtId="174" fontId="22" fillId="0" borderId="23" xfId="3" applyNumberFormat="1" applyFont="1" applyBorder="1" applyAlignment="1">
      <alignment horizontal="center" vertical="center"/>
    </xf>
    <xf numFmtId="174" fontId="22" fillId="0" borderId="97" xfId="3" applyNumberFormat="1" applyFont="1" applyBorder="1" applyAlignment="1">
      <alignment horizontal="center" vertical="center"/>
    </xf>
    <xf numFmtId="174" fontId="35" fillId="0" borderId="37" xfId="3" applyNumberFormat="1" applyFont="1" applyBorder="1" applyAlignment="1">
      <alignment horizontal="center" vertical="center"/>
    </xf>
    <xf numFmtId="172" fontId="22" fillId="0" borderId="62" xfId="3" applyNumberFormat="1" applyFont="1" applyBorder="1" applyAlignment="1">
      <alignment horizontal="center" vertical="center" wrapText="1"/>
    </xf>
    <xf numFmtId="172" fontId="22" fillId="0" borderId="44" xfId="3" applyNumberFormat="1" applyFont="1" applyBorder="1" applyAlignment="1">
      <alignment horizontal="center" vertical="center" wrapText="1"/>
    </xf>
    <xf numFmtId="0" fontId="1" fillId="0" borderId="37" xfId="19" applyFont="1" applyBorder="1" applyAlignment="1">
      <alignment vertical="center" wrapText="1"/>
    </xf>
    <xf numFmtId="0" fontId="1" fillId="0" borderId="0" xfId="0" applyFont="1"/>
    <xf numFmtId="0" fontId="56" fillId="0" borderId="22" xfId="0" applyFont="1" applyBorder="1"/>
    <xf numFmtId="0" fontId="56" fillId="0" borderId="34" xfId="0" applyFont="1" applyBorder="1" applyAlignment="1">
      <alignment wrapText="1"/>
    </xf>
    <xf numFmtId="0" fontId="56" fillId="26" borderId="34" xfId="0" applyFont="1" applyFill="1" applyBorder="1" applyAlignment="1">
      <alignment horizontal="center" vertical="center" wrapText="1"/>
    </xf>
    <xf numFmtId="14" fontId="22" fillId="0" borderId="37" xfId="0" applyNumberFormat="1" applyFont="1" applyBorder="1" applyAlignment="1">
      <alignment horizontal="center" vertical="center" wrapText="1"/>
    </xf>
    <xf numFmtId="0" fontId="10" fillId="0" borderId="0" xfId="0" applyFont="1" applyAlignment="1">
      <alignment horizontal="center" vertical="center" textRotation="90" wrapText="1"/>
    </xf>
    <xf numFmtId="0" fontId="0" fillId="0" borderId="0" xfId="0"/>
    <xf numFmtId="0" fontId="10" fillId="4" borderId="2" xfId="0" applyFont="1" applyFill="1" applyBorder="1" applyAlignment="1">
      <alignment horizontal="center" vertical="center" wrapText="1"/>
    </xf>
    <xf numFmtId="0" fontId="9" fillId="0" borderId="3" xfId="0" applyFont="1" applyBorder="1"/>
    <xf numFmtId="0" fontId="9" fillId="0" borderId="4" xfId="0" applyFont="1" applyBorder="1"/>
    <xf numFmtId="0" fontId="8" fillId="0" borderId="9" xfId="0" applyFont="1" applyBorder="1" applyAlignment="1">
      <alignment horizontal="left" vertical="top"/>
    </xf>
    <xf numFmtId="0" fontId="10" fillId="0" borderId="2" xfId="0" applyFont="1" applyBorder="1" applyAlignment="1">
      <alignment horizontal="center" vertical="center"/>
    </xf>
    <xf numFmtId="0" fontId="10" fillId="2" borderId="2" xfId="0" applyFont="1" applyFill="1" applyBorder="1" applyAlignment="1">
      <alignment horizontal="center" vertical="center" wrapText="1"/>
    </xf>
    <xf numFmtId="0" fontId="8" fillId="0" borderId="0" xfId="0" applyFont="1" applyAlignment="1">
      <alignment horizontal="left"/>
    </xf>
    <xf numFmtId="0" fontId="10" fillId="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9" fillId="12" borderId="3" xfId="0" applyFont="1" applyFill="1" applyBorder="1"/>
    <xf numFmtId="0" fontId="9" fillId="12" borderId="4" xfId="0" applyFont="1" applyFill="1" applyBorder="1"/>
    <xf numFmtId="0" fontId="7"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right" vertical="center"/>
    </xf>
    <xf numFmtId="0" fontId="8" fillId="0" borderId="12" xfId="0" applyFont="1" applyBorder="1" applyAlignment="1">
      <alignment horizontal="center"/>
    </xf>
    <xf numFmtId="0" fontId="9" fillId="0" borderId="13" xfId="0" applyFont="1" applyBorder="1"/>
    <xf numFmtId="167" fontId="10" fillId="0" borderId="12" xfId="0" applyNumberFormat="1" applyFont="1" applyBorder="1" applyAlignment="1">
      <alignment vertical="center"/>
    </xf>
    <xf numFmtId="0" fontId="8" fillId="0" borderId="0" xfId="0" applyFont="1" applyAlignment="1">
      <alignment horizontal="left" vertical="top"/>
    </xf>
    <xf numFmtId="0" fontId="10" fillId="0" borderId="11" xfId="0" applyFont="1" applyBorder="1" applyAlignment="1">
      <alignment horizontal="center" vertical="center" textRotation="90"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0" borderId="4" xfId="0" applyFont="1" applyBorder="1" applyAlignment="1">
      <alignment horizontal="center" vertical="center"/>
    </xf>
    <xf numFmtId="0" fontId="10" fillId="5" borderId="2" xfId="0" applyFont="1" applyFill="1" applyBorder="1" applyAlignment="1">
      <alignment horizontal="center" vertical="center" wrapText="1"/>
    </xf>
    <xf numFmtId="0" fontId="27" fillId="0" borderId="37" xfId="0" applyFont="1" applyBorder="1" applyAlignment="1">
      <alignment horizontal="center"/>
    </xf>
    <xf numFmtId="0" fontId="27" fillId="0" borderId="38" xfId="3" applyFont="1" applyBorder="1" applyAlignment="1">
      <alignment horizontal="center" vertical="center"/>
    </xf>
    <xf numFmtId="0" fontId="27" fillId="0" borderId="40" xfId="3" applyFont="1" applyBorder="1" applyAlignment="1">
      <alignment horizontal="center" vertical="center"/>
    </xf>
    <xf numFmtId="43" fontId="27" fillId="0" borderId="37" xfId="18" applyFont="1" applyBorder="1" applyAlignment="1">
      <alignment horizontal="center"/>
    </xf>
    <xf numFmtId="0" fontId="40" fillId="0" borderId="38" xfId="3" applyFont="1" applyBorder="1" applyAlignment="1">
      <alignment horizontal="center" vertical="center" wrapText="1"/>
    </xf>
    <xf numFmtId="0" fontId="40" fillId="0" borderId="40" xfId="3" applyFont="1" applyBorder="1" applyAlignment="1">
      <alignment horizontal="center" vertical="center" wrapText="1"/>
    </xf>
    <xf numFmtId="0" fontId="37" fillId="0" borderId="38" xfId="3" applyFont="1" applyBorder="1" applyAlignment="1">
      <alignment horizontal="left" vertical="center" wrapText="1"/>
    </xf>
    <xf numFmtId="0" fontId="37" fillId="0" borderId="40" xfId="3" applyFont="1" applyBorder="1" applyAlignment="1">
      <alignment horizontal="left" vertical="center" wrapText="1"/>
    </xf>
    <xf numFmtId="0" fontId="40" fillId="0" borderId="38" xfId="3" applyFont="1" applyBorder="1" applyAlignment="1">
      <alignment horizontal="left" vertical="center" wrapText="1"/>
    </xf>
    <xf numFmtId="0" fontId="38" fillId="0" borderId="40" xfId="3" applyFont="1" applyBorder="1" applyAlignment="1">
      <alignment horizontal="left" vertical="center" wrapText="1"/>
    </xf>
    <xf numFmtId="0" fontId="39" fillId="15" borderId="20" xfId="3" applyFont="1" applyFill="1" applyBorder="1" applyAlignment="1">
      <alignment horizontal="center" vertical="center" wrapText="1"/>
    </xf>
    <xf numFmtId="0" fontId="39" fillId="15" borderId="22" xfId="3" applyFont="1" applyFill="1" applyBorder="1" applyAlignment="1">
      <alignment horizontal="center" vertical="center" wrapText="1"/>
    </xf>
    <xf numFmtId="0" fontId="27" fillId="0" borderId="20" xfId="3" applyFont="1" applyBorder="1" applyAlignment="1">
      <alignment horizontal="center" vertical="center"/>
    </xf>
    <xf numFmtId="0" fontId="27" fillId="0" borderId="21" xfId="3" applyFont="1" applyBorder="1" applyAlignment="1">
      <alignment horizontal="center" vertical="center"/>
    </xf>
    <xf numFmtId="0" fontId="27" fillId="0" borderId="22" xfId="3" applyFont="1" applyBorder="1" applyAlignment="1">
      <alignment horizontal="center" vertical="center"/>
    </xf>
    <xf numFmtId="0" fontId="26" fillId="0" borderId="38" xfId="16" applyBorder="1" applyAlignment="1">
      <alignment horizontal="center" vertical="center" wrapText="1"/>
    </xf>
    <xf numFmtId="0" fontId="26" fillId="0" borderId="40" xfId="16" applyBorder="1" applyAlignment="1">
      <alignment horizontal="center" vertical="center" wrapText="1"/>
    </xf>
    <xf numFmtId="0" fontId="27" fillId="0" borderId="38" xfId="3" applyFont="1" applyBorder="1" applyAlignment="1">
      <alignment horizontal="left" vertical="center" wrapText="1"/>
    </xf>
    <xf numFmtId="0" fontId="27" fillId="0" borderId="40" xfId="3" applyFont="1" applyBorder="1" applyAlignment="1">
      <alignment horizontal="left" vertical="center" wrapText="1"/>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172" fontId="39" fillId="15" borderId="38" xfId="3" applyNumberFormat="1" applyFont="1" applyFill="1" applyBorder="1" applyAlignment="1">
      <alignment horizontal="center" vertical="center" wrapText="1"/>
    </xf>
    <xf numFmtId="172" fontId="39" fillId="15" borderId="40" xfId="3" applyNumberFormat="1" applyFont="1" applyFill="1" applyBorder="1" applyAlignment="1">
      <alignment horizontal="center" vertical="center"/>
    </xf>
    <xf numFmtId="0" fontId="27" fillId="0" borderId="37" xfId="3" applyFont="1" applyBorder="1" applyAlignment="1">
      <alignment horizontal="center" vertical="center"/>
    </xf>
    <xf numFmtId="0" fontId="39" fillId="15" borderId="44" xfId="3" applyFont="1" applyFill="1" applyBorder="1" applyAlignment="1">
      <alignment horizontal="center" vertical="center" wrapText="1"/>
    </xf>
    <xf numFmtId="0" fontId="39" fillId="15" borderId="43" xfId="3" applyFont="1" applyFill="1" applyBorder="1" applyAlignment="1">
      <alignment horizontal="center" vertical="center" wrapText="1"/>
    </xf>
    <xf numFmtId="0" fontId="27" fillId="0" borderId="20" xfId="3" applyFont="1" applyBorder="1" applyAlignment="1">
      <alignment horizontal="center" vertical="center" wrapText="1"/>
    </xf>
    <xf numFmtId="0" fontId="27" fillId="0" borderId="22"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2" xfId="3" applyFont="1" applyBorder="1" applyAlignment="1">
      <alignment horizontal="center" vertical="center" wrapText="1"/>
    </xf>
    <xf numFmtId="0" fontId="28" fillId="15" borderId="20" xfId="3" applyFont="1" applyFill="1" applyBorder="1" applyAlignment="1">
      <alignment horizontal="center" vertical="center"/>
    </xf>
    <xf numFmtId="0" fontId="28" fillId="15" borderId="21" xfId="3" applyFont="1" applyFill="1" applyBorder="1" applyAlignment="1">
      <alignment horizontal="center" vertical="center"/>
    </xf>
    <xf numFmtId="0" fontId="28" fillId="15" borderId="22" xfId="3" applyFont="1" applyFill="1" applyBorder="1" applyAlignment="1">
      <alignment horizontal="center" vertical="center"/>
    </xf>
    <xf numFmtId="0" fontId="28" fillId="0" borderId="20" xfId="3" applyFont="1" applyBorder="1" applyAlignment="1">
      <alignment horizontal="center" vertical="center" wrapText="1"/>
    </xf>
    <xf numFmtId="0" fontId="28" fillId="0" borderId="21" xfId="3" applyFont="1" applyBorder="1" applyAlignment="1">
      <alignment horizontal="center" vertical="center" wrapText="1"/>
    </xf>
    <xf numFmtId="0" fontId="28" fillId="0" borderId="22" xfId="3" applyFont="1" applyBorder="1" applyAlignment="1">
      <alignment horizontal="center" vertical="center" wrapText="1"/>
    </xf>
    <xf numFmtId="9" fontId="28" fillId="0" borderId="26" xfId="3" applyNumberFormat="1" applyFont="1" applyBorder="1" applyAlignment="1">
      <alignment horizontal="center" vertical="center"/>
    </xf>
    <xf numFmtId="9" fontId="28" fillId="0" borderId="34" xfId="3" applyNumberFormat="1" applyFont="1" applyBorder="1" applyAlignment="1">
      <alignment horizontal="center" vertical="center"/>
    </xf>
    <xf numFmtId="0" fontId="28" fillId="0" borderId="20" xfId="3" applyFont="1" applyBorder="1" applyAlignment="1">
      <alignment horizontal="left" vertical="center"/>
    </xf>
    <xf numFmtId="0" fontId="28" fillId="0" borderId="21" xfId="3" applyFont="1" applyBorder="1" applyAlignment="1">
      <alignment horizontal="left" vertical="center"/>
    </xf>
    <xf numFmtId="0" fontId="28" fillId="0" borderId="22" xfId="3" applyFont="1" applyBorder="1" applyAlignment="1">
      <alignment horizontal="left" vertical="center"/>
    </xf>
    <xf numFmtId="0" fontId="27" fillId="14" borderId="20" xfId="3" applyFont="1" applyFill="1" applyBorder="1" applyAlignment="1">
      <alignment horizontal="center" vertical="center" wrapText="1"/>
    </xf>
    <xf numFmtId="0" fontId="27" fillId="14" borderId="22" xfId="3" applyFont="1" applyFill="1" applyBorder="1" applyAlignment="1">
      <alignment horizontal="center" vertical="center" wrapText="1"/>
    </xf>
    <xf numFmtId="0" fontId="28" fillId="0" borderId="41" xfId="3" applyFont="1" applyBorder="1" applyAlignment="1">
      <alignment horizontal="center" vertical="center"/>
    </xf>
    <xf numFmtId="0" fontId="27" fillId="0" borderId="40" xfId="3" applyFont="1" applyBorder="1" applyAlignment="1">
      <alignment horizontal="center" vertical="center" wrapText="1"/>
    </xf>
    <xf numFmtId="0" fontId="40" fillId="7" borderId="38" xfId="0" applyFont="1" applyFill="1" applyBorder="1" applyAlignment="1">
      <alignment horizontal="center" vertical="center" wrapText="1"/>
    </xf>
    <xf numFmtId="0" fontId="40" fillId="7" borderId="40"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21" fillId="0" borderId="17" xfId="2" applyFont="1" applyBorder="1" applyAlignment="1">
      <alignment horizontal="center" vertical="center"/>
    </xf>
    <xf numFmtId="0" fontId="21" fillId="0" borderId="33" xfId="2" applyFont="1" applyBorder="1" applyAlignment="1">
      <alignment horizontal="center" vertical="center"/>
    </xf>
    <xf numFmtId="0" fontId="21" fillId="0" borderId="32" xfId="2" applyFont="1" applyBorder="1" applyAlignment="1">
      <alignment horizontal="center" vertical="center"/>
    </xf>
    <xf numFmtId="0" fontId="21" fillId="0" borderId="23" xfId="2" applyFont="1" applyBorder="1" applyAlignment="1">
      <alignment horizontal="center" vertical="center"/>
    </xf>
    <xf numFmtId="0" fontId="21" fillId="0" borderId="9" xfId="2" applyFont="1" applyAlignment="1">
      <alignment horizontal="center" vertical="center"/>
    </xf>
    <xf numFmtId="0" fontId="21" fillId="0" borderId="31" xfId="2" applyFont="1" applyBorder="1" applyAlignment="1">
      <alignment horizontal="center" vertical="center"/>
    </xf>
    <xf numFmtId="0" fontId="21" fillId="0" borderId="26" xfId="2" applyFont="1" applyBorder="1" applyAlignment="1">
      <alignment horizontal="center" vertical="center"/>
    </xf>
    <xf numFmtId="0" fontId="21" fillId="0" borderId="35" xfId="2" applyFont="1" applyBorder="1" applyAlignment="1">
      <alignment horizontal="center" vertical="center"/>
    </xf>
    <xf numFmtId="0" fontId="21" fillId="0" borderId="34" xfId="2" applyFont="1" applyBorder="1" applyAlignment="1">
      <alignment horizontal="center" vertical="center"/>
    </xf>
    <xf numFmtId="0" fontId="21" fillId="15" borderId="20" xfId="2" applyFont="1" applyFill="1" applyBorder="1" applyAlignment="1">
      <alignment horizontal="center" vertical="center" wrapText="1"/>
    </xf>
    <xf numFmtId="0" fontId="21" fillId="15" borderId="21" xfId="2" applyFont="1" applyFill="1" applyBorder="1" applyAlignment="1">
      <alignment horizontal="center" vertical="center" wrapText="1"/>
    </xf>
    <xf numFmtId="0" fontId="21" fillId="15" borderId="22" xfId="2" applyFont="1" applyFill="1" applyBorder="1" applyAlignment="1">
      <alignment horizontal="center" vertical="center" wrapText="1"/>
    </xf>
    <xf numFmtId="0" fontId="21" fillId="0" borderId="17" xfId="2" applyFont="1" applyBorder="1" applyAlignment="1">
      <alignment horizontal="left" vertical="center" wrapText="1"/>
    </xf>
    <xf numFmtId="0" fontId="21" fillId="0" borderId="33" xfId="2" applyFont="1" applyBorder="1" applyAlignment="1">
      <alignment horizontal="left" vertical="center" wrapText="1"/>
    </xf>
    <xf numFmtId="0" fontId="21" fillId="0" borderId="32" xfId="2" applyFont="1" applyBorder="1" applyAlignment="1">
      <alignment horizontal="left" vertical="center" wrapText="1"/>
    </xf>
    <xf numFmtId="0" fontId="21" fillId="0" borderId="23" xfId="2" applyFont="1" applyBorder="1" applyAlignment="1">
      <alignment horizontal="left" vertical="center" wrapText="1"/>
    </xf>
    <xf numFmtId="0" fontId="21" fillId="0" borderId="9" xfId="2" applyFont="1" applyAlignment="1">
      <alignment horizontal="left" vertical="center" wrapText="1"/>
    </xf>
    <xf numFmtId="0" fontId="21" fillId="0" borderId="31" xfId="2" applyFont="1" applyBorder="1" applyAlignment="1">
      <alignment horizontal="left" vertical="center" wrapText="1"/>
    </xf>
    <xf numFmtId="0" fontId="21" fillId="0" borderId="26" xfId="2" applyFont="1" applyBorder="1" applyAlignment="1">
      <alignment horizontal="left" vertical="center" wrapText="1"/>
    </xf>
    <xf numFmtId="0" fontId="21" fillId="0" borderId="35" xfId="2" applyFont="1" applyBorder="1" applyAlignment="1">
      <alignment horizontal="left" vertical="center" wrapText="1"/>
    </xf>
    <xf numFmtId="0" fontId="21" fillId="0" borderId="34" xfId="2" applyFont="1" applyBorder="1" applyAlignment="1">
      <alignment horizontal="left" vertical="center" wrapText="1"/>
    </xf>
    <xf numFmtId="0" fontId="21" fillId="0" borderId="41" xfId="2" applyFont="1" applyBorder="1" applyAlignment="1">
      <alignment horizontal="center" vertical="center" wrapText="1"/>
    </xf>
    <xf numFmtId="0" fontId="21" fillId="0" borderId="41" xfId="2" applyFont="1" applyBorder="1" applyAlignment="1">
      <alignment horizontal="left" vertical="center" wrapText="1"/>
    </xf>
    <xf numFmtId="0" fontId="20" fillId="0" borderId="17"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26" xfId="2" applyFont="1" applyBorder="1" applyAlignment="1">
      <alignment horizontal="center" vertical="center" wrapText="1"/>
    </xf>
    <xf numFmtId="0" fontId="21" fillId="15" borderId="41" xfId="2" applyFont="1" applyFill="1" applyBorder="1" applyAlignment="1">
      <alignment horizontal="center" vertical="center" wrapText="1"/>
    </xf>
    <xf numFmtId="0" fontId="21" fillId="15" borderId="41" xfId="2" applyFont="1" applyFill="1" applyBorder="1" applyAlignment="1">
      <alignment horizontal="left" vertical="center" wrapText="1"/>
    </xf>
    <xf numFmtId="0" fontId="22" fillId="0" borderId="41" xfId="3" applyFont="1" applyBorder="1" applyAlignment="1">
      <alignment horizontal="center" vertical="center"/>
    </xf>
    <xf numFmtId="0" fontId="21" fillId="0" borderId="1" xfId="2" applyFont="1" applyBorder="1" applyAlignment="1">
      <alignment horizontal="center" vertical="center" wrapText="1"/>
    </xf>
    <xf numFmtId="0" fontId="21" fillId="14" borderId="9" xfId="2" applyFont="1" applyFill="1" applyAlignment="1">
      <alignment horizontal="left" vertical="center" wrapText="1"/>
    </xf>
    <xf numFmtId="0" fontId="21" fillId="15" borderId="17" xfId="2" applyFont="1" applyFill="1" applyBorder="1" applyAlignment="1">
      <alignment horizontal="left" vertical="center" wrapText="1"/>
    </xf>
    <xf numFmtId="0" fontId="21" fillId="15" borderId="23" xfId="2" applyFont="1" applyFill="1" applyBorder="1" applyAlignment="1">
      <alignment horizontal="left" vertical="center" wrapText="1"/>
    </xf>
    <xf numFmtId="0" fontId="21" fillId="15" borderId="26" xfId="2" applyFont="1" applyFill="1" applyBorder="1" applyAlignment="1">
      <alignment horizontal="left" vertical="center" wrapText="1"/>
    </xf>
    <xf numFmtId="0" fontId="21" fillId="0" borderId="20"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2" xfId="2" applyFont="1" applyBorder="1" applyAlignment="1">
      <alignment horizontal="center" vertical="center" wrapText="1"/>
    </xf>
    <xf numFmtId="1" fontId="13" fillId="0" borderId="20" xfId="21" applyNumberFormat="1" applyFont="1" applyBorder="1" applyAlignment="1">
      <alignment horizontal="center" vertical="center"/>
    </xf>
    <xf numFmtId="1" fontId="13" fillId="0" borderId="21" xfId="21" applyNumberFormat="1" applyFont="1" applyBorder="1" applyAlignment="1">
      <alignment horizontal="center" vertical="center"/>
    </xf>
    <xf numFmtId="1" fontId="13" fillId="0" borderId="22" xfId="21" applyNumberFormat="1" applyFont="1" applyBorder="1" applyAlignment="1">
      <alignment horizontal="center" vertical="center"/>
    </xf>
    <xf numFmtId="0" fontId="36" fillId="11" borderId="61" xfId="2" applyFont="1" applyFill="1" applyBorder="1" applyAlignment="1">
      <alignment horizontal="center" vertical="center" wrapText="1"/>
    </xf>
    <xf numFmtId="0" fontId="36" fillId="11" borderId="59" xfId="2" applyFont="1" applyFill="1" applyBorder="1" applyAlignment="1">
      <alignment horizontal="center" vertical="center" wrapText="1"/>
    </xf>
    <xf numFmtId="0" fontId="21" fillId="0" borderId="41" xfId="0" applyFont="1" applyBorder="1" applyAlignment="1">
      <alignment horizontal="center" vertical="center" wrapText="1"/>
    </xf>
    <xf numFmtId="0" fontId="39" fillId="15" borderId="37" xfId="2" applyFont="1" applyFill="1" applyBorder="1" applyAlignment="1">
      <alignment horizontal="center" vertical="center" wrapText="1"/>
    </xf>
    <xf numFmtId="172" fontId="39" fillId="15" borderId="38" xfId="3" applyNumberFormat="1" applyFont="1" applyFill="1" applyBorder="1" applyAlignment="1">
      <alignment horizontal="center" vertical="center"/>
    </xf>
    <xf numFmtId="0" fontId="40" fillId="0" borderId="40" xfId="3" applyFont="1" applyBorder="1" applyAlignment="1">
      <alignment horizontal="left" vertical="center" wrapText="1"/>
    </xf>
    <xf numFmtId="9" fontId="22" fillId="0" borderId="38" xfId="3" applyNumberFormat="1" applyFont="1" applyBorder="1" applyAlignment="1">
      <alignment horizontal="center" vertical="center"/>
    </xf>
    <xf numFmtId="9" fontId="22" fillId="0" borderId="40" xfId="3" applyNumberFormat="1" applyFont="1" applyBorder="1" applyAlignment="1">
      <alignment horizontal="center" vertical="center"/>
    </xf>
    <xf numFmtId="0" fontId="22" fillId="0" borderId="38" xfId="3" applyFont="1" applyBorder="1" applyAlignment="1">
      <alignment horizontal="center" vertical="center"/>
    </xf>
    <xf numFmtId="0" fontId="22" fillId="0" borderId="40" xfId="3" applyFont="1" applyBorder="1" applyAlignment="1">
      <alignment horizontal="center" vertical="center"/>
    </xf>
    <xf numFmtId="0" fontId="37" fillId="0" borderId="38" xfId="3" applyFont="1" applyBorder="1" applyAlignment="1">
      <alignment horizontal="center" vertical="center" wrapText="1"/>
    </xf>
    <xf numFmtId="0" fontId="37" fillId="0" borderId="40" xfId="3" applyFont="1" applyBorder="1" applyAlignment="1">
      <alignment horizontal="center" vertical="center" wrapText="1"/>
    </xf>
    <xf numFmtId="0" fontId="27" fillId="0" borderId="38" xfId="3" applyFont="1" applyBorder="1" applyAlignment="1">
      <alignment horizontal="center" vertical="center" wrapText="1"/>
    </xf>
    <xf numFmtId="0" fontId="52" fillId="0" borderId="5" xfId="20" applyFont="1" applyBorder="1" applyAlignment="1">
      <alignment horizontal="center" vertical="center" wrapText="1"/>
    </xf>
    <xf numFmtId="0" fontId="52" fillId="0" borderId="7" xfId="20" applyFont="1" applyBorder="1" applyAlignment="1">
      <alignment horizontal="center" vertical="center" wrapText="1"/>
    </xf>
    <xf numFmtId="0" fontId="52" fillId="0" borderId="8"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9" xfId="20" applyFont="1" applyAlignment="1">
      <alignment horizontal="center" vertical="center" wrapText="1"/>
    </xf>
    <xf numFmtId="0" fontId="52" fillId="0" borderId="11" xfId="20" applyFont="1" applyBorder="1" applyAlignment="1">
      <alignment horizontal="center" vertical="center" wrapText="1"/>
    </xf>
    <xf numFmtId="0" fontId="52" fillId="0" borderId="16" xfId="20" applyFont="1" applyBorder="1" applyAlignment="1">
      <alignment horizontal="center" vertical="center" wrapText="1"/>
    </xf>
    <xf numFmtId="0" fontId="52" fillId="0" borderId="14" xfId="20" applyFont="1" applyBorder="1" applyAlignment="1">
      <alignment horizontal="center" vertical="center" wrapText="1"/>
    </xf>
    <xf numFmtId="0" fontId="52" fillId="0" borderId="15" xfId="20" applyFont="1" applyBorder="1" applyAlignment="1">
      <alignment horizontal="center"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16" xfId="20" applyFont="1" applyBorder="1" applyAlignment="1">
      <alignment horizontal="center" vertical="center" wrapText="1"/>
    </xf>
    <xf numFmtId="0" fontId="53" fillId="0" borderId="14" xfId="20" applyFont="1" applyBorder="1" applyAlignment="1">
      <alignment horizontal="center" vertical="center" wrapText="1"/>
    </xf>
    <xf numFmtId="0" fontId="53" fillId="11" borderId="12" xfId="20" applyFont="1" applyFill="1" applyBorder="1" applyAlignment="1">
      <alignment horizontal="center" vertical="center" wrapText="1"/>
    </xf>
    <xf numFmtId="0" fontId="53" fillId="11" borderId="10" xfId="20" applyFont="1" applyFill="1" applyBorder="1" applyAlignment="1">
      <alignment horizontal="center" vertical="center" wrapText="1"/>
    </xf>
    <xf numFmtId="0" fontId="53" fillId="11" borderId="15" xfId="20" applyFont="1" applyFill="1" applyBorder="1" applyAlignment="1">
      <alignment horizontal="center" vertical="center" wrapText="1"/>
    </xf>
    <xf numFmtId="0" fontId="53" fillId="11" borderId="13" xfId="20" applyFont="1" applyFill="1" applyBorder="1" applyAlignment="1">
      <alignment horizontal="center" vertical="center" wrapText="1"/>
    </xf>
    <xf numFmtId="0" fontId="25" fillId="0" borderId="12" xfId="20" applyFont="1" applyBorder="1" applyAlignment="1">
      <alignment horizontal="center" vertical="center" wrapText="1"/>
    </xf>
    <xf numFmtId="0" fontId="25" fillId="0" borderId="10" xfId="20" applyFont="1" applyBorder="1" applyAlignment="1">
      <alignment horizontal="center" vertical="center" wrapText="1"/>
    </xf>
    <xf numFmtId="0" fontId="25" fillId="0" borderId="13" xfId="20" applyFont="1" applyBorder="1" applyAlignment="1">
      <alignment horizontal="center" vertical="center" wrapText="1"/>
    </xf>
    <xf numFmtId="0" fontId="53" fillId="11" borderId="5" xfId="20" applyFont="1" applyFill="1" applyBorder="1" applyAlignment="1">
      <alignment horizontal="center" vertical="center" wrapText="1"/>
    </xf>
    <xf numFmtId="0" fontId="53" fillId="11" borderId="7" xfId="20" applyFont="1" applyFill="1" applyBorder="1" applyAlignment="1">
      <alignment horizontal="center" vertical="center" wrapText="1"/>
    </xf>
    <xf numFmtId="0" fontId="53" fillId="11" borderId="11" xfId="20" applyFont="1" applyFill="1" applyBorder="1" applyAlignment="1">
      <alignment horizontal="center" vertical="center" wrapText="1"/>
    </xf>
    <xf numFmtId="0" fontId="53" fillId="11" borderId="16" xfId="20" applyFont="1" applyFill="1" applyBorder="1" applyAlignment="1">
      <alignment horizontal="center" vertical="center" wrapText="1"/>
    </xf>
    <xf numFmtId="0" fontId="53" fillId="11" borderId="14" xfId="20" applyFont="1" applyFill="1" applyBorder="1" applyAlignment="1">
      <alignment horizontal="center" vertical="center" wrapText="1"/>
    </xf>
    <xf numFmtId="0" fontId="25" fillId="0" borderId="16" xfId="20" applyFont="1" applyBorder="1" applyAlignment="1">
      <alignment horizontal="left" vertical="center" wrapText="1"/>
    </xf>
    <xf numFmtId="0" fontId="25" fillId="0" borderId="14" xfId="20" applyFont="1" applyBorder="1" applyAlignment="1">
      <alignment horizontal="left" vertical="center" wrapText="1"/>
    </xf>
    <xf numFmtId="0" fontId="25" fillId="0" borderId="15" xfId="20" applyFont="1" applyBorder="1" applyAlignment="1">
      <alignment horizontal="left" vertical="center" wrapText="1"/>
    </xf>
    <xf numFmtId="0" fontId="25" fillId="0" borderId="12" xfId="20" applyFont="1" applyBorder="1" applyAlignment="1">
      <alignment horizontal="left" vertical="center" wrapText="1"/>
    </xf>
    <xf numFmtId="0" fontId="25" fillId="0" borderId="10" xfId="20" applyFont="1" applyBorder="1" applyAlignment="1">
      <alignment horizontal="left" vertical="center" wrapText="1"/>
    </xf>
    <xf numFmtId="0" fontId="25" fillId="0" borderId="13" xfId="20" applyFont="1" applyBorder="1" applyAlignment="1">
      <alignment horizontal="left" vertical="center" wrapText="1"/>
    </xf>
    <xf numFmtId="0" fontId="53" fillId="11" borderId="37" xfId="20" applyFont="1" applyFill="1" applyBorder="1" applyAlignment="1">
      <alignment horizontal="center" vertical="center" wrapText="1"/>
    </xf>
    <xf numFmtId="0" fontId="53" fillId="11" borderId="38" xfId="20" applyFont="1" applyFill="1" applyBorder="1" applyAlignment="1">
      <alignment horizontal="center" vertical="center" wrapText="1"/>
    </xf>
    <xf numFmtId="0" fontId="25" fillId="0" borderId="1" xfId="20" applyFont="1" applyBorder="1" applyAlignment="1">
      <alignment horizontal="left" vertical="center" wrapText="1"/>
    </xf>
    <xf numFmtId="9" fontId="25" fillId="0" borderId="12" xfId="20" applyNumberFormat="1" applyFont="1" applyBorder="1" applyAlignment="1">
      <alignment horizontal="center" vertical="center" wrapText="1"/>
    </xf>
    <xf numFmtId="0" fontId="52" fillId="0" borderId="12" xfId="20" applyFont="1" applyBorder="1" applyAlignment="1">
      <alignment horizontal="center" vertical="center" wrapText="1"/>
    </xf>
    <xf numFmtId="0" fontId="52" fillId="0" borderId="10" xfId="20" applyFont="1" applyBorder="1" applyAlignment="1">
      <alignment horizontal="center" vertical="center" wrapText="1"/>
    </xf>
    <xf numFmtId="0" fontId="52" fillId="0" borderId="13" xfId="20" applyFont="1" applyBorder="1" applyAlignment="1">
      <alignment horizontal="center" vertical="center" wrapText="1"/>
    </xf>
    <xf numFmtId="0" fontId="52" fillId="0" borderId="12" xfId="1" applyNumberFormat="1" applyFont="1" applyFill="1" applyBorder="1" applyAlignment="1">
      <alignment horizontal="center" vertical="center" shrinkToFit="1"/>
    </xf>
    <xf numFmtId="0" fontId="52" fillId="0" borderId="10" xfId="1" applyNumberFormat="1" applyFont="1" applyFill="1" applyBorder="1" applyAlignment="1">
      <alignment horizontal="center" vertical="center" shrinkToFit="1"/>
    </xf>
    <xf numFmtId="0" fontId="52" fillId="0" borderId="13" xfId="1" applyNumberFormat="1" applyFont="1" applyFill="1" applyBorder="1" applyAlignment="1">
      <alignment horizontal="center" vertical="center" shrinkToFit="1"/>
    </xf>
    <xf numFmtId="0" fontId="53" fillId="11" borderId="8" xfId="20" applyFont="1" applyFill="1" applyBorder="1" applyAlignment="1">
      <alignment horizontal="center" vertical="center" wrapText="1"/>
    </xf>
    <xf numFmtId="0" fontId="53" fillId="11" borderId="1" xfId="20" applyFont="1" applyFill="1" applyBorder="1" applyAlignment="1">
      <alignment horizontal="center" vertical="center" wrapText="1"/>
    </xf>
    <xf numFmtId="0" fontId="25" fillId="0" borderId="1" xfId="20" applyFont="1" applyBorder="1" applyAlignment="1">
      <alignment horizontal="center" vertical="center" wrapText="1"/>
    </xf>
    <xf numFmtId="0" fontId="52" fillId="0" borderId="16" xfId="20" applyFont="1" applyBorder="1" applyAlignment="1">
      <alignment horizontal="left" vertical="center" wrapText="1"/>
    </xf>
    <xf numFmtId="0" fontId="52" fillId="0" borderId="14" xfId="20" applyFont="1" applyBorder="1" applyAlignment="1">
      <alignment horizontal="left" vertical="center" wrapText="1"/>
    </xf>
    <xf numFmtId="0" fontId="52" fillId="0" borderId="15" xfId="20" applyFont="1" applyBorder="1" applyAlignment="1">
      <alignment horizontal="left" vertical="center" wrapText="1"/>
    </xf>
    <xf numFmtId="0" fontId="58" fillId="0" borderId="12" xfId="20" applyFont="1" applyBorder="1" applyAlignment="1">
      <alignment horizontal="center" vertical="center" wrapText="1"/>
    </xf>
    <xf numFmtId="0" fontId="52" fillId="0" borderId="12" xfId="20" applyFont="1" applyBorder="1" applyAlignment="1">
      <alignment horizontal="center" vertical="top" wrapText="1"/>
    </xf>
    <xf numFmtId="0" fontId="52" fillId="0" borderId="13" xfId="20" applyFont="1" applyBorder="1" applyAlignment="1">
      <alignment horizontal="center" vertical="top" wrapText="1"/>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26" fillId="0" borderId="40" xfId="16" applyBorder="1" applyAlignment="1">
      <alignment horizontal="center" vertical="center"/>
    </xf>
    <xf numFmtId="172" fontId="39" fillId="15" borderId="40" xfId="3" applyNumberFormat="1" applyFont="1" applyFill="1" applyBorder="1" applyAlignment="1">
      <alignment horizontal="center" vertical="center" wrapText="1"/>
    </xf>
    <xf numFmtId="0" fontId="27" fillId="0" borderId="21" xfId="3" applyFont="1" applyBorder="1" applyAlignment="1">
      <alignment horizontal="center" vertical="center" wrapText="1"/>
    </xf>
    <xf numFmtId="0" fontId="59" fillId="0" borderId="20" xfId="3" applyFont="1" applyBorder="1" applyAlignment="1">
      <alignment horizontal="center" vertical="center" wrapText="1"/>
    </xf>
    <xf numFmtId="0" fontId="52" fillId="0" borderId="12" xfId="20" applyFont="1" applyBorder="1" applyAlignment="1">
      <alignment horizontal="left" vertical="center" wrapText="1"/>
    </xf>
    <xf numFmtId="0" fontId="52" fillId="0" borderId="10" xfId="20" applyFont="1" applyBorder="1" applyAlignment="1">
      <alignment horizontal="left" vertical="center" wrapText="1"/>
    </xf>
    <xf numFmtId="0" fontId="52" fillId="0" borderId="13" xfId="20" applyFont="1" applyBorder="1" applyAlignment="1">
      <alignment horizontal="left" vertical="center" wrapText="1"/>
    </xf>
    <xf numFmtId="0" fontId="52" fillId="0" borderId="37" xfId="20" applyFont="1" applyBorder="1" applyAlignment="1">
      <alignment horizontal="center" vertical="center" wrapText="1"/>
    </xf>
    <xf numFmtId="0" fontId="25" fillId="0" borderId="37" xfId="20" applyFont="1" applyBorder="1" applyAlignment="1">
      <alignment horizontal="left" vertical="center" wrapText="1"/>
    </xf>
    <xf numFmtId="0" fontId="25" fillId="0" borderId="37" xfId="20" applyFont="1" applyBorder="1" applyAlignment="1">
      <alignment horizontal="center" vertical="center" wrapText="1"/>
    </xf>
    <xf numFmtId="0" fontId="25" fillId="0" borderId="5" xfId="20" applyFont="1" applyBorder="1" applyAlignment="1">
      <alignment horizontal="center" vertical="center" wrapText="1"/>
    </xf>
    <xf numFmtId="0" fontId="25" fillId="0" borderId="7" xfId="20" applyFont="1" applyBorder="1" applyAlignment="1">
      <alignment horizontal="center" vertical="center" wrapText="1"/>
    </xf>
    <xf numFmtId="0" fontId="53" fillId="11" borderId="61" xfId="20" applyFont="1" applyFill="1" applyBorder="1" applyAlignment="1">
      <alignment horizontal="center" vertical="center" wrapText="1"/>
    </xf>
    <xf numFmtId="0" fontId="52" fillId="0" borderId="96" xfId="20" applyFont="1" applyBorder="1" applyAlignment="1">
      <alignment horizontal="center" vertical="center" wrapText="1"/>
    </xf>
    <xf numFmtId="0" fontId="52" fillId="0" borderId="47" xfId="20" applyFont="1" applyBorder="1" applyAlignment="1">
      <alignment horizontal="center" vertical="center" wrapText="1"/>
    </xf>
    <xf numFmtId="0" fontId="52" fillId="14" borderId="12" xfId="20" applyFont="1" applyFill="1" applyBorder="1" applyAlignment="1">
      <alignment horizontal="center" vertical="center" wrapText="1"/>
    </xf>
    <xf numFmtId="0" fontId="52" fillId="14" borderId="10" xfId="20" applyFont="1" applyFill="1" applyBorder="1" applyAlignment="1">
      <alignment horizontal="center" vertical="center" wrapText="1"/>
    </xf>
    <xf numFmtId="0" fontId="52" fillId="14" borderId="13" xfId="20" applyFont="1" applyFill="1" applyBorder="1" applyAlignment="1">
      <alignment horizontal="center" vertical="center" wrapText="1"/>
    </xf>
    <xf numFmtId="2" fontId="52" fillId="0" borderId="12" xfId="1" applyNumberFormat="1" applyFont="1" applyFill="1" applyBorder="1" applyAlignment="1">
      <alignment horizontal="center" vertical="center" shrinkToFit="1"/>
    </xf>
    <xf numFmtId="2" fontId="52" fillId="0" borderId="10" xfId="1" applyNumberFormat="1" applyFont="1" applyFill="1" applyBorder="1" applyAlignment="1">
      <alignment horizontal="center" vertical="center" shrinkToFit="1"/>
    </xf>
    <xf numFmtId="2" fontId="52" fillId="0" borderId="13" xfId="1" applyNumberFormat="1" applyFont="1" applyFill="1" applyBorder="1" applyAlignment="1">
      <alignment horizontal="center" vertical="center" shrinkToFit="1"/>
    </xf>
    <xf numFmtId="0" fontId="27" fillId="0" borderId="1" xfId="3" applyFont="1" applyBorder="1" applyAlignment="1">
      <alignment horizontal="center" vertical="center" wrapText="1"/>
    </xf>
    <xf numFmtId="0" fontId="27" fillId="7" borderId="38" xfId="0" applyFont="1" applyFill="1" applyBorder="1" applyAlignment="1">
      <alignment horizontal="left" vertical="top" wrapText="1"/>
    </xf>
    <xf numFmtId="0" fontId="27" fillId="7" borderId="40" xfId="0" applyFont="1" applyFill="1" applyBorder="1" applyAlignment="1">
      <alignment horizontal="left" vertical="top" wrapText="1"/>
    </xf>
    <xf numFmtId="0" fontId="26" fillId="0" borderId="38" xfId="16" applyBorder="1" applyAlignment="1">
      <alignment horizontal="center" vertical="center"/>
    </xf>
    <xf numFmtId="0" fontId="59" fillId="0" borderId="1" xfId="0" applyFont="1" applyBorder="1" applyAlignment="1">
      <alignment horizontal="center" vertical="center" wrapText="1"/>
    </xf>
    <xf numFmtId="0" fontId="59" fillId="0" borderId="20" xfId="21" applyFont="1" applyBorder="1" applyAlignment="1">
      <alignment horizontal="center" vertical="center" wrapText="1"/>
    </xf>
    <xf numFmtId="0" fontId="27" fillId="0" borderId="22" xfId="21" applyFont="1" applyBorder="1" applyAlignment="1">
      <alignment horizontal="center" vertical="center" wrapText="1"/>
    </xf>
    <xf numFmtId="0" fontId="59" fillId="0" borderId="57" xfId="3" applyFont="1" applyBorder="1" applyAlignment="1">
      <alignment horizontal="left" vertical="center" wrapText="1"/>
    </xf>
    <xf numFmtId="0" fontId="59" fillId="0" borderId="57" xfId="0" applyFont="1" applyBorder="1" applyAlignment="1">
      <alignment horizontal="left" vertical="center" wrapText="1"/>
    </xf>
    <xf numFmtId="0" fontId="59" fillId="0" borderId="40" xfId="0" applyFont="1" applyBorder="1" applyAlignment="1">
      <alignment horizontal="left" vertical="center" wrapText="1"/>
    </xf>
    <xf numFmtId="0" fontId="59" fillId="0" borderId="38" xfId="0" applyFont="1" applyBorder="1" applyAlignment="1">
      <alignment horizontal="left" vertical="center" wrapText="1"/>
    </xf>
    <xf numFmtId="10" fontId="22" fillId="0" borderId="38" xfId="3" applyNumberFormat="1" applyFont="1" applyBorder="1" applyAlignment="1">
      <alignment horizontal="center" vertical="center"/>
    </xf>
    <xf numFmtId="10" fontId="22" fillId="0" borderId="40" xfId="3" applyNumberFormat="1" applyFont="1" applyBorder="1" applyAlignment="1">
      <alignment horizontal="center" vertical="center"/>
    </xf>
    <xf numFmtId="0" fontId="39" fillId="15" borderId="17" xfId="3" applyFont="1" applyFill="1" applyBorder="1" applyAlignment="1">
      <alignment horizontal="center" vertical="center" wrapText="1"/>
    </xf>
    <xf numFmtId="0" fontId="39" fillId="15" borderId="26" xfId="3" applyFont="1" applyFill="1" applyBorder="1" applyAlignment="1">
      <alignment horizontal="center" vertical="center" wrapText="1"/>
    </xf>
    <xf numFmtId="0" fontId="36" fillId="11" borderId="1" xfId="2" applyFont="1" applyFill="1" applyBorder="1" applyAlignment="1">
      <alignment horizontal="center" vertical="center" wrapText="1"/>
    </xf>
    <xf numFmtId="0" fontId="27" fillId="0" borderId="1" xfId="0" applyFont="1" applyBorder="1" applyAlignment="1">
      <alignment horizontal="center"/>
    </xf>
    <xf numFmtId="0" fontId="27" fillId="0" borderId="1" xfId="3" applyFont="1" applyBorder="1" applyAlignment="1">
      <alignment horizontal="center" vertical="center"/>
    </xf>
    <xf numFmtId="43" fontId="27" fillId="0" borderId="1" xfId="18" applyFont="1" applyBorder="1" applyAlignment="1">
      <alignment horizontal="center"/>
    </xf>
    <xf numFmtId="0" fontId="37" fillId="0" borderId="1" xfId="3" applyFont="1" applyBorder="1" applyAlignment="1">
      <alignment horizontal="left" vertical="center" wrapText="1"/>
    </xf>
    <xf numFmtId="0" fontId="40" fillId="0" borderId="1" xfId="3" applyFont="1" applyBorder="1" applyAlignment="1">
      <alignment horizontal="center" vertical="center" wrapText="1"/>
    </xf>
    <xf numFmtId="0" fontId="40" fillId="0" borderId="1" xfId="3" applyFont="1" applyBorder="1" applyAlignment="1">
      <alignment horizontal="left" vertical="center" wrapText="1"/>
    </xf>
    <xf numFmtId="0" fontId="38" fillId="0" borderId="1" xfId="3" applyFont="1" applyBorder="1" applyAlignment="1">
      <alignment horizontal="left" vertical="center" wrapText="1"/>
    </xf>
    <xf numFmtId="0" fontId="37" fillId="0" borderId="1" xfId="3" applyFont="1" applyBorder="1" applyAlignment="1">
      <alignment horizontal="center" vertical="center" wrapText="1"/>
    </xf>
    <xf numFmtId="0" fontId="27" fillId="0" borderId="1" xfId="3" applyFont="1" applyBorder="1" applyAlignment="1">
      <alignment horizontal="left" vertical="center" wrapText="1"/>
    </xf>
    <xf numFmtId="0" fontId="59" fillId="7" borderId="1" xfId="0" applyFont="1" applyFill="1" applyBorder="1" applyAlignment="1">
      <alignment horizontal="center" vertical="center" wrapText="1"/>
    </xf>
    <xf numFmtId="0" fontId="26" fillId="0" borderId="1" xfId="16" applyBorder="1" applyAlignment="1">
      <alignment horizontal="center" vertical="center" wrapText="1"/>
    </xf>
    <xf numFmtId="0" fontId="27" fillId="7" borderId="1" xfId="0" applyFont="1" applyFill="1" applyBorder="1" applyAlignment="1">
      <alignment horizontal="center" vertical="center" wrapText="1"/>
    </xf>
    <xf numFmtId="0" fontId="59" fillId="0" borderId="1" xfId="3" applyFont="1" applyBorder="1" applyAlignment="1">
      <alignment horizontal="left" vertical="center" wrapText="1"/>
    </xf>
    <xf numFmtId="172" fontId="39" fillId="0" borderId="1" xfId="3" applyNumberFormat="1" applyFont="1" applyBorder="1" applyAlignment="1">
      <alignment horizontal="center" vertical="center" wrapText="1"/>
    </xf>
    <xf numFmtId="10" fontId="22" fillId="0" borderId="1" xfId="3" applyNumberFormat="1" applyFont="1" applyBorder="1" applyAlignment="1">
      <alignment horizontal="center" vertical="center"/>
    </xf>
    <xf numFmtId="0" fontId="39" fillId="15" borderId="1" xfId="2" applyFont="1" applyFill="1" applyBorder="1" applyAlignment="1">
      <alignment horizontal="center" vertical="center" wrapText="1"/>
    </xf>
    <xf numFmtId="0" fontId="59" fillId="0" borderId="20" xfId="3" applyFont="1" applyBorder="1" applyAlignment="1">
      <alignment horizontal="left" vertical="center" wrapText="1"/>
    </xf>
    <xf numFmtId="0" fontId="27" fillId="0" borderId="22" xfId="3" applyFont="1" applyBorder="1" applyAlignment="1">
      <alignment horizontal="left" vertical="center" wrapText="1"/>
    </xf>
    <xf numFmtId="0" fontId="27" fillId="14" borderId="9" xfId="3" applyFont="1" applyFill="1" applyAlignment="1">
      <alignment horizontal="center" vertical="center"/>
    </xf>
    <xf numFmtId="0" fontId="27" fillId="14" borderId="9" xfId="0" applyFont="1" applyFill="1" applyBorder="1" applyAlignment="1">
      <alignment horizontal="center"/>
    </xf>
    <xf numFmtId="43" fontId="27" fillId="14" borderId="9" xfId="18" applyFont="1" applyFill="1" applyBorder="1" applyAlignment="1">
      <alignment horizontal="center"/>
    </xf>
    <xf numFmtId="0" fontId="40" fillId="14" borderId="9" xfId="3" applyFont="1" applyFill="1" applyAlignment="1">
      <alignment horizontal="center" vertical="center" wrapText="1"/>
    </xf>
    <xf numFmtId="172" fontId="39" fillId="14" borderId="9" xfId="3" applyNumberFormat="1" applyFont="1" applyFill="1" applyAlignment="1">
      <alignment horizontal="center" vertical="center" wrapText="1"/>
    </xf>
    <xf numFmtId="10" fontId="22" fillId="14" borderId="9" xfId="3" applyNumberFormat="1" applyFont="1" applyFill="1" applyAlignment="1">
      <alignment horizontal="center" vertical="center"/>
    </xf>
    <xf numFmtId="0" fontId="40" fillId="14" borderId="9" xfId="3" applyFont="1" applyFill="1" applyAlignment="1">
      <alignment horizontal="left" vertical="center" wrapText="1"/>
    </xf>
    <xf numFmtId="0" fontId="40" fillId="14" borderId="9" xfId="0" applyFont="1" applyFill="1" applyBorder="1" applyAlignment="1">
      <alignment horizontal="center" vertical="center" wrapText="1"/>
    </xf>
    <xf numFmtId="0" fontId="25" fillId="0" borderId="14" xfId="20" applyFont="1" applyBorder="1" applyAlignment="1">
      <alignment horizontal="center" vertical="center" wrapText="1"/>
    </xf>
    <xf numFmtId="0" fontId="25" fillId="0" borderId="15" xfId="20" applyFont="1" applyBorder="1" applyAlignment="1">
      <alignment horizontal="center" vertical="center" wrapText="1"/>
    </xf>
    <xf numFmtId="0" fontId="21" fillId="15" borderId="17" xfId="3" applyFont="1" applyFill="1" applyBorder="1" applyAlignment="1">
      <alignment horizontal="center" vertical="center" wrapText="1"/>
    </xf>
    <xf numFmtId="0" fontId="21" fillId="15" borderId="20" xfId="3" applyFont="1" applyFill="1" applyBorder="1" applyAlignment="1">
      <alignment horizontal="center" vertical="center" wrapText="1"/>
    </xf>
    <xf numFmtId="0" fontId="22" fillId="0" borderId="20" xfId="3" applyFont="1" applyBorder="1" applyAlignment="1">
      <alignment horizontal="center" vertical="center"/>
    </xf>
    <xf numFmtId="0" fontId="21" fillId="15" borderId="44" xfId="3" applyFont="1" applyFill="1" applyBorder="1" applyAlignment="1">
      <alignment horizontal="center" vertical="center" wrapText="1"/>
    </xf>
    <xf numFmtId="0" fontId="21" fillId="15" borderId="26" xfId="3" applyFont="1" applyFill="1" applyBorder="1" applyAlignment="1">
      <alignment horizontal="center" vertical="center" wrapText="1"/>
    </xf>
    <xf numFmtId="0" fontId="51" fillId="0" borderId="20" xfId="3" applyFont="1" applyBorder="1" applyAlignment="1">
      <alignment horizontal="center" vertical="center" wrapText="1"/>
    </xf>
    <xf numFmtId="0" fontId="22" fillId="0" borderId="44" xfId="3" applyFont="1" applyBorder="1" applyAlignment="1">
      <alignment horizontal="center" vertical="center"/>
    </xf>
    <xf numFmtId="0" fontId="22" fillId="0" borderId="20" xfId="3" applyFont="1" applyBorder="1" applyAlignment="1">
      <alignment horizontal="center" vertical="center" wrapText="1"/>
    </xf>
    <xf numFmtId="0" fontId="21" fillId="15" borderId="37" xfId="2" applyFont="1" applyFill="1" applyBorder="1" applyAlignment="1">
      <alignment horizontal="center" vertical="center" wrapText="1"/>
    </xf>
    <xf numFmtId="0" fontId="22" fillId="0" borderId="20" xfId="3" applyFont="1" applyBorder="1" applyAlignment="1">
      <alignment horizontal="left" vertical="center" wrapText="1"/>
    </xf>
    <xf numFmtId="0" fontId="21" fillId="0" borderId="37" xfId="2" applyFont="1" applyBorder="1" applyAlignment="1">
      <alignment horizontal="center" vertical="center" wrapText="1"/>
    </xf>
    <xf numFmtId="1" fontId="21" fillId="0" borderId="37" xfId="2" applyNumberFormat="1" applyFont="1" applyBorder="1" applyAlignment="1">
      <alignment horizontal="center" vertical="center" wrapText="1"/>
    </xf>
    <xf numFmtId="0" fontId="15" fillId="15" borderId="41" xfId="3" applyFont="1" applyFill="1" applyBorder="1" applyAlignment="1">
      <alignment horizontal="center" vertical="center"/>
    </xf>
    <xf numFmtId="0" fontId="15" fillId="15" borderId="20" xfId="3" applyFont="1" applyFill="1" applyBorder="1" applyAlignment="1">
      <alignment horizontal="center" vertical="center" wrapText="1"/>
    </xf>
    <xf numFmtId="0" fontId="15" fillId="0" borderId="20" xfId="3" applyFont="1" applyBorder="1" applyAlignment="1">
      <alignment horizontal="center" vertical="center"/>
    </xf>
    <xf numFmtId="0" fontId="22" fillId="0" borderId="17" xfId="3" applyFont="1" applyBorder="1" applyAlignment="1">
      <alignment horizontal="center" vertical="center" wrapText="1"/>
    </xf>
    <xf numFmtId="0" fontId="15" fillId="0" borderId="41" xfId="3" applyFont="1" applyBorder="1" applyAlignment="1">
      <alignment horizontal="left" vertical="center" wrapText="1"/>
    </xf>
    <xf numFmtId="0" fontId="21" fillId="15" borderId="106" xfId="3" applyFont="1" applyFill="1" applyBorder="1" applyAlignment="1">
      <alignment horizontal="center" vertical="center" wrapText="1"/>
    </xf>
    <xf numFmtId="0" fontId="21" fillId="15" borderId="107" xfId="3" applyFont="1" applyFill="1" applyBorder="1" applyAlignment="1">
      <alignment horizontal="center" vertical="center" wrapText="1"/>
    </xf>
    <xf numFmtId="0" fontId="56" fillId="0" borderId="20" xfId="3" applyFont="1" applyBorder="1" applyAlignment="1">
      <alignment horizontal="center" vertical="center" wrapText="1"/>
    </xf>
    <xf numFmtId="0" fontId="21" fillId="15" borderId="108" xfId="3" applyFont="1" applyFill="1" applyBorder="1" applyAlignment="1">
      <alignment horizontal="center" vertical="center" wrapText="1"/>
    </xf>
    <xf numFmtId="0" fontId="21" fillId="15" borderId="109" xfId="3" applyFont="1" applyFill="1" applyBorder="1" applyAlignment="1">
      <alignment horizontal="center" vertical="center" wrapText="1"/>
    </xf>
    <xf numFmtId="0" fontId="56" fillId="25" borderId="104" xfId="0" applyFont="1" applyFill="1" applyBorder="1" applyAlignment="1">
      <alignment horizontal="center"/>
    </xf>
    <xf numFmtId="0" fontId="56" fillId="25" borderId="105" xfId="0" applyFont="1" applyFill="1" applyBorder="1" applyAlignment="1">
      <alignment horizontal="center"/>
    </xf>
    <xf numFmtId="0" fontId="21" fillId="15" borderId="23" xfId="3" applyFont="1" applyFill="1" applyBorder="1" applyAlignment="1">
      <alignment horizontal="center" vertical="center" wrapText="1"/>
    </xf>
    <xf numFmtId="0" fontId="56" fillId="25" borderId="102" xfId="0" applyFont="1" applyFill="1" applyBorder="1" applyAlignment="1">
      <alignment horizontal="center"/>
    </xf>
    <xf numFmtId="0" fontId="56" fillId="25" borderId="103" xfId="0" applyFont="1" applyFill="1" applyBorder="1" applyAlignment="1">
      <alignment horizontal="center"/>
    </xf>
    <xf numFmtId="0" fontId="56" fillId="25" borderId="1" xfId="0" applyFont="1" applyFill="1" applyBorder="1" applyAlignment="1">
      <alignment horizontal="center"/>
    </xf>
    <xf numFmtId="0" fontId="15" fillId="0" borderId="41" xfId="3" applyFont="1" applyBorder="1" applyAlignment="1">
      <alignment horizontal="left" vertical="center"/>
    </xf>
    <xf numFmtId="0" fontId="35" fillId="0" borderId="47" xfId="3" applyFont="1" applyBorder="1" applyAlignment="1">
      <alignment horizontal="center" vertical="center"/>
    </xf>
    <xf numFmtId="0" fontId="22" fillId="0" borderId="102" xfId="3" applyFont="1" applyBorder="1" applyAlignment="1">
      <alignment horizontal="center" vertical="center"/>
    </xf>
    <xf numFmtId="0" fontId="22" fillId="0" borderId="103" xfId="3" applyFont="1" applyBorder="1" applyAlignment="1">
      <alignment horizontal="center" vertical="center"/>
    </xf>
    <xf numFmtId="0" fontId="53" fillId="24" borderId="12" xfId="20" applyFont="1" applyFill="1" applyBorder="1" applyAlignment="1">
      <alignment horizontal="center" vertical="center" wrapText="1"/>
    </xf>
    <xf numFmtId="0" fontId="53" fillId="24" borderId="10" xfId="20" applyFont="1" applyFill="1" applyBorder="1" applyAlignment="1">
      <alignment horizontal="center" vertical="center" wrapText="1"/>
    </xf>
    <xf numFmtId="0" fontId="53" fillId="24" borderId="13" xfId="20" applyFont="1" applyFill="1" applyBorder="1" applyAlignment="1">
      <alignment horizontal="center" vertical="center" wrapText="1"/>
    </xf>
    <xf numFmtId="0" fontId="53" fillId="24" borderId="37" xfId="20" applyFont="1" applyFill="1" applyBorder="1" applyAlignment="1">
      <alignment horizontal="center" vertical="center" wrapText="1"/>
    </xf>
    <xf numFmtId="0" fontId="53" fillId="24" borderId="7" xfId="20" applyFont="1" applyFill="1" applyBorder="1" applyAlignment="1">
      <alignment horizontal="center" vertical="center" wrapText="1"/>
    </xf>
    <xf numFmtId="0" fontId="53" fillId="24" borderId="8" xfId="20" applyFont="1" applyFill="1" applyBorder="1" applyAlignment="1">
      <alignment horizontal="center" vertical="center" wrapText="1"/>
    </xf>
    <xf numFmtId="1" fontId="52" fillId="0" borderId="12" xfId="1" applyNumberFormat="1" applyFont="1" applyFill="1" applyBorder="1" applyAlignment="1">
      <alignment horizontal="center" vertical="center" shrinkToFit="1"/>
    </xf>
    <xf numFmtId="1" fontId="52" fillId="0" borderId="10" xfId="1" applyNumberFormat="1" applyFont="1" applyFill="1" applyBorder="1" applyAlignment="1">
      <alignment horizontal="center" vertical="center" shrinkToFit="1"/>
    </xf>
    <xf numFmtId="1" fontId="52" fillId="0" borderId="13" xfId="1" applyNumberFormat="1" applyFont="1" applyFill="1" applyBorder="1" applyAlignment="1">
      <alignment horizontal="center" vertical="center" shrinkToFit="1"/>
    </xf>
    <xf numFmtId="0" fontId="53" fillId="24" borderId="5" xfId="20" applyFont="1" applyFill="1" applyBorder="1" applyAlignment="1">
      <alignment horizontal="center" vertical="center" wrapText="1"/>
    </xf>
    <xf numFmtId="0" fontId="53" fillId="24" borderId="11" xfId="20" applyFont="1" applyFill="1" applyBorder="1" applyAlignment="1">
      <alignment horizontal="center" vertical="center" wrapText="1"/>
    </xf>
    <xf numFmtId="0" fontId="53" fillId="24" borderId="16" xfId="20" applyFont="1" applyFill="1" applyBorder="1" applyAlignment="1">
      <alignment horizontal="center" vertical="center" wrapText="1"/>
    </xf>
    <xf numFmtId="0" fontId="53" fillId="24" borderId="14" xfId="20" applyFont="1" applyFill="1" applyBorder="1" applyAlignment="1">
      <alignment horizontal="center" vertical="center" wrapText="1"/>
    </xf>
    <xf numFmtId="0" fontId="53" fillId="24" borderId="15" xfId="20" applyFont="1" applyFill="1" applyBorder="1" applyAlignment="1">
      <alignment horizontal="center" vertical="center" wrapText="1"/>
    </xf>
    <xf numFmtId="170" fontId="22" fillId="0" borderId="63" xfId="5" applyNumberFormat="1" applyFont="1" applyBorder="1" applyAlignment="1">
      <alignment horizontal="center" vertical="center"/>
    </xf>
    <xf numFmtId="170" fontId="22" fillId="0" borderId="51" xfId="5" applyNumberFormat="1" applyFont="1" applyBorder="1" applyAlignment="1">
      <alignment horizontal="center" vertical="center"/>
    </xf>
    <xf numFmtId="170" fontId="22" fillId="0" borderId="87" xfId="5" applyNumberFormat="1" applyFont="1" applyBorder="1" applyAlignment="1">
      <alignment horizontal="center" vertical="center"/>
    </xf>
    <xf numFmtId="170" fontId="22" fillId="0" borderId="75" xfId="5" applyNumberFormat="1" applyFont="1" applyBorder="1" applyAlignment="1">
      <alignment horizontal="center" vertical="center"/>
    </xf>
    <xf numFmtId="170" fontId="22" fillId="0" borderId="47" xfId="5" applyNumberFormat="1" applyFont="1" applyBorder="1" applyAlignment="1">
      <alignment horizontal="center" vertical="center"/>
    </xf>
    <xf numFmtId="170" fontId="22" fillId="0" borderId="85" xfId="5" applyNumberFormat="1" applyFont="1" applyBorder="1" applyAlignment="1">
      <alignment horizontal="center" vertical="center"/>
    </xf>
    <xf numFmtId="170" fontId="22" fillId="0" borderId="61" xfId="5" applyNumberFormat="1" applyFont="1" applyBorder="1" applyAlignment="1">
      <alignment horizontal="center" vertical="center"/>
    </xf>
    <xf numFmtId="170" fontId="22" fillId="0" borderId="50" xfId="5" applyNumberFormat="1" applyFont="1" applyBorder="1" applyAlignment="1">
      <alignment horizontal="center" vertical="center"/>
    </xf>
    <xf numFmtId="170" fontId="22" fillId="0" borderId="86" xfId="5" applyNumberFormat="1" applyFont="1" applyBorder="1" applyAlignment="1">
      <alignment horizontal="center" vertical="center"/>
    </xf>
    <xf numFmtId="0" fontId="20" fillId="0" borderId="88" xfId="2" applyFont="1" applyBorder="1" applyAlignment="1">
      <alignment horizontal="left" vertical="center" wrapText="1"/>
    </xf>
    <xf numFmtId="0" fontId="20" fillId="0" borderId="82" xfId="2" applyFont="1" applyBorder="1" applyAlignment="1">
      <alignment horizontal="left" vertical="center" wrapText="1"/>
    </xf>
    <xf numFmtId="0" fontId="20" fillId="0" borderId="83" xfId="2" applyFont="1" applyBorder="1" applyAlignment="1">
      <alignment horizontal="left" vertical="center" wrapText="1"/>
    </xf>
    <xf numFmtId="0" fontId="56" fillId="0" borderId="90" xfId="2" applyFont="1" applyBorder="1" applyAlignment="1">
      <alignment horizontal="center" vertical="center" wrapText="1"/>
    </xf>
    <xf numFmtId="0" fontId="20" fillId="0" borderId="91" xfId="2" applyFont="1" applyBorder="1" applyAlignment="1">
      <alignment horizontal="center" vertical="center" wrapText="1"/>
    </xf>
    <xf numFmtId="170" fontId="22" fillId="0" borderId="94" xfId="5" applyNumberFormat="1" applyFont="1" applyBorder="1" applyAlignment="1">
      <alignment horizontal="center" vertical="center"/>
    </xf>
    <xf numFmtId="170" fontId="22" fillId="0" borderId="67" xfId="5" applyNumberFormat="1" applyFont="1" applyBorder="1" applyAlignment="1">
      <alignment horizontal="center" vertical="center"/>
    </xf>
    <xf numFmtId="170" fontId="22" fillId="0" borderId="48" xfId="5" applyNumberFormat="1" applyFont="1" applyBorder="1" applyAlignment="1">
      <alignment horizontal="center" vertical="center"/>
    </xf>
    <xf numFmtId="170" fontId="22" fillId="0" borderId="59" xfId="5" applyNumberFormat="1" applyFont="1" applyBorder="1" applyAlignment="1">
      <alignment horizontal="center" vertical="center"/>
    </xf>
    <xf numFmtId="170" fontId="22" fillId="0" borderId="72" xfId="5" applyNumberFormat="1" applyFont="1" applyBorder="1" applyAlignment="1">
      <alignment horizontal="center" vertical="center"/>
    </xf>
    <xf numFmtId="170" fontId="22" fillId="0" borderId="60" xfId="5" applyNumberFormat="1" applyFont="1" applyBorder="1" applyAlignment="1">
      <alignment horizontal="center" vertical="center"/>
    </xf>
    <xf numFmtId="0" fontId="56" fillId="0" borderId="92" xfId="2" applyFont="1" applyBorder="1" applyAlignment="1">
      <alignment horizontal="center" vertical="center" wrapText="1"/>
    </xf>
    <xf numFmtId="0" fontId="20" fillId="0" borderId="92" xfId="2" applyFont="1" applyBorder="1" applyAlignment="1">
      <alignment horizontal="center" vertical="center" wrapText="1"/>
    </xf>
    <xf numFmtId="0" fontId="20" fillId="0" borderId="93" xfId="2" applyFont="1" applyBorder="1" applyAlignment="1">
      <alignment horizontal="center" vertical="center" wrapText="1"/>
    </xf>
    <xf numFmtId="170" fontId="22" fillId="0" borderId="75" xfId="5" applyNumberFormat="1" applyFont="1" applyFill="1" applyBorder="1" applyAlignment="1">
      <alignment horizontal="center" vertical="center"/>
    </xf>
    <xf numFmtId="170" fontId="22" fillId="0" borderId="47" xfId="5" applyNumberFormat="1" applyFont="1" applyFill="1" applyBorder="1" applyAlignment="1">
      <alignment horizontal="center" vertical="center"/>
    </xf>
    <xf numFmtId="170" fontId="22" fillId="0" borderId="85" xfId="5" applyNumberFormat="1" applyFont="1" applyFill="1" applyBorder="1" applyAlignment="1">
      <alignment horizontal="center" vertical="center"/>
    </xf>
    <xf numFmtId="0" fontId="21" fillId="15" borderId="52" xfId="2" applyFont="1" applyFill="1" applyBorder="1" applyAlignment="1">
      <alignment horizontal="center" vertical="center" wrapText="1"/>
    </xf>
    <xf numFmtId="0" fontId="21" fillId="15" borderId="53" xfId="2" applyFont="1" applyFill="1" applyBorder="1" applyAlignment="1">
      <alignment horizontal="center" vertical="center" wrapText="1"/>
    </xf>
    <xf numFmtId="0" fontId="21" fillId="15" borderId="54" xfId="2" applyFont="1" applyFill="1" applyBorder="1" applyAlignment="1">
      <alignment horizontal="center" vertical="center" wrapText="1"/>
    </xf>
    <xf numFmtId="170" fontId="22" fillId="0" borderId="61" xfId="5" applyNumberFormat="1" applyFont="1" applyFill="1" applyBorder="1" applyAlignment="1">
      <alignment horizontal="center" vertical="center"/>
    </xf>
    <xf numFmtId="170" fontId="22" fillId="0" borderId="50" xfId="5" applyNumberFormat="1" applyFont="1" applyFill="1" applyBorder="1" applyAlignment="1">
      <alignment horizontal="center" vertical="center"/>
    </xf>
    <xf numFmtId="170" fontId="22" fillId="0" borderId="86" xfId="5" applyNumberFormat="1" applyFont="1" applyFill="1" applyBorder="1" applyAlignment="1">
      <alignment horizontal="center" vertical="center"/>
    </xf>
    <xf numFmtId="0" fontId="21" fillId="15" borderId="72" xfId="2" applyFont="1" applyFill="1" applyBorder="1" applyAlignment="1">
      <alignment horizontal="center" vertical="center" wrapText="1"/>
    </xf>
    <xf numFmtId="0" fontId="21" fillId="15" borderId="51" xfId="2" applyFont="1" applyFill="1" applyBorder="1" applyAlignment="1">
      <alignment horizontal="center" vertical="center" wrapText="1"/>
    </xf>
    <xf numFmtId="0" fontId="21" fillId="11" borderId="20" xfId="2" applyFont="1" applyFill="1" applyBorder="1" applyAlignment="1">
      <alignment horizontal="center" vertical="center" wrapText="1"/>
    </xf>
    <xf numFmtId="0" fontId="21" fillId="11" borderId="21" xfId="2" applyFont="1" applyFill="1" applyBorder="1" applyAlignment="1">
      <alignment horizontal="center" vertical="center" wrapText="1"/>
    </xf>
    <xf numFmtId="0" fontId="21" fillId="11" borderId="22" xfId="2" applyFont="1" applyFill="1" applyBorder="1" applyAlignment="1">
      <alignment horizontal="center" vertical="center" wrapText="1"/>
    </xf>
    <xf numFmtId="0" fontId="21" fillId="11" borderId="20" xfId="2" applyFont="1" applyFill="1" applyBorder="1" applyAlignment="1">
      <alignment horizontal="center" vertical="center"/>
    </xf>
    <xf numFmtId="0" fontId="21" fillId="11" borderId="21" xfId="2" applyFont="1" applyFill="1" applyBorder="1" applyAlignment="1">
      <alignment horizontal="center" vertical="center"/>
    </xf>
    <xf numFmtId="0" fontId="21" fillId="11" borderId="22" xfId="2" applyFont="1" applyFill="1" applyBorder="1" applyAlignment="1">
      <alignment horizontal="center" vertical="center"/>
    </xf>
    <xf numFmtId="0" fontId="21" fillId="15" borderId="80" xfId="2" applyFont="1" applyFill="1" applyBorder="1" applyAlignment="1">
      <alignment horizontal="center" vertical="center" wrapText="1"/>
    </xf>
    <xf numFmtId="0" fontId="21" fillId="15" borderId="24" xfId="2" applyFont="1" applyFill="1" applyBorder="1" applyAlignment="1">
      <alignment horizontal="center" vertical="center" wrapText="1"/>
    </xf>
    <xf numFmtId="0" fontId="21" fillId="15" borderId="28" xfId="2" applyFont="1" applyFill="1" applyBorder="1" applyAlignment="1">
      <alignment horizontal="center" vertical="center" wrapText="1"/>
    </xf>
    <xf numFmtId="0" fontId="21" fillId="15" borderId="73" xfId="2" applyFont="1" applyFill="1" applyBorder="1" applyAlignment="1">
      <alignment horizontal="center" vertical="center" wrapText="1"/>
    </xf>
    <xf numFmtId="0" fontId="21" fillId="15" borderId="65" xfId="2" applyFont="1" applyFill="1" applyBorder="1" applyAlignment="1">
      <alignment horizontal="center" vertical="center" wrapText="1"/>
    </xf>
    <xf numFmtId="0" fontId="21" fillId="15" borderId="27" xfId="2" applyFont="1" applyFill="1" applyBorder="1" applyAlignment="1">
      <alignment horizontal="center" vertical="center" wrapText="1"/>
    </xf>
    <xf numFmtId="0" fontId="21" fillId="11" borderId="41" xfId="2" applyFont="1" applyFill="1" applyBorder="1" applyAlignment="1">
      <alignment horizontal="left" vertical="center" wrapText="1"/>
    </xf>
    <xf numFmtId="0" fontId="21" fillId="11" borderId="76" xfId="2" applyFont="1" applyFill="1" applyBorder="1" applyAlignment="1">
      <alignment horizontal="center" vertical="center" wrapText="1"/>
    </xf>
    <xf numFmtId="0" fontId="21" fillId="11" borderId="77" xfId="2" applyFont="1" applyFill="1" applyBorder="1" applyAlignment="1">
      <alignment horizontal="center" vertical="center" wrapText="1"/>
    </xf>
    <xf numFmtId="0" fontId="21" fillId="11" borderId="78" xfId="2" applyFont="1" applyFill="1" applyBorder="1" applyAlignment="1">
      <alignment horizontal="center" vertical="center" wrapText="1"/>
    </xf>
    <xf numFmtId="0" fontId="21" fillId="11" borderId="41" xfId="2" applyFont="1" applyFill="1" applyBorder="1" applyAlignment="1">
      <alignment horizontal="center" vertical="center" wrapText="1"/>
    </xf>
    <xf numFmtId="0" fontId="21" fillId="15" borderId="79" xfId="2" applyFont="1" applyFill="1" applyBorder="1" applyAlignment="1">
      <alignment horizontal="center" vertical="center" wrapText="1"/>
    </xf>
    <xf numFmtId="0" fontId="21" fillId="15" borderId="95" xfId="2" applyFont="1" applyFill="1" applyBorder="1" applyAlignment="1">
      <alignment horizontal="center" vertical="center" wrapText="1"/>
    </xf>
    <xf numFmtId="0" fontId="21" fillId="15" borderId="61" xfId="2" applyFont="1" applyFill="1" applyBorder="1" applyAlignment="1">
      <alignment horizontal="center" vertical="center" wrapText="1"/>
    </xf>
    <xf numFmtId="0" fontId="21" fillId="0" borderId="9" xfId="0" applyFont="1" applyBorder="1" applyAlignment="1">
      <alignment horizontal="center" vertical="center" wrapText="1"/>
    </xf>
    <xf numFmtId="170" fontId="22" fillId="0" borderId="94" xfId="5" applyNumberFormat="1" applyFont="1" applyFill="1" applyBorder="1" applyAlignment="1">
      <alignment horizontal="center" vertical="center"/>
    </xf>
    <xf numFmtId="170" fontId="22" fillId="0" borderId="67" xfId="5" applyNumberFormat="1" applyFont="1" applyFill="1" applyBorder="1" applyAlignment="1">
      <alignment horizontal="center" vertical="center"/>
    </xf>
    <xf numFmtId="170" fontId="22" fillId="0" borderId="48" xfId="5" applyNumberFormat="1" applyFont="1" applyFill="1" applyBorder="1" applyAlignment="1">
      <alignment horizontal="center" vertical="center"/>
    </xf>
    <xf numFmtId="170" fontId="22" fillId="0" borderId="59" xfId="5" applyNumberFormat="1" applyFont="1" applyFill="1" applyBorder="1" applyAlignment="1">
      <alignment horizontal="center" vertical="center"/>
    </xf>
    <xf numFmtId="1" fontId="47" fillId="0" borderId="44" xfId="18" applyNumberFormat="1" applyFont="1" applyBorder="1" applyAlignment="1">
      <alignment horizontal="center" vertical="center" wrapText="1"/>
    </xf>
    <xf numFmtId="1" fontId="47" fillId="0" borderId="42" xfId="18" applyNumberFormat="1" applyFont="1" applyBorder="1" applyAlignment="1">
      <alignment horizontal="center" vertical="center" wrapText="1"/>
    </xf>
    <xf numFmtId="1" fontId="47" fillId="0" borderId="43" xfId="18" applyNumberFormat="1" applyFont="1" applyBorder="1" applyAlignment="1">
      <alignment horizontal="center" vertical="center" wrapText="1"/>
    </xf>
    <xf numFmtId="0" fontId="47" fillId="15" borderId="44" xfId="2" applyFont="1" applyFill="1" applyBorder="1" applyAlignment="1">
      <alignment horizontal="center" vertical="center" wrapText="1"/>
    </xf>
    <xf numFmtId="0" fontId="47" fillId="15" borderId="42" xfId="2" applyFont="1" applyFill="1" applyBorder="1" applyAlignment="1">
      <alignment horizontal="center" vertical="center" wrapText="1"/>
    </xf>
    <xf numFmtId="0" fontId="47" fillId="15" borderId="43" xfId="2" applyFont="1" applyFill="1" applyBorder="1" applyAlignment="1">
      <alignment horizontal="center" vertical="center" wrapText="1"/>
    </xf>
    <xf numFmtId="0" fontId="47" fillId="0" borderId="44" xfId="2" applyFont="1" applyBorder="1" applyAlignment="1">
      <alignment horizontal="center" vertical="center" wrapText="1"/>
    </xf>
    <xf numFmtId="0" fontId="47" fillId="0" borderId="42" xfId="2" applyFont="1" applyBorder="1" applyAlignment="1">
      <alignment horizontal="center" vertical="center" wrapText="1"/>
    </xf>
    <xf numFmtId="0" fontId="47" fillId="0" borderId="43" xfId="2" applyFont="1" applyBorder="1" applyAlignment="1">
      <alignment horizontal="center" vertical="center" wrapText="1"/>
    </xf>
    <xf numFmtId="0" fontId="22" fillId="0" borderId="42" xfId="3" applyFont="1" applyBorder="1" applyAlignment="1">
      <alignment horizontal="center" vertical="center"/>
    </xf>
    <xf numFmtId="0" fontId="22" fillId="0" borderId="43" xfId="3" applyFont="1" applyBorder="1" applyAlignment="1">
      <alignment horizontal="center" vertical="center"/>
    </xf>
    <xf numFmtId="0" fontId="21" fillId="15" borderId="44" xfId="2" applyFont="1" applyFill="1" applyBorder="1" applyAlignment="1">
      <alignment horizontal="center" vertical="center" wrapText="1"/>
    </xf>
    <xf numFmtId="0" fontId="21" fillId="15" borderId="42" xfId="2" applyFont="1" applyFill="1" applyBorder="1" applyAlignment="1">
      <alignment horizontal="center" vertical="center" wrapText="1"/>
    </xf>
    <xf numFmtId="0" fontId="21" fillId="15" borderId="43" xfId="2" applyFont="1" applyFill="1" applyBorder="1" applyAlignment="1">
      <alignment horizontal="center" vertical="center" wrapText="1"/>
    </xf>
    <xf numFmtId="0" fontId="20" fillId="0" borderId="41" xfId="0" applyFont="1" applyBorder="1" applyAlignment="1">
      <alignment horizontal="left" vertical="center" wrapText="1"/>
    </xf>
    <xf numFmtId="0" fontId="21" fillId="15" borderId="20" xfId="2" applyFont="1" applyFill="1" applyBorder="1" applyAlignment="1">
      <alignment horizontal="left" vertical="center" wrapText="1"/>
    </xf>
    <xf numFmtId="0" fontId="21" fillId="15" borderId="22" xfId="2" applyFont="1" applyFill="1" applyBorder="1" applyAlignment="1">
      <alignment horizontal="left" vertical="center" wrapText="1"/>
    </xf>
    <xf numFmtId="0" fontId="43" fillId="20" borderId="17" xfId="2" applyFont="1" applyFill="1" applyBorder="1" applyAlignment="1">
      <alignment horizontal="center" vertical="center" wrapText="1"/>
    </xf>
    <xf numFmtId="0" fontId="43" fillId="20" borderId="33" xfId="2" applyFont="1" applyFill="1" applyBorder="1" applyAlignment="1">
      <alignment horizontal="center" vertical="center" wrapText="1"/>
    </xf>
    <xf numFmtId="0" fontId="43" fillId="20" borderId="23" xfId="2" applyFont="1" applyFill="1" applyBorder="1" applyAlignment="1">
      <alignment horizontal="center" vertical="center" wrapText="1"/>
    </xf>
    <xf numFmtId="0" fontId="43" fillId="20" borderId="9" xfId="2" applyFont="1" applyFill="1" applyAlignment="1">
      <alignment horizontal="center" vertical="center" wrapText="1"/>
    </xf>
    <xf numFmtId="0" fontId="43" fillId="20" borderId="26" xfId="2" applyFont="1" applyFill="1" applyBorder="1" applyAlignment="1">
      <alignment horizontal="center" vertical="center" wrapText="1"/>
    </xf>
    <xf numFmtId="0" fontId="43" fillId="20" borderId="35" xfId="2" applyFont="1" applyFill="1" applyBorder="1" applyAlignment="1">
      <alignment horizontal="center" vertical="center" wrapText="1"/>
    </xf>
    <xf numFmtId="0" fontId="21" fillId="23" borderId="69" xfId="3" applyFont="1" applyFill="1" applyBorder="1" applyAlignment="1">
      <alignment horizontal="center" vertical="center" wrapText="1"/>
    </xf>
    <xf numFmtId="0" fontId="21" fillId="23" borderId="66" xfId="3" applyFont="1" applyFill="1" applyBorder="1" applyAlignment="1">
      <alignment horizontal="center" vertical="center" wrapText="1"/>
    </xf>
    <xf numFmtId="0" fontId="28" fillId="23" borderId="20" xfId="3" applyFont="1" applyFill="1" applyBorder="1" applyAlignment="1">
      <alignment horizontal="center" vertical="center" wrapText="1"/>
    </xf>
    <xf numFmtId="0" fontId="28" fillId="23" borderId="21" xfId="3" applyFont="1" applyFill="1" applyBorder="1" applyAlignment="1">
      <alignment horizontal="center" vertical="center" wrapText="1"/>
    </xf>
    <xf numFmtId="0" fontId="28" fillId="23" borderId="22" xfId="3" applyFont="1" applyFill="1" applyBorder="1" applyAlignment="1">
      <alignment horizontal="center" vertical="center" wrapText="1"/>
    </xf>
    <xf numFmtId="0" fontId="39" fillId="23" borderId="48" xfId="3" applyFont="1" applyFill="1" applyBorder="1" applyAlignment="1">
      <alignment horizontal="center" vertical="center" wrapText="1"/>
    </xf>
    <xf numFmtId="0" fontId="39" fillId="23" borderId="59" xfId="3" applyFont="1" applyFill="1" applyBorder="1" applyAlignment="1">
      <alignment horizontal="center" vertical="center" wrapText="1"/>
    </xf>
    <xf numFmtId="0" fontId="39" fillId="23" borderId="50" xfId="3" applyFont="1" applyFill="1" applyBorder="1" applyAlignment="1">
      <alignment horizontal="center" vertical="center" wrapText="1"/>
    </xf>
    <xf numFmtId="0" fontId="39" fillId="23" borderId="20" xfId="3" applyFont="1" applyFill="1" applyBorder="1" applyAlignment="1">
      <alignment horizontal="center" vertical="center" wrapText="1"/>
    </xf>
    <xf numFmtId="0" fontId="39" fillId="23" borderId="22" xfId="3" applyFont="1" applyFill="1" applyBorder="1" applyAlignment="1">
      <alignment horizontal="center" vertical="center" wrapText="1"/>
    </xf>
    <xf numFmtId="0" fontId="20" fillId="0" borderId="9" xfId="2" applyFont="1" applyAlignment="1">
      <alignment horizontal="center" vertical="center" wrapText="1"/>
    </xf>
    <xf numFmtId="0" fontId="20" fillId="0" borderId="35" xfId="2" applyFont="1" applyBorder="1" applyAlignment="1">
      <alignment horizontal="center" vertical="center" wrapText="1"/>
    </xf>
    <xf numFmtId="0" fontId="21" fillId="20" borderId="26" xfId="2" applyFont="1" applyFill="1" applyBorder="1" applyAlignment="1">
      <alignment horizontal="center" vertical="center"/>
    </xf>
    <xf numFmtId="0" fontId="21" fillId="20" borderId="35" xfId="2" applyFont="1" applyFill="1" applyBorder="1" applyAlignment="1">
      <alignment horizontal="center" vertical="center"/>
    </xf>
    <xf numFmtId="0" fontId="21" fillId="20" borderId="34" xfId="2" applyFont="1" applyFill="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1" fillId="11" borderId="17" xfId="0" applyFont="1" applyFill="1" applyBorder="1" applyAlignment="1">
      <alignment horizontal="center" vertical="center"/>
    </xf>
    <xf numFmtId="0" fontId="21" fillId="11" borderId="33" xfId="0" applyFont="1" applyFill="1" applyBorder="1" applyAlignment="1">
      <alignment horizontal="center" vertical="center"/>
    </xf>
    <xf numFmtId="0" fontId="21" fillId="11" borderId="32" xfId="0" applyFont="1" applyFill="1" applyBorder="1" applyAlignment="1">
      <alignment horizontal="center" vertical="center"/>
    </xf>
    <xf numFmtId="0" fontId="21" fillId="11" borderId="23" xfId="0" applyFont="1" applyFill="1" applyBorder="1" applyAlignment="1">
      <alignment horizontal="center" vertical="center"/>
    </xf>
    <xf numFmtId="0" fontId="21" fillId="11" borderId="9" xfId="0" applyFont="1" applyFill="1" applyBorder="1" applyAlignment="1">
      <alignment horizontal="center" vertical="center"/>
    </xf>
    <xf numFmtId="0" fontId="21" fillId="11" borderId="31"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35" xfId="0" applyFont="1" applyFill="1" applyBorder="1" applyAlignment="1">
      <alignment horizontal="center" vertical="center"/>
    </xf>
    <xf numFmtId="0" fontId="21" fillId="11" borderId="34" xfId="0" applyFont="1" applyFill="1" applyBorder="1" applyAlignment="1">
      <alignment horizontal="center" vertical="center"/>
    </xf>
    <xf numFmtId="0" fontId="43" fillId="0" borderId="41" xfId="0" applyFont="1" applyBorder="1" applyAlignment="1">
      <alignment horizontal="left" vertical="center" wrapText="1"/>
    </xf>
    <xf numFmtId="0" fontId="21" fillId="20" borderId="44" xfId="2" applyFont="1" applyFill="1" applyBorder="1" applyAlignment="1">
      <alignment horizontal="center" vertical="center"/>
    </xf>
    <xf numFmtId="0" fontId="21" fillId="20" borderId="42" xfId="2" applyFont="1" applyFill="1" applyBorder="1" applyAlignment="1">
      <alignment horizontal="center" vertical="center"/>
    </xf>
    <xf numFmtId="0" fontId="31" fillId="21" borderId="24" xfId="14" applyNumberFormat="1" applyFill="1" applyBorder="1" applyAlignment="1">
      <alignment horizontal="center" vertical="center" wrapText="1"/>
    </xf>
    <xf numFmtId="0" fontId="31" fillId="21" borderId="28" xfId="14" applyNumberFormat="1" applyFill="1" applyBorder="1" applyAlignment="1">
      <alignment horizontal="center" vertical="center" wrapText="1"/>
    </xf>
    <xf numFmtId="0" fontId="31" fillId="21" borderId="24" xfId="14" quotePrefix="1" applyNumberFormat="1" applyFill="1" applyBorder="1" applyAlignment="1">
      <alignment horizontal="center" vertical="center" wrapText="1"/>
    </xf>
    <xf numFmtId="0" fontId="31" fillId="21" borderId="28" xfId="14" quotePrefix="1" applyNumberFormat="1" applyFill="1" applyBorder="1" applyAlignment="1">
      <alignment horizontal="center" vertical="center" wrapText="1"/>
    </xf>
    <xf numFmtId="0" fontId="31" fillId="11" borderId="24" xfId="12" quotePrefix="1" applyNumberFormat="1" applyFont="1" applyFill="1" applyBorder="1" applyAlignment="1">
      <alignment horizontal="center" vertical="center" wrapText="1"/>
    </xf>
    <xf numFmtId="0" fontId="31" fillId="11" borderId="28" xfId="12" quotePrefix="1" applyNumberFormat="1" applyFont="1" applyFill="1" applyBorder="1" applyAlignment="1">
      <alignment horizontal="center" vertical="center" wrapText="1"/>
    </xf>
    <xf numFmtId="0" fontId="50" fillId="15" borderId="48" xfId="19" applyFont="1" applyFill="1" applyBorder="1" applyAlignment="1">
      <alignment horizontal="center" vertical="center" wrapText="1"/>
    </xf>
    <xf numFmtId="0" fontId="50" fillId="15" borderId="70" xfId="19" applyFont="1" applyFill="1" applyBorder="1" applyAlignment="1">
      <alignment horizontal="center" vertical="center" wrapText="1"/>
    </xf>
    <xf numFmtId="0" fontId="50" fillId="15" borderId="52" xfId="19" applyFont="1" applyFill="1" applyBorder="1" applyAlignment="1">
      <alignment horizontal="center" vertical="center"/>
    </xf>
    <xf numFmtId="0" fontId="50" fillId="15" borderId="53" xfId="19" applyFont="1" applyFill="1" applyBorder="1" applyAlignment="1">
      <alignment horizontal="center" vertical="center"/>
    </xf>
    <xf numFmtId="0" fontId="50" fillId="15" borderId="66" xfId="19" applyFont="1" applyFill="1" applyBorder="1" applyAlignment="1">
      <alignment horizontal="center" vertical="center"/>
    </xf>
    <xf numFmtId="0" fontId="50" fillId="15" borderId="69" xfId="19" applyFont="1" applyFill="1" applyBorder="1" applyAlignment="1">
      <alignment horizontal="center" vertical="center"/>
    </xf>
    <xf numFmtId="0" fontId="46" fillId="11" borderId="25" xfId="19" applyFont="1" applyFill="1" applyBorder="1" applyAlignment="1">
      <alignment horizontal="center" vertical="center" wrapText="1"/>
    </xf>
    <xf numFmtId="0" fontId="46" fillId="11" borderId="29" xfId="19" applyFont="1" applyFill="1" applyBorder="1" applyAlignment="1">
      <alignment horizontal="center" vertical="center" wrapText="1"/>
    </xf>
    <xf numFmtId="0" fontId="31" fillId="21" borderId="65" xfId="14" quotePrefix="1" applyNumberFormat="1" applyFill="1" applyBorder="1" applyAlignment="1">
      <alignment horizontal="center" vertical="center" wrapText="1"/>
    </xf>
    <xf numFmtId="0" fontId="31" fillId="21" borderId="27" xfId="14" quotePrefix="1" applyNumberFormat="1" applyFill="1" applyBorder="1" applyAlignment="1">
      <alignment horizontal="center" vertical="center" wrapText="1"/>
    </xf>
    <xf numFmtId="0" fontId="3" fillId="20" borderId="9" xfId="19" applyFill="1" applyAlignment="1">
      <alignment horizontal="center"/>
    </xf>
    <xf numFmtId="0" fontId="50" fillId="15" borderId="24" xfId="19" applyFont="1" applyFill="1" applyBorder="1" applyAlignment="1">
      <alignment horizontal="center" vertical="center" wrapText="1"/>
    </xf>
    <xf numFmtId="0" fontId="50" fillId="15" borderId="28" xfId="19" applyFont="1" applyFill="1" applyBorder="1" applyAlignment="1">
      <alignment horizontal="center" vertical="center" wrapText="1"/>
    </xf>
    <xf numFmtId="0" fontId="50" fillId="15" borderId="25" xfId="19" applyFont="1" applyFill="1" applyBorder="1" applyAlignment="1">
      <alignment horizontal="center" vertical="center" wrapText="1"/>
    </xf>
    <xf numFmtId="0" fontId="50" fillId="15" borderId="29" xfId="19" applyFont="1" applyFill="1" applyBorder="1" applyAlignment="1">
      <alignment horizontal="center" vertical="center" wrapText="1"/>
    </xf>
    <xf numFmtId="0" fontId="21" fillId="15" borderId="39" xfId="2" applyFont="1" applyFill="1" applyBorder="1" applyAlignment="1">
      <alignment horizontal="center" vertical="center" wrapText="1"/>
    </xf>
    <xf numFmtId="0" fontId="20" fillId="0" borderId="41" xfId="2" applyFont="1" applyBorder="1" applyAlignment="1">
      <alignment horizontal="center" vertical="center" wrapText="1"/>
    </xf>
    <xf numFmtId="0" fontId="21" fillId="0" borderId="44" xfId="2" applyFont="1" applyBorder="1" applyAlignment="1">
      <alignment horizontal="center" vertical="center"/>
    </xf>
    <xf numFmtId="0" fontId="21" fillId="0" borderId="42" xfId="2" applyFont="1" applyBorder="1" applyAlignment="1">
      <alignment horizontal="center" vertical="center"/>
    </xf>
    <xf numFmtId="0" fontId="21" fillId="15" borderId="25" xfId="2" applyFont="1" applyFill="1" applyBorder="1" applyAlignment="1">
      <alignment horizontal="center" vertical="center" wrapText="1"/>
    </xf>
    <xf numFmtId="0" fontId="21" fillId="0" borderId="23" xfId="2" applyFont="1" applyBorder="1" applyAlignment="1">
      <alignment horizontal="center" vertical="center" wrapText="1"/>
    </xf>
    <xf numFmtId="0" fontId="21" fillId="0" borderId="9" xfId="2" applyFont="1" applyAlignment="1">
      <alignment horizontal="center" vertical="center" wrapText="1"/>
    </xf>
    <xf numFmtId="0" fontId="21" fillId="0" borderId="31"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4" xfId="2" applyFont="1" applyBorder="1" applyAlignment="1">
      <alignment horizontal="center"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37"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9" xfId="0" applyFont="1" applyBorder="1" applyAlignment="1">
      <alignment horizontal="center" vertical="center" wrapText="1"/>
    </xf>
    <xf numFmtId="170" fontId="22" fillId="0" borderId="48" xfId="5" applyNumberFormat="1" applyFont="1" applyFill="1" applyBorder="1" applyAlignment="1">
      <alignment vertical="center"/>
    </xf>
    <xf numFmtId="0" fontId="21" fillId="0" borderId="9" xfId="2" applyFont="1" applyBorder="1" applyAlignment="1">
      <alignment horizontal="center" vertical="center"/>
    </xf>
    <xf numFmtId="0" fontId="20" fillId="0" borderId="9" xfId="2" applyFont="1" applyBorder="1" applyAlignment="1">
      <alignment horizontal="center" vertical="center" wrapText="1"/>
    </xf>
    <xf numFmtId="0" fontId="21" fillId="20" borderId="9" xfId="2" applyFont="1" applyFill="1" applyBorder="1" applyAlignment="1">
      <alignment horizontal="center" vertical="center"/>
    </xf>
    <xf numFmtId="0" fontId="21" fillId="0" borderId="9" xfId="2" applyFont="1" applyBorder="1" applyAlignment="1">
      <alignment horizontal="center" vertical="center" wrapText="1"/>
    </xf>
    <xf numFmtId="0" fontId="13" fillId="0" borderId="9" xfId="0" applyFont="1" applyBorder="1" applyAlignment="1">
      <alignment horizontal="left" vertical="center" wrapText="1"/>
    </xf>
    <xf numFmtId="0" fontId="62" fillId="0" borderId="41" xfId="2" applyFont="1" applyBorder="1" applyAlignment="1">
      <alignment horizontal="center" vertical="center" wrapText="1"/>
    </xf>
    <xf numFmtId="0" fontId="62" fillId="0" borderId="41" xfId="2" applyFont="1" applyFill="1" applyBorder="1" applyAlignment="1">
      <alignment horizontal="center" vertical="center" wrapText="1"/>
    </xf>
    <xf numFmtId="0" fontId="14" fillId="15" borderId="41" xfId="0" applyFont="1" applyFill="1" applyBorder="1" applyAlignment="1">
      <alignment horizontal="center" vertical="center" wrapText="1"/>
    </xf>
    <xf numFmtId="0" fontId="56" fillId="14" borderId="102" xfId="0" applyFont="1" applyFill="1" applyBorder="1" applyAlignment="1">
      <alignment horizontal="center" vertical="center" wrapText="1"/>
    </xf>
    <xf numFmtId="0" fontId="56" fillId="14" borderId="103" xfId="0" applyFont="1" applyFill="1" applyBorder="1" applyAlignment="1">
      <alignment horizontal="center" vertical="center" wrapText="1"/>
    </xf>
  </cellXfs>
  <cellStyles count="22">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alcChain" Target="calcChain.xml"/><Relationship Id="rId3" Type="http://schemas.openxmlformats.org/officeDocument/2006/relationships/worksheet" Target="worksheets/sheet3.xml"/><Relationship Id="rId34" Type="http://customschemas.google.com/relationships/workbookmetadata" Target="metadata"/><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uly Emperatriz Sanchez Cancelado" id="{421977FE-6195-4E93-BEAB-572684F18884}"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8" dT="2025-02-26T15:08:05.74" personId="{421977FE-6195-4E93-BEAB-572684F18884}" id="{E1339041-B60D-4BF4-8FA0-13B8018E88A5}">
    <text>Tener en cuenta la observación realizada anteriormente.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A67" dT="2025-02-26T15:29:51.66" personId="{421977FE-6195-4E93-BEAB-572684F18884}" id="{F9592FA4-E7C7-4386-8F40-644845DDFA15}">
    <text>Por favor evaluar si es posible reducir el número de tareas.</text>
  </threadedComment>
</ThreadedComment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comments" Target="../comments1.xml"/><Relationship Id="rId3" Type="http://schemas.openxmlformats.org/officeDocument/2006/relationships/hyperlink" Target="https://secretariadistritald.sharepoint.com/:x:/s/ContratacinSPI-2022/EcmcbgKYPYtJsnuQBhVih_0Bvxfwet9DDXjURUtm_F5TOg?e=JUDWKl" TargetMode="Externa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vmlDrawing" Target="../drawings/vmlDrawing1.vml"/><Relationship Id="rId2" Type="http://schemas.openxmlformats.org/officeDocument/2006/relationships/hyperlink" Target="https://secretariadistritald.sharepoint.com/:x:/s/ContratacinSPI-2022/EVvZzGSN7IRPv9tj4R6va8YB8DiYT0hi32a44E7t1mg3ew?e=ixJxyR" TargetMode="Externa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drawing" Target="../drawings/drawing1.xml"/><Relationship Id="rId5" Type="http://schemas.openxmlformats.org/officeDocument/2006/relationships/hyperlink" Target="https://secretariadistritald.sharepoint.com/:f:/s/ContratacinSPI-2022/En1ZqOvREkROkNKEhQ1JxdIBDBnHMOOD8T3NPTXDpZjLQQ?e=KDOBb8" TargetMode="External"/><Relationship Id="rId10" Type="http://schemas.openxmlformats.org/officeDocument/2006/relationships/printerSettings" Target="../printerSettings/printerSettings1.bin"/><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secretariadistritald.sharepoint.com/:f:/s/ContratacinSPI-2022/Eh3Xv8Ii3tVIreXYldCvkwsBvKy1ds5OxdWXGEz7dVxysA?e=gFZWor" TargetMode="External"/><Relationship Id="rId7" Type="http://schemas.openxmlformats.org/officeDocument/2006/relationships/vmlDrawing" Target="../drawings/vmlDrawing2.vml"/><Relationship Id="rId2" Type="http://schemas.openxmlformats.org/officeDocument/2006/relationships/hyperlink" Target="https://secretariadistritald.sharepoint.com/:f:/s/ContratacinSPI-2022/EigHTtioctpDniwoBcIhUc4BuuxtY4hBF7sQGBZKzz6i0A?e=Ukr7aD" TargetMode="Externa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secretariadistritald.sharepoint.com/:f:/s/ContratacinSPI-2022/Etiy9JJaOxZPj3BtHritymEBN60uX6lvzbW6ys9h5bWoLg?e=fTSQU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secretariadistritald.sharepoint.com/:f:/s/ContratacinSPI-2022/ElzbE9LpkNhDs9IFAKk5CjIBlpsXV96pvauVCDhAO8MjEw?e=SF2ebc" TargetMode="External"/><Relationship Id="rId7" Type="http://schemas.openxmlformats.org/officeDocument/2006/relationships/hyperlink" Target="https://secretariadistritald.sharepoint.com/:f:/s/ContratacinSPI-2022/Ehv2x27SxbJCiS7mkFcGNqoBGGidU4iOUlmiIv0uZdV_rg?e=ENJZzh" TargetMode="External"/><Relationship Id="rId2" Type="http://schemas.openxmlformats.org/officeDocument/2006/relationships/hyperlink" Target="https://secretariadistritald.sharepoint.com/:x:/s/ContratacinSPI-2022/EXBhotp2toRDv93w7owjAQcBYz0SY_Qgx37JS2zoE2kD0A?e=245C9d" TargetMode="External"/><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comments" Target="../comments3.xml"/><Relationship Id="rId5" Type="http://schemas.openxmlformats.org/officeDocument/2006/relationships/hyperlink" Target="https://secretariadistritald.sharepoint.com/:x:/s/ContratacinSPI-2022/EZxA95GheWhMmtUliXgSqmYB06gEwEomvzJi_jFiJzR2LA?e=Hjao1n" TargetMode="External"/><Relationship Id="rId10" Type="http://schemas.openxmlformats.org/officeDocument/2006/relationships/vmlDrawing" Target="../drawings/vmlDrawing3.vm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ecretariadistritald.sharepoint.com/:f:/s/ContratacinSPI-2022/Es-b_H1wJWFOkiMXT-fMYaoBJtg0Oh095Yjk43F76RKTvQ?e=Gg6nLS" TargetMode="Externa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secretariadistritald.sharepoint.com/:f:/s/ContratacinSPI-2022/En1jizlREHNFrK_Vx-3WpTcB1nY_89SAHUVBfL6PGotP1Q?e=ir59XF" TargetMode="External"/><Relationship Id="rId7" Type="http://schemas.openxmlformats.org/officeDocument/2006/relationships/drawing" Target="../drawings/drawing9.xml"/><Relationship Id="rId2" Type="http://schemas.openxmlformats.org/officeDocument/2006/relationships/hyperlink" Target="https://secretariadistritald.sharepoint.com/:f:/s/ContratacinSPI-2022/En1XjRmhpnZArqp5Z9RtUb4BwquI7by1guShYMlkofRdhg?e=fEdRzy" TargetMode="External"/><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printerSettings" Target="../printerSettings/printerSettings9.bin"/><Relationship Id="rId5" Type="http://schemas.openxmlformats.org/officeDocument/2006/relationships/hyperlink" Target="https://secretariadistritald.sharepoint.com/:f:/s/ContratacinSPI-2022/Eno_HkUCetJImVkTOYSHCLkBJtK4zPxMO5NbOpomYw15zQ?e=2bQ3Tv" TargetMode="External"/><Relationship Id="rId10" Type="http://schemas.microsoft.com/office/2017/10/relationships/threadedComment" Target="../threadedComments/threadedComment2.xm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23" customWidth="1"/>
    <col min="5" max="5" width="34.28515625" style="218" customWidth="1"/>
    <col min="6" max="6" width="31" style="218" customWidth="1"/>
    <col min="7" max="7" width="20.140625" style="218" customWidth="1"/>
    <col min="8" max="8" width="19.140625" style="218" customWidth="1"/>
    <col min="9" max="9" width="24" style="218" customWidth="1"/>
    <col min="10" max="10" width="18.7109375" style="218" customWidth="1"/>
    <col min="11" max="11" width="21.7109375" style="218" customWidth="1"/>
    <col min="12" max="16384" width="12" style="218"/>
  </cols>
  <sheetData>
    <row r="1" spans="1:12" x14ac:dyDescent="0.25">
      <c r="A1" s="221" t="s">
        <v>0</v>
      </c>
      <c r="B1" s="221" t="s">
        <v>1</v>
      </c>
      <c r="C1" s="221" t="s">
        <v>2</v>
      </c>
      <c r="D1" s="221" t="s">
        <v>3</v>
      </c>
      <c r="E1" s="222" t="s">
        <v>4</v>
      </c>
      <c r="F1" s="222" t="s">
        <v>5</v>
      </c>
      <c r="G1" s="222" t="s">
        <v>6</v>
      </c>
      <c r="H1" s="222" t="s">
        <v>7</v>
      </c>
      <c r="I1" s="222" t="s">
        <v>8</v>
      </c>
      <c r="J1" s="222" t="s">
        <v>9</v>
      </c>
      <c r="K1" s="222" t="s">
        <v>10</v>
      </c>
      <c r="L1" s="222" t="s">
        <v>11</v>
      </c>
    </row>
    <row r="2" spans="1:12" ht="25.5" x14ac:dyDescent="0.25">
      <c r="A2" s="223" t="s">
        <v>12</v>
      </c>
      <c r="B2" s="223" t="s">
        <v>13</v>
      </c>
      <c r="C2" s="223" t="s">
        <v>14</v>
      </c>
      <c r="D2" s="223" t="s">
        <v>15</v>
      </c>
      <c r="E2" s="218" t="s">
        <v>16</v>
      </c>
      <c r="F2" s="218" t="s">
        <v>17</v>
      </c>
      <c r="G2" s="223" t="s">
        <v>18</v>
      </c>
      <c r="H2" s="218" t="s">
        <v>19</v>
      </c>
      <c r="I2" s="218" t="s">
        <v>20</v>
      </c>
      <c r="J2" s="218" t="s">
        <v>21</v>
      </c>
      <c r="K2" s="218" t="s">
        <v>22</v>
      </c>
      <c r="L2" s="218" t="s">
        <v>23</v>
      </c>
    </row>
    <row r="3" spans="1:12" ht="25.5" x14ac:dyDescent="0.25">
      <c r="A3" s="223" t="s">
        <v>24</v>
      </c>
      <c r="B3" s="223" t="s">
        <v>25</v>
      </c>
      <c r="C3" s="223" t="s">
        <v>26</v>
      </c>
      <c r="D3" s="223" t="s">
        <v>27</v>
      </c>
      <c r="E3" s="218" t="s">
        <v>28</v>
      </c>
      <c r="F3" s="218" t="s">
        <v>29</v>
      </c>
      <c r="G3" s="223" t="s">
        <v>30</v>
      </c>
      <c r="H3" s="218" t="s">
        <v>31</v>
      </c>
      <c r="I3" s="218" t="s">
        <v>32</v>
      </c>
      <c r="J3" s="218" t="s">
        <v>33</v>
      </c>
      <c r="K3" s="218" t="s">
        <v>34</v>
      </c>
      <c r="L3" s="218" t="s">
        <v>35</v>
      </c>
    </row>
    <row r="4" spans="1:12" ht="25.5" x14ac:dyDescent="0.25">
      <c r="A4" s="223" t="s">
        <v>36</v>
      </c>
      <c r="B4" s="223" t="s">
        <v>37</v>
      </c>
      <c r="D4" s="223" t="s">
        <v>38</v>
      </c>
      <c r="E4" s="218" t="s">
        <v>39</v>
      </c>
      <c r="F4" s="218" t="s">
        <v>40</v>
      </c>
      <c r="G4" s="223" t="s">
        <v>41</v>
      </c>
      <c r="I4" s="218" t="s">
        <v>42</v>
      </c>
      <c r="J4" s="218" t="s">
        <v>23</v>
      </c>
      <c r="K4" s="218" t="s">
        <v>43</v>
      </c>
      <c r="L4" s="218" t="s">
        <v>26</v>
      </c>
    </row>
    <row r="5" spans="1:12" ht="25.5" x14ac:dyDescent="0.25">
      <c r="A5" s="223" t="s">
        <v>44</v>
      </c>
      <c r="B5" s="223" t="s">
        <v>45</v>
      </c>
      <c r="D5" s="223" t="s">
        <v>46</v>
      </c>
      <c r="E5" s="218" t="s">
        <v>47</v>
      </c>
      <c r="F5" s="218" t="s">
        <v>48</v>
      </c>
      <c r="G5" s="223" t="s">
        <v>49</v>
      </c>
      <c r="I5" s="218" t="s">
        <v>50</v>
      </c>
      <c r="J5" s="218" t="s">
        <v>51</v>
      </c>
    </row>
    <row r="6" spans="1:12" ht="25.5" x14ac:dyDescent="0.25">
      <c r="B6" s="223" t="s">
        <v>52</v>
      </c>
      <c r="D6" s="223" t="s">
        <v>53</v>
      </c>
      <c r="E6" s="218" t="s">
        <v>54</v>
      </c>
      <c r="F6" s="218" t="s">
        <v>55</v>
      </c>
      <c r="G6" s="223" t="s">
        <v>56</v>
      </c>
      <c r="I6" s="218" t="s">
        <v>57</v>
      </c>
    </row>
    <row r="7" spans="1:12" ht="25.5" x14ac:dyDescent="0.25">
      <c r="D7" s="223" t="s">
        <v>58</v>
      </c>
      <c r="E7" s="218" t="s">
        <v>59</v>
      </c>
      <c r="F7" s="218" t="s">
        <v>60</v>
      </c>
      <c r="G7" s="223" t="s">
        <v>61</v>
      </c>
      <c r="I7" s="218" t="s">
        <v>62</v>
      </c>
    </row>
    <row r="8" spans="1:12" x14ac:dyDescent="0.25">
      <c r="E8" s="218" t="s">
        <v>63</v>
      </c>
      <c r="F8" s="218" t="s">
        <v>64</v>
      </c>
      <c r="G8" s="218" t="s">
        <v>65</v>
      </c>
    </row>
    <row r="9" spans="1:12" x14ac:dyDescent="0.25">
      <c r="E9" s="218" t="s">
        <v>66</v>
      </c>
      <c r="F9" s="218" t="s">
        <v>67</v>
      </c>
    </row>
    <row r="10" spans="1:12" x14ac:dyDescent="0.25">
      <c r="E10" s="218" t="s">
        <v>68</v>
      </c>
      <c r="F10" s="218" t="s">
        <v>69</v>
      </c>
    </row>
    <row r="11" spans="1:12" x14ac:dyDescent="0.25">
      <c r="E11" s="218" t="s">
        <v>70</v>
      </c>
      <c r="F11" s="218" t="s">
        <v>71</v>
      </c>
    </row>
    <row r="12" spans="1:12" x14ac:dyDescent="0.25">
      <c r="E12" s="218" t="s">
        <v>72</v>
      </c>
      <c r="F12" s="218" t="s">
        <v>73</v>
      </c>
    </row>
    <row r="13" spans="1:12" x14ac:dyDescent="0.25">
      <c r="E13" s="218" t="s">
        <v>74</v>
      </c>
      <c r="F13" s="218" t="s">
        <v>75</v>
      </c>
    </row>
    <row r="14" spans="1:12" x14ac:dyDescent="0.25">
      <c r="E14" s="218" t="s">
        <v>76</v>
      </c>
      <c r="F14" s="218" t="s">
        <v>77</v>
      </c>
    </row>
    <row r="15" spans="1:12" x14ac:dyDescent="0.25">
      <c r="E15" s="218" t="s">
        <v>78</v>
      </c>
      <c r="F15" s="218" t="s">
        <v>79</v>
      </c>
    </row>
    <row r="16" spans="1:12" x14ac:dyDescent="0.25">
      <c r="E16" s="218" t="s">
        <v>80</v>
      </c>
      <c r="F16" s="218" t="s">
        <v>81</v>
      </c>
    </row>
    <row r="17" spans="5:6" x14ac:dyDescent="0.25">
      <c r="E17" s="218" t="s">
        <v>82</v>
      </c>
      <c r="F17" s="218" t="s">
        <v>83</v>
      </c>
    </row>
    <row r="18" spans="5:6" x14ac:dyDescent="0.25">
      <c r="E18" s="218" t="s">
        <v>84</v>
      </c>
      <c r="F18" s="218" t="s">
        <v>85</v>
      </c>
    </row>
    <row r="19" spans="5:6" x14ac:dyDescent="0.25">
      <c r="E19" s="218" t="s">
        <v>86</v>
      </c>
    </row>
    <row r="20" spans="5:6" x14ac:dyDescent="0.25">
      <c r="E20" s="218" t="s">
        <v>87</v>
      </c>
    </row>
    <row r="21" spans="5:6" x14ac:dyDescent="0.25">
      <c r="E21" s="218" t="s">
        <v>88</v>
      </c>
    </row>
    <row r="22" spans="5:6" x14ac:dyDescent="0.25">
      <c r="E22" s="218" t="s">
        <v>89</v>
      </c>
    </row>
    <row r="23" spans="5:6" x14ac:dyDescent="0.25">
      <c r="E23" s="218"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66"/>
      <c r="B3" s="354"/>
      <c r="C3" s="354"/>
      <c r="D3" s="354"/>
      <c r="E3" s="354"/>
      <c r="F3" s="354"/>
      <c r="G3" s="354"/>
      <c r="H3" s="354"/>
      <c r="I3" s="354"/>
      <c r="J3" s="354"/>
      <c r="K3" s="354"/>
      <c r="L3" s="354"/>
      <c r="M3" s="354"/>
      <c r="N3" s="354"/>
      <c r="O3" s="354"/>
    </row>
    <row r="4" spans="1:15" ht="39.75" customHeight="1" x14ac:dyDescent="0.25">
      <c r="A4" s="367" t="s">
        <v>91</v>
      </c>
      <c r="B4" s="354"/>
      <c r="C4" s="354"/>
      <c r="D4" s="354"/>
      <c r="E4" s="354"/>
      <c r="F4" s="354"/>
      <c r="G4" s="354"/>
      <c r="H4" s="354"/>
      <c r="I4" s="354"/>
      <c r="J4" s="354"/>
      <c r="K4" s="354"/>
      <c r="L4" s="354"/>
      <c r="M4" s="354"/>
      <c r="N4" s="354"/>
      <c r="O4" s="354"/>
    </row>
    <row r="5" spans="1:15" ht="21" hidden="1" customHeight="1" x14ac:dyDescent="0.35">
      <c r="A5" s="366"/>
      <c r="B5" s="354"/>
      <c r="C5" s="354"/>
      <c r="D5" s="354"/>
      <c r="E5" s="354"/>
      <c r="F5" s="354"/>
      <c r="G5" s="354"/>
      <c r="H5" s="354"/>
      <c r="I5" s="354"/>
      <c r="J5" s="354"/>
      <c r="K5" s="354"/>
      <c r="L5" s="354"/>
      <c r="M5" s="354"/>
      <c r="N5" s="354"/>
      <c r="O5" s="354"/>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68" t="s">
        <v>92</v>
      </c>
      <c r="C7" s="354"/>
      <c r="D7" s="354"/>
      <c r="E7" s="1"/>
      <c r="F7" s="369">
        <v>2024</v>
      </c>
      <c r="G7" s="370"/>
      <c r="H7" s="25"/>
      <c r="I7" s="25"/>
      <c r="J7" s="2">
        <v>2025</v>
      </c>
      <c r="K7" s="2">
        <v>2026</v>
      </c>
      <c r="L7" s="2">
        <v>2027</v>
      </c>
      <c r="M7" s="2">
        <v>2028</v>
      </c>
      <c r="N7" s="2" t="s">
        <v>93</v>
      </c>
      <c r="O7" s="1"/>
    </row>
    <row r="8" spans="1:15" ht="15" hidden="1" customHeight="1" x14ac:dyDescent="0.25">
      <c r="A8" s="1"/>
      <c r="B8" s="354"/>
      <c r="C8" s="354"/>
      <c r="D8" s="354"/>
      <c r="E8" s="1"/>
      <c r="F8" s="371">
        <v>16263770000</v>
      </c>
      <c r="G8" s="370"/>
      <c r="H8" s="25"/>
      <c r="I8" s="25"/>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61" t="s">
        <v>94</v>
      </c>
      <c r="B11" s="354"/>
      <c r="C11" s="354"/>
      <c r="D11" s="354"/>
      <c r="E11" s="354"/>
      <c r="F11" s="354"/>
      <c r="G11" s="354"/>
      <c r="H11" s="354"/>
      <c r="I11" s="354"/>
      <c r="J11" s="354"/>
      <c r="K11" s="354"/>
      <c r="L11" s="354"/>
      <c r="M11" s="354"/>
      <c r="N11" s="354"/>
      <c r="O11" s="354"/>
    </row>
    <row r="12" spans="1:15" ht="9" customHeight="1" x14ac:dyDescent="0.25">
      <c r="A12" s="5"/>
      <c r="B12" s="5"/>
      <c r="C12" s="5"/>
      <c r="D12" s="5"/>
      <c r="E12" s="5"/>
      <c r="F12" s="5"/>
      <c r="G12" s="5"/>
      <c r="H12" s="5"/>
      <c r="I12" s="5"/>
      <c r="J12" s="5"/>
      <c r="K12" s="5"/>
      <c r="L12" s="5"/>
      <c r="M12" s="5"/>
      <c r="N12" s="5"/>
      <c r="O12" s="5"/>
    </row>
    <row r="13" spans="1:15" ht="21.75" customHeight="1" x14ac:dyDescent="0.25">
      <c r="A13" s="353" t="s">
        <v>95</v>
      </c>
      <c r="B13" s="360"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54"/>
      <c r="B14" s="356"/>
      <c r="C14" s="4"/>
      <c r="D14" s="359">
        <v>1</v>
      </c>
      <c r="E14" s="4"/>
      <c r="F14" s="359" t="s">
        <v>21</v>
      </c>
      <c r="G14" s="4"/>
      <c r="H14" s="359"/>
      <c r="I14" s="4"/>
      <c r="J14" s="9" t="s">
        <v>100</v>
      </c>
      <c r="K14" s="10">
        <v>15</v>
      </c>
      <c r="L14" s="11">
        <v>50</v>
      </c>
      <c r="M14" s="11">
        <v>85</v>
      </c>
      <c r="N14" s="12">
        <v>100</v>
      </c>
      <c r="O14" s="10">
        <v>100</v>
      </c>
    </row>
    <row r="15" spans="1:15" ht="21.75" customHeight="1" x14ac:dyDescent="0.25">
      <c r="A15" s="354"/>
      <c r="B15" s="357"/>
      <c r="C15" s="4"/>
      <c r="D15" s="357"/>
      <c r="E15" s="4"/>
      <c r="F15" s="357"/>
      <c r="G15" s="4"/>
      <c r="H15" s="357"/>
      <c r="I15" s="4"/>
      <c r="J15" s="9" t="s">
        <v>101</v>
      </c>
      <c r="K15" s="3"/>
      <c r="L15" s="3"/>
      <c r="M15" s="3"/>
      <c r="N15" s="3"/>
      <c r="O15" s="3">
        <f t="shared" ref="O15" si="0">SUM(K15:N15)</f>
        <v>0</v>
      </c>
    </row>
    <row r="17" spans="1:15" ht="15" customHeight="1" x14ac:dyDescent="0.25">
      <c r="A17" s="372" t="s">
        <v>102</v>
      </c>
      <c r="B17" s="354"/>
      <c r="C17" s="354"/>
      <c r="D17" s="354"/>
      <c r="E17" s="354"/>
      <c r="F17" s="354"/>
      <c r="G17" s="354"/>
      <c r="H17" s="354"/>
      <c r="I17" s="354"/>
      <c r="J17" s="354"/>
      <c r="K17" s="354"/>
      <c r="L17" s="354"/>
      <c r="M17" s="354"/>
      <c r="N17" s="354"/>
      <c r="O17" s="354"/>
    </row>
    <row r="18" spans="1:15" ht="26.25" customHeight="1" x14ac:dyDescent="0.25">
      <c r="A18" s="353" t="s">
        <v>103</v>
      </c>
      <c r="B18" s="362" t="s">
        <v>104</v>
      </c>
      <c r="C18" s="4"/>
      <c r="D18" s="26" t="s">
        <v>105</v>
      </c>
      <c r="E18" s="4"/>
      <c r="F18" s="27" t="s">
        <v>98</v>
      </c>
      <c r="G18" s="4"/>
      <c r="H18" s="29" t="s">
        <v>106</v>
      </c>
      <c r="I18" s="4"/>
      <c r="J18" s="27" t="s">
        <v>99</v>
      </c>
      <c r="K18" s="28">
        <v>2024</v>
      </c>
      <c r="L18" s="28">
        <v>2025</v>
      </c>
      <c r="M18" s="28">
        <v>2026</v>
      </c>
      <c r="N18" s="28">
        <v>2027</v>
      </c>
      <c r="O18" s="28" t="s">
        <v>93</v>
      </c>
    </row>
    <row r="19" spans="1:15" ht="15" customHeight="1" x14ac:dyDescent="0.25">
      <c r="A19" s="354"/>
      <c r="B19" s="356"/>
      <c r="C19" s="4"/>
      <c r="D19" s="359">
        <v>1</v>
      </c>
      <c r="E19" s="4"/>
      <c r="F19" s="359" t="s">
        <v>23</v>
      </c>
      <c r="G19" s="4"/>
      <c r="H19" s="359">
        <v>10</v>
      </c>
      <c r="I19" s="4"/>
      <c r="J19" s="9" t="s">
        <v>100</v>
      </c>
      <c r="K19" s="10">
        <v>1</v>
      </c>
      <c r="L19" s="11">
        <v>1</v>
      </c>
      <c r="M19" s="11">
        <v>1</v>
      </c>
      <c r="N19" s="11">
        <v>1</v>
      </c>
      <c r="O19" s="14">
        <v>1</v>
      </c>
    </row>
    <row r="20" spans="1:15" ht="15" customHeight="1" x14ac:dyDescent="0.25">
      <c r="A20" s="354"/>
      <c r="B20" s="357"/>
      <c r="C20" s="4"/>
      <c r="D20" s="357"/>
      <c r="E20" s="4"/>
      <c r="F20" s="357"/>
      <c r="G20" s="4"/>
      <c r="H20" s="357"/>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53" t="s">
        <v>103</v>
      </c>
      <c r="B22" s="355" t="s">
        <v>107</v>
      </c>
      <c r="C22" s="4"/>
      <c r="D22" s="30" t="s">
        <v>105</v>
      </c>
      <c r="E22" s="4"/>
      <c r="F22" s="31" t="s">
        <v>98</v>
      </c>
      <c r="G22" s="4"/>
      <c r="H22" s="31" t="s">
        <v>106</v>
      </c>
      <c r="I22" s="4"/>
      <c r="J22" s="31" t="s">
        <v>99</v>
      </c>
      <c r="K22" s="32">
        <v>2024</v>
      </c>
      <c r="L22" s="32">
        <v>2025</v>
      </c>
      <c r="M22" s="32">
        <v>2026</v>
      </c>
      <c r="N22" s="32">
        <v>2027</v>
      </c>
      <c r="O22" s="32" t="s">
        <v>93</v>
      </c>
    </row>
    <row r="23" spans="1:15" ht="15" customHeight="1" x14ac:dyDescent="0.25">
      <c r="A23" s="354"/>
      <c r="B23" s="356"/>
      <c r="C23" s="4"/>
      <c r="D23" s="359">
        <v>1</v>
      </c>
      <c r="E23" s="4"/>
      <c r="F23" s="359" t="s">
        <v>23</v>
      </c>
      <c r="G23" s="4"/>
      <c r="H23" s="359">
        <v>10</v>
      </c>
      <c r="I23" s="4"/>
      <c r="J23" s="9" t="s">
        <v>100</v>
      </c>
      <c r="K23" s="10">
        <v>1</v>
      </c>
      <c r="L23" s="11">
        <v>1</v>
      </c>
      <c r="M23" s="11">
        <v>1</v>
      </c>
      <c r="N23" s="11">
        <v>1</v>
      </c>
      <c r="O23" s="14">
        <v>1</v>
      </c>
    </row>
    <row r="24" spans="1:15" ht="15" customHeight="1" x14ac:dyDescent="0.25">
      <c r="A24" s="354"/>
      <c r="B24" s="357"/>
      <c r="C24" s="4"/>
      <c r="D24" s="357"/>
      <c r="E24" s="4"/>
      <c r="F24" s="357"/>
      <c r="G24" s="4"/>
      <c r="H24" s="357"/>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53" t="s">
        <v>103</v>
      </c>
      <c r="B26" s="363" t="s">
        <v>108</v>
      </c>
      <c r="C26" s="4"/>
      <c r="D26" s="33" t="s">
        <v>105</v>
      </c>
      <c r="E26" s="4"/>
      <c r="F26" s="34" t="s">
        <v>98</v>
      </c>
      <c r="G26" s="4"/>
      <c r="H26" s="34" t="s">
        <v>106</v>
      </c>
      <c r="I26" s="4"/>
      <c r="J26" s="34" t="s">
        <v>99</v>
      </c>
      <c r="K26" s="35">
        <v>2024</v>
      </c>
      <c r="L26" s="35">
        <v>2025</v>
      </c>
      <c r="M26" s="35">
        <v>2026</v>
      </c>
      <c r="N26" s="35">
        <v>2027</v>
      </c>
      <c r="O26" s="35" t="s">
        <v>93</v>
      </c>
    </row>
    <row r="27" spans="1:15" ht="15" customHeight="1" x14ac:dyDescent="0.25">
      <c r="A27" s="354"/>
      <c r="B27" s="364"/>
      <c r="C27" s="4"/>
      <c r="D27" s="359">
        <v>1</v>
      </c>
      <c r="E27" s="4"/>
      <c r="F27" s="359" t="s">
        <v>23</v>
      </c>
      <c r="G27" s="4"/>
      <c r="H27" s="359">
        <v>10</v>
      </c>
      <c r="I27" s="4"/>
      <c r="J27" s="9" t="s">
        <v>100</v>
      </c>
      <c r="K27" s="10">
        <v>1</v>
      </c>
      <c r="L27" s="11">
        <v>1</v>
      </c>
      <c r="M27" s="11">
        <v>1</v>
      </c>
      <c r="N27" s="11">
        <v>1</v>
      </c>
      <c r="O27" s="14">
        <v>1</v>
      </c>
    </row>
    <row r="28" spans="1:15" ht="15" customHeight="1" x14ac:dyDescent="0.25">
      <c r="A28" s="354"/>
      <c r="B28" s="365"/>
      <c r="C28" s="4"/>
      <c r="D28" s="357"/>
      <c r="E28" s="4"/>
      <c r="F28" s="357"/>
      <c r="G28" s="4"/>
      <c r="H28" s="357"/>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53" t="s">
        <v>103</v>
      </c>
      <c r="B30" s="378" t="s">
        <v>109</v>
      </c>
      <c r="C30" s="4"/>
      <c r="D30" s="36" t="s">
        <v>105</v>
      </c>
      <c r="E30" s="4"/>
      <c r="F30" s="37" t="s">
        <v>98</v>
      </c>
      <c r="G30" s="4"/>
      <c r="H30" s="37" t="s">
        <v>106</v>
      </c>
      <c r="I30" s="4"/>
      <c r="J30" s="37" t="s">
        <v>99</v>
      </c>
      <c r="K30" s="38">
        <v>2024</v>
      </c>
      <c r="L30" s="38">
        <v>2025</v>
      </c>
      <c r="M30" s="38">
        <v>2026</v>
      </c>
      <c r="N30" s="38">
        <v>2027</v>
      </c>
      <c r="O30" s="38" t="s">
        <v>93</v>
      </c>
    </row>
    <row r="31" spans="1:15" ht="15" customHeight="1" x14ac:dyDescent="0.25">
      <c r="A31" s="354"/>
      <c r="B31" s="356"/>
      <c r="C31" s="4"/>
      <c r="D31" s="359">
        <v>100</v>
      </c>
      <c r="E31" s="4"/>
      <c r="F31" s="359" t="s">
        <v>33</v>
      </c>
      <c r="G31" s="4"/>
      <c r="H31" s="359">
        <v>15</v>
      </c>
      <c r="I31" s="4"/>
      <c r="J31" s="9" t="s">
        <v>100</v>
      </c>
      <c r="K31" s="18">
        <v>0.15</v>
      </c>
      <c r="L31" s="18">
        <v>0.5</v>
      </c>
      <c r="M31" s="18">
        <v>0.85</v>
      </c>
      <c r="N31" s="18">
        <v>1</v>
      </c>
      <c r="O31" s="19">
        <v>100</v>
      </c>
    </row>
    <row r="32" spans="1:15" ht="15" customHeight="1" x14ac:dyDescent="0.25">
      <c r="A32" s="354"/>
      <c r="B32" s="357"/>
      <c r="C32" s="4"/>
      <c r="D32" s="357"/>
      <c r="E32" s="4"/>
      <c r="F32" s="357"/>
      <c r="G32" s="4"/>
      <c r="H32" s="357"/>
      <c r="I32" s="4"/>
      <c r="J32" s="9" t="s">
        <v>101</v>
      </c>
      <c r="K32" s="15">
        <v>265950000</v>
      </c>
      <c r="L32" s="15">
        <v>699000000</v>
      </c>
      <c r="M32" s="15">
        <v>808000000</v>
      </c>
      <c r="N32" s="15">
        <v>812000000</v>
      </c>
      <c r="O32" s="14">
        <f>+SUM(K32:N32)</f>
        <v>2584950000</v>
      </c>
    </row>
    <row r="34" spans="1:15" ht="15" customHeight="1" x14ac:dyDescent="0.25">
      <c r="A34" s="361" t="s">
        <v>110</v>
      </c>
      <c r="B34" s="354"/>
      <c r="C34" s="354"/>
      <c r="D34" s="354"/>
      <c r="E34" s="354"/>
      <c r="F34" s="354"/>
      <c r="G34" s="354"/>
      <c r="H34" s="354"/>
      <c r="I34" s="354"/>
      <c r="J34" s="354"/>
      <c r="K34" s="354"/>
      <c r="L34" s="354"/>
      <c r="M34" s="354"/>
      <c r="N34" s="354"/>
      <c r="O34" s="354"/>
    </row>
    <row r="35" spans="1:15" ht="9" customHeight="1" x14ac:dyDescent="0.25">
      <c r="A35" s="5"/>
      <c r="B35" s="5"/>
      <c r="C35" s="5"/>
      <c r="D35" s="5"/>
      <c r="E35" s="5"/>
      <c r="F35" s="5"/>
      <c r="G35" s="5"/>
      <c r="H35" s="5"/>
      <c r="I35" s="5"/>
      <c r="J35" s="5"/>
      <c r="K35" s="5"/>
      <c r="L35" s="5"/>
      <c r="M35" s="5"/>
      <c r="N35" s="5"/>
      <c r="O35" s="5"/>
    </row>
    <row r="36" spans="1:15" ht="21.75" customHeight="1" x14ac:dyDescent="0.25">
      <c r="A36" s="353" t="s">
        <v>95</v>
      </c>
      <c r="B36" s="360"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54"/>
      <c r="B37" s="356"/>
      <c r="C37" s="4"/>
      <c r="D37" s="359">
        <v>5</v>
      </c>
      <c r="E37" s="4"/>
      <c r="F37" s="359" t="s">
        <v>21</v>
      </c>
      <c r="G37" s="4"/>
      <c r="H37" s="359">
        <v>15</v>
      </c>
      <c r="I37" s="4"/>
      <c r="J37" s="9" t="s">
        <v>100</v>
      </c>
      <c r="K37" s="20">
        <v>1.7</v>
      </c>
      <c r="L37" s="20">
        <v>1.6</v>
      </c>
      <c r="M37" s="20">
        <v>0.9</v>
      </c>
      <c r="N37" s="20">
        <v>0.8</v>
      </c>
      <c r="O37" s="21">
        <f t="shared" ref="O37:O38" si="1">SUM(K37:N37)</f>
        <v>5</v>
      </c>
    </row>
    <row r="38" spans="1:15" ht="21.75" customHeight="1" x14ac:dyDescent="0.25">
      <c r="A38" s="354"/>
      <c r="B38" s="357"/>
      <c r="C38" s="4"/>
      <c r="D38" s="357"/>
      <c r="E38" s="4"/>
      <c r="F38" s="357"/>
      <c r="G38" s="4"/>
      <c r="H38" s="357"/>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53" t="s">
        <v>103</v>
      </c>
      <c r="B41" s="362" t="s">
        <v>112</v>
      </c>
      <c r="C41" s="4"/>
      <c r="D41" s="26" t="s">
        <v>105</v>
      </c>
      <c r="E41" s="4"/>
      <c r="F41" s="27" t="s">
        <v>98</v>
      </c>
      <c r="G41" s="4"/>
      <c r="H41" s="27" t="s">
        <v>106</v>
      </c>
      <c r="I41" s="4"/>
      <c r="J41" s="27" t="s">
        <v>99</v>
      </c>
      <c r="K41" s="28">
        <v>2024</v>
      </c>
      <c r="L41" s="28">
        <v>2025</v>
      </c>
      <c r="M41" s="28">
        <v>2026</v>
      </c>
      <c r="N41" s="28">
        <v>2027</v>
      </c>
      <c r="O41" s="28" t="s">
        <v>93</v>
      </c>
    </row>
    <row r="42" spans="1:15" ht="15" customHeight="1" x14ac:dyDescent="0.25">
      <c r="A42" s="354"/>
      <c r="B42" s="356"/>
      <c r="C42" s="4"/>
      <c r="D42" s="359">
        <v>5</v>
      </c>
      <c r="E42" s="4"/>
      <c r="F42" s="359" t="s">
        <v>21</v>
      </c>
      <c r="G42" s="4"/>
      <c r="H42" s="359">
        <v>15</v>
      </c>
      <c r="I42" s="4"/>
      <c r="J42" s="9" t="s">
        <v>100</v>
      </c>
      <c r="K42" s="20">
        <v>1.7</v>
      </c>
      <c r="L42" s="20">
        <v>1.6</v>
      </c>
      <c r="M42" s="20">
        <v>0.9</v>
      </c>
      <c r="N42" s="20">
        <v>0.8</v>
      </c>
      <c r="O42" s="21">
        <f>SUM(K42:N42)</f>
        <v>5</v>
      </c>
    </row>
    <row r="43" spans="1:15" ht="15" customHeight="1" x14ac:dyDescent="0.25">
      <c r="A43" s="354"/>
      <c r="B43" s="357"/>
      <c r="C43" s="4"/>
      <c r="D43" s="357"/>
      <c r="E43" s="4"/>
      <c r="F43" s="357"/>
      <c r="G43" s="4"/>
      <c r="H43" s="357"/>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61" t="s">
        <v>113</v>
      </c>
      <c r="B46" s="354"/>
      <c r="C46" s="354"/>
      <c r="D46" s="354"/>
      <c r="E46" s="354"/>
      <c r="F46" s="354"/>
      <c r="G46" s="354"/>
      <c r="H46" s="354"/>
      <c r="I46" s="354"/>
      <c r="J46" s="354"/>
      <c r="K46" s="354"/>
      <c r="L46" s="354"/>
      <c r="M46" s="354"/>
      <c r="N46" s="354"/>
      <c r="O46" s="354"/>
    </row>
    <row r="47" spans="1:15" ht="9" customHeight="1" x14ac:dyDescent="0.25">
      <c r="A47" s="5"/>
      <c r="B47" s="5"/>
      <c r="C47" s="5"/>
      <c r="D47" s="5"/>
      <c r="E47" s="5"/>
      <c r="F47" s="5"/>
      <c r="G47" s="5"/>
      <c r="H47" s="5"/>
      <c r="I47" s="5"/>
      <c r="J47" s="5"/>
      <c r="K47" s="5"/>
      <c r="L47" s="5"/>
      <c r="M47" s="5"/>
      <c r="N47" s="5"/>
      <c r="O47" s="5"/>
    </row>
    <row r="48" spans="1:15" ht="30" customHeight="1" x14ac:dyDescent="0.25">
      <c r="A48" s="353" t="s">
        <v>95</v>
      </c>
      <c r="B48" s="360"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54"/>
      <c r="B49" s="356"/>
      <c r="C49" s="4"/>
      <c r="D49" s="359">
        <v>100</v>
      </c>
      <c r="E49" s="4"/>
      <c r="F49" s="359" t="s">
        <v>33</v>
      </c>
      <c r="G49" s="4"/>
      <c r="H49" s="359">
        <f>+H54+H58</f>
        <v>28</v>
      </c>
      <c r="I49" s="4"/>
      <c r="J49" s="9" t="s">
        <v>100</v>
      </c>
      <c r="K49" s="23"/>
      <c r="L49" s="23"/>
      <c r="M49" s="23"/>
      <c r="N49" s="23"/>
      <c r="O49" s="14">
        <v>100</v>
      </c>
    </row>
    <row r="50" spans="1:15" ht="21.75" customHeight="1" x14ac:dyDescent="0.25">
      <c r="A50" s="354"/>
      <c r="B50" s="357"/>
      <c r="C50" s="4"/>
      <c r="D50" s="357"/>
      <c r="E50" s="4"/>
      <c r="F50" s="357"/>
      <c r="G50" s="4"/>
      <c r="H50" s="357"/>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358" t="s">
        <v>102</v>
      </c>
      <c r="B52" s="358"/>
      <c r="C52" s="358"/>
      <c r="D52" s="358"/>
      <c r="E52" s="358"/>
      <c r="F52" s="358"/>
      <c r="G52" s="358"/>
      <c r="H52" s="358"/>
      <c r="I52" s="358"/>
      <c r="J52" s="358"/>
      <c r="K52" s="358"/>
      <c r="L52" s="358"/>
      <c r="M52" s="358"/>
      <c r="N52" s="358"/>
      <c r="O52" s="358"/>
    </row>
    <row r="53" spans="1:15" ht="26.25" customHeight="1" x14ac:dyDescent="0.25">
      <c r="A53" s="373" t="s">
        <v>103</v>
      </c>
      <c r="B53" s="374" t="s">
        <v>115</v>
      </c>
      <c r="C53" s="4"/>
      <c r="D53" s="26" t="s">
        <v>105</v>
      </c>
      <c r="E53" s="4"/>
      <c r="F53" s="27" t="s">
        <v>98</v>
      </c>
      <c r="G53" s="4"/>
      <c r="H53" s="27" t="s">
        <v>106</v>
      </c>
      <c r="I53" s="4"/>
      <c r="J53" s="27" t="s">
        <v>99</v>
      </c>
      <c r="K53" s="28">
        <v>2024</v>
      </c>
      <c r="L53" s="28">
        <v>2025</v>
      </c>
      <c r="M53" s="28">
        <v>2026</v>
      </c>
      <c r="N53" s="28">
        <v>2027</v>
      </c>
      <c r="O53" s="28" t="s">
        <v>93</v>
      </c>
    </row>
    <row r="54" spans="1:15" ht="15" customHeight="1" x14ac:dyDescent="0.25">
      <c r="A54" s="373"/>
      <c r="B54" s="375"/>
      <c r="C54" s="4"/>
      <c r="D54" s="359">
        <v>100</v>
      </c>
      <c r="E54" s="4"/>
      <c r="F54" s="359" t="s">
        <v>33</v>
      </c>
      <c r="G54" s="4"/>
      <c r="H54" s="359">
        <v>15</v>
      </c>
      <c r="I54" s="4"/>
      <c r="J54" s="9" t="s">
        <v>100</v>
      </c>
      <c r="K54" s="23">
        <v>0.1</v>
      </c>
      <c r="L54" s="23">
        <v>0.5</v>
      </c>
      <c r="M54" s="23"/>
      <c r="N54" s="23"/>
      <c r="O54" s="14">
        <v>100</v>
      </c>
    </row>
    <row r="55" spans="1:15" ht="15" customHeight="1" x14ac:dyDescent="0.25">
      <c r="A55" s="373"/>
      <c r="B55" s="376"/>
      <c r="C55" s="4"/>
      <c r="D55" s="377"/>
      <c r="E55" s="4"/>
      <c r="F55" s="377"/>
      <c r="G55" s="4"/>
      <c r="H55" s="357"/>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53" t="s">
        <v>103</v>
      </c>
      <c r="B57" s="355" t="s">
        <v>116</v>
      </c>
      <c r="C57" s="4"/>
      <c r="D57" s="30" t="s">
        <v>105</v>
      </c>
      <c r="E57" s="4"/>
      <c r="F57" s="31" t="s">
        <v>98</v>
      </c>
      <c r="G57" s="4"/>
      <c r="H57" s="31" t="s">
        <v>106</v>
      </c>
      <c r="I57" s="4"/>
      <c r="J57" s="31" t="s">
        <v>99</v>
      </c>
      <c r="K57" s="32">
        <v>2024</v>
      </c>
      <c r="L57" s="32">
        <v>2025</v>
      </c>
      <c r="M57" s="32">
        <v>2026</v>
      </c>
      <c r="N57" s="32">
        <v>2027</v>
      </c>
      <c r="O57" s="32" t="s">
        <v>93</v>
      </c>
    </row>
    <row r="58" spans="1:15" ht="15" customHeight="1" x14ac:dyDescent="0.25">
      <c r="A58" s="354"/>
      <c r="B58" s="356"/>
      <c r="C58" s="4"/>
      <c r="D58" s="359">
        <v>100</v>
      </c>
      <c r="E58" s="4"/>
      <c r="F58" s="359" t="s">
        <v>23</v>
      </c>
      <c r="G58" s="4"/>
      <c r="H58" s="359">
        <v>13</v>
      </c>
      <c r="I58" s="4"/>
      <c r="J58" s="9" t="s">
        <v>100</v>
      </c>
      <c r="K58" s="23">
        <v>0.05</v>
      </c>
      <c r="L58" s="23"/>
      <c r="M58" s="23"/>
      <c r="N58" s="23"/>
      <c r="O58" s="14">
        <v>100</v>
      </c>
    </row>
    <row r="59" spans="1:15" ht="15" customHeight="1" x14ac:dyDescent="0.25">
      <c r="A59" s="354"/>
      <c r="B59" s="357"/>
      <c r="C59" s="4"/>
      <c r="D59" s="357"/>
      <c r="E59" s="4"/>
      <c r="F59" s="357"/>
      <c r="G59" s="4"/>
      <c r="H59" s="357"/>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61" t="s">
        <v>117</v>
      </c>
      <c r="B62" s="354"/>
      <c r="C62" s="354"/>
      <c r="D62" s="354"/>
      <c r="E62" s="354"/>
      <c r="F62" s="354"/>
      <c r="G62" s="354"/>
      <c r="H62" s="354"/>
      <c r="I62" s="354"/>
      <c r="J62" s="354"/>
      <c r="K62" s="354"/>
      <c r="L62" s="354"/>
      <c r="M62" s="354"/>
      <c r="N62" s="354"/>
      <c r="O62" s="354"/>
    </row>
    <row r="63" spans="1:15" ht="15" customHeight="1" x14ac:dyDescent="0.25">
      <c r="A63" s="5"/>
      <c r="B63" s="5"/>
      <c r="C63" s="5"/>
      <c r="D63" s="5"/>
      <c r="E63" s="5"/>
      <c r="F63" s="5"/>
      <c r="G63" s="5"/>
      <c r="H63" s="5"/>
      <c r="I63" s="5"/>
      <c r="J63" s="5"/>
      <c r="K63" s="5"/>
      <c r="L63" s="5"/>
      <c r="M63" s="5"/>
      <c r="N63" s="5"/>
      <c r="O63" s="5"/>
    </row>
    <row r="64" spans="1:15" ht="25.5" x14ac:dyDescent="0.25">
      <c r="A64" s="353" t="s">
        <v>95</v>
      </c>
      <c r="B64" s="360"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54"/>
      <c r="B65" s="356"/>
      <c r="C65" s="4"/>
      <c r="D65" s="359">
        <v>60</v>
      </c>
      <c r="E65" s="4"/>
      <c r="F65" s="359" t="s">
        <v>33</v>
      </c>
      <c r="G65" s="4"/>
      <c r="H65" s="359">
        <v>12</v>
      </c>
      <c r="I65" s="4"/>
      <c r="J65" s="9" t="s">
        <v>100</v>
      </c>
      <c r="K65" s="10">
        <v>15</v>
      </c>
      <c r="L65" s="11">
        <v>30</v>
      </c>
      <c r="M65" s="11">
        <v>45</v>
      </c>
      <c r="N65" s="11">
        <v>60</v>
      </c>
      <c r="O65" s="14">
        <v>60</v>
      </c>
    </row>
    <row r="66" spans="1:15" ht="15" customHeight="1" x14ac:dyDescent="0.25">
      <c r="A66" s="354"/>
      <c r="B66" s="357"/>
      <c r="C66" s="4"/>
      <c r="D66" s="357"/>
      <c r="E66" s="4"/>
      <c r="F66" s="357"/>
      <c r="G66" s="4"/>
      <c r="H66" s="357"/>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72" t="s">
        <v>102</v>
      </c>
      <c r="B68" s="354"/>
      <c r="C68" s="354"/>
      <c r="D68" s="354"/>
      <c r="E68" s="354"/>
      <c r="F68" s="354"/>
      <c r="G68" s="354"/>
      <c r="H68" s="354"/>
      <c r="I68" s="354"/>
      <c r="J68" s="354"/>
      <c r="K68" s="354"/>
      <c r="L68" s="354"/>
      <c r="M68" s="354"/>
      <c r="N68" s="354"/>
      <c r="O68" s="354"/>
    </row>
    <row r="69" spans="1:15" ht="25.5" customHeight="1" x14ac:dyDescent="0.25">
      <c r="A69" s="353" t="s">
        <v>103</v>
      </c>
      <c r="B69" s="362" t="s">
        <v>119</v>
      </c>
      <c r="C69" s="4"/>
      <c r="D69" s="26" t="s">
        <v>105</v>
      </c>
      <c r="E69" s="4"/>
      <c r="F69" s="27" t="s">
        <v>98</v>
      </c>
      <c r="G69" s="4"/>
      <c r="H69" s="27" t="s">
        <v>106</v>
      </c>
      <c r="I69" s="4"/>
      <c r="J69" s="27" t="s">
        <v>99</v>
      </c>
      <c r="K69" s="27">
        <v>2024</v>
      </c>
      <c r="L69" s="27">
        <v>2025</v>
      </c>
      <c r="M69" s="27">
        <v>2026</v>
      </c>
      <c r="N69" s="27">
        <v>2027</v>
      </c>
      <c r="O69" s="27" t="s">
        <v>93</v>
      </c>
    </row>
    <row r="70" spans="1:15" ht="15" customHeight="1" x14ac:dyDescent="0.25">
      <c r="A70" s="354"/>
      <c r="B70" s="356"/>
      <c r="C70" s="4"/>
      <c r="D70" s="359">
        <v>60</v>
      </c>
      <c r="E70" s="4"/>
      <c r="F70" s="359" t="s">
        <v>33</v>
      </c>
      <c r="G70" s="4"/>
      <c r="H70" s="359">
        <v>12</v>
      </c>
      <c r="I70" s="4"/>
      <c r="J70" s="9" t="s">
        <v>100</v>
      </c>
      <c r="K70" s="10">
        <v>15</v>
      </c>
      <c r="L70" s="11">
        <v>30</v>
      </c>
      <c r="M70" s="11">
        <v>45</v>
      </c>
      <c r="N70" s="11">
        <v>60</v>
      </c>
      <c r="O70" s="14">
        <v>60</v>
      </c>
    </row>
    <row r="71" spans="1:15" ht="15" customHeight="1" x14ac:dyDescent="0.25">
      <c r="A71" s="354"/>
      <c r="B71" s="357"/>
      <c r="C71" s="4"/>
      <c r="D71" s="357"/>
      <c r="E71" s="4"/>
      <c r="F71" s="357"/>
      <c r="G71" s="4"/>
      <c r="H71" s="357"/>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abSelected="1" topLeftCell="D1" zoomScale="70" zoomScaleNormal="70" workbookViewId="0">
      <selection activeCell="I27" sqref="I27"/>
    </sheetView>
  </sheetViews>
  <sheetFormatPr baseColWidth="10" defaultColWidth="10.85546875" defaultRowHeight="14.25" x14ac:dyDescent="0.25"/>
  <cols>
    <col min="1" max="1" width="49.7109375" style="39" customWidth="1"/>
    <col min="2" max="4" width="35.7109375" style="39" customWidth="1"/>
    <col min="5" max="5" width="37.42578125" style="39" customWidth="1"/>
    <col min="6" max="6" width="35.7109375" style="39" customWidth="1"/>
    <col min="7" max="7" width="38.85546875" style="39" customWidth="1"/>
    <col min="8"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15" s="106" customFormat="1" ht="32.25" customHeight="1" thickBot="1" x14ac:dyDescent="0.3">
      <c r="A1" s="452"/>
      <c r="B1" s="429" t="s">
        <v>123</v>
      </c>
      <c r="C1" s="430"/>
      <c r="D1" s="430"/>
      <c r="E1" s="430"/>
      <c r="F1" s="430"/>
      <c r="G1" s="430"/>
      <c r="H1" s="430"/>
      <c r="I1" s="430"/>
      <c r="J1" s="430"/>
      <c r="K1" s="430"/>
      <c r="L1" s="431"/>
      <c r="M1" s="426" t="s">
        <v>124</v>
      </c>
      <c r="N1" s="427"/>
      <c r="O1" s="428"/>
    </row>
    <row r="2" spans="1:15" s="106" customFormat="1" ht="30.75" customHeight="1" thickBot="1" x14ac:dyDescent="0.3">
      <c r="A2" s="453"/>
      <c r="B2" s="432" t="s">
        <v>125</v>
      </c>
      <c r="C2" s="433"/>
      <c r="D2" s="433"/>
      <c r="E2" s="433"/>
      <c r="F2" s="433"/>
      <c r="G2" s="433"/>
      <c r="H2" s="433"/>
      <c r="I2" s="433"/>
      <c r="J2" s="433"/>
      <c r="K2" s="433"/>
      <c r="L2" s="434"/>
      <c r="M2" s="426" t="s">
        <v>126</v>
      </c>
      <c r="N2" s="427"/>
      <c r="O2" s="428"/>
    </row>
    <row r="3" spans="1:15" s="106" customFormat="1" ht="24" customHeight="1" thickBot="1" x14ac:dyDescent="0.3">
      <c r="A3" s="453"/>
      <c r="B3" s="432" t="s">
        <v>127</v>
      </c>
      <c r="C3" s="433"/>
      <c r="D3" s="433"/>
      <c r="E3" s="433"/>
      <c r="F3" s="433"/>
      <c r="G3" s="433"/>
      <c r="H3" s="433"/>
      <c r="I3" s="433"/>
      <c r="J3" s="433"/>
      <c r="K3" s="433"/>
      <c r="L3" s="434"/>
      <c r="M3" s="426" t="s">
        <v>128</v>
      </c>
      <c r="N3" s="427"/>
      <c r="O3" s="428"/>
    </row>
    <row r="4" spans="1:15" s="106" customFormat="1" ht="21.75" customHeight="1" thickBot="1" x14ac:dyDescent="0.3">
      <c r="A4" s="454"/>
      <c r="B4" s="435" t="s">
        <v>129</v>
      </c>
      <c r="C4" s="436"/>
      <c r="D4" s="436"/>
      <c r="E4" s="436"/>
      <c r="F4" s="436"/>
      <c r="G4" s="436"/>
      <c r="H4" s="436"/>
      <c r="I4" s="436"/>
      <c r="J4" s="436"/>
      <c r="K4" s="436"/>
      <c r="L4" s="437"/>
      <c r="M4" s="426" t="s">
        <v>130</v>
      </c>
      <c r="N4" s="427"/>
      <c r="O4" s="428"/>
    </row>
    <row r="5" spans="1:15" s="106" customFormat="1" ht="21.75" customHeight="1" thickBot="1" x14ac:dyDescent="0.3">
      <c r="A5" s="107"/>
      <c r="B5" s="798"/>
      <c r="C5" s="798"/>
      <c r="D5" s="798"/>
      <c r="E5" s="798"/>
      <c r="F5" s="798"/>
      <c r="G5" s="798"/>
      <c r="H5" s="798"/>
      <c r="I5" s="798"/>
      <c r="J5" s="798"/>
      <c r="K5" s="798"/>
      <c r="L5" s="798"/>
      <c r="M5" s="109"/>
      <c r="N5" s="109"/>
      <c r="O5" s="109"/>
    </row>
    <row r="6" spans="1:15" s="106" customFormat="1" ht="21.75" customHeight="1" thickBot="1" x14ac:dyDescent="0.3">
      <c r="A6" s="91" t="s">
        <v>149</v>
      </c>
      <c r="B6" s="463" t="s">
        <v>150</v>
      </c>
      <c r="C6" s="464"/>
      <c r="D6" s="464"/>
      <c r="E6" s="464"/>
      <c r="F6" s="464"/>
      <c r="G6" s="464"/>
      <c r="H6" s="464"/>
      <c r="I6" s="464"/>
      <c r="J6" s="464"/>
      <c r="K6" s="465"/>
      <c r="L6" s="245" t="s">
        <v>151</v>
      </c>
      <c r="M6" s="466">
        <v>2024110010289</v>
      </c>
      <c r="N6" s="467"/>
      <c r="O6" s="468"/>
    </row>
    <row r="7" spans="1:15" s="106" customFormat="1" ht="21.75" customHeight="1" thickBot="1" x14ac:dyDescent="0.3">
      <c r="A7" s="107"/>
      <c r="B7" s="108"/>
      <c r="C7" s="108"/>
      <c r="D7" s="108"/>
      <c r="E7" s="108"/>
      <c r="F7" s="108"/>
      <c r="G7" s="108"/>
      <c r="H7" s="108"/>
      <c r="I7" s="108"/>
      <c r="J7" s="108"/>
      <c r="K7" s="108"/>
      <c r="L7" s="108"/>
      <c r="M7" s="109"/>
      <c r="N7" s="109"/>
      <c r="O7" s="109"/>
    </row>
    <row r="8" spans="1:15" s="106" customFormat="1" ht="21.75" customHeight="1" thickBot="1" x14ac:dyDescent="0.3">
      <c r="A8" s="456" t="s">
        <v>131</v>
      </c>
      <c r="B8" s="199" t="s">
        <v>132</v>
      </c>
      <c r="C8" s="160" t="s">
        <v>135</v>
      </c>
      <c r="D8" s="199" t="s">
        <v>133</v>
      </c>
      <c r="E8" s="160" t="s">
        <v>135</v>
      </c>
      <c r="F8" s="199" t="s">
        <v>134</v>
      </c>
      <c r="G8" s="160" t="s">
        <v>135</v>
      </c>
      <c r="H8" s="199" t="s">
        <v>136</v>
      </c>
      <c r="I8" s="162"/>
      <c r="J8" s="440" t="s">
        <v>137</v>
      </c>
      <c r="K8" s="455"/>
      <c r="L8" s="198" t="s">
        <v>138</v>
      </c>
      <c r="M8" s="471"/>
      <c r="N8" s="471"/>
      <c r="O8" s="471"/>
    </row>
    <row r="9" spans="1:15" s="106" customFormat="1" ht="21.75" customHeight="1" thickBot="1" x14ac:dyDescent="0.3">
      <c r="A9" s="456"/>
      <c r="B9" s="200" t="s">
        <v>139</v>
      </c>
      <c r="C9" s="163"/>
      <c r="D9" s="199" t="s">
        <v>140</v>
      </c>
      <c r="E9" s="164"/>
      <c r="F9" s="199" t="s">
        <v>141</v>
      </c>
      <c r="G9" s="164"/>
      <c r="H9" s="199" t="s">
        <v>142</v>
      </c>
      <c r="I9" s="162"/>
      <c r="J9" s="440"/>
      <c r="K9" s="455"/>
      <c r="L9" s="198" t="s">
        <v>143</v>
      </c>
      <c r="M9" s="471"/>
      <c r="N9" s="471"/>
      <c r="O9" s="471"/>
    </row>
    <row r="10" spans="1:15" s="106" customFormat="1" ht="21.75" customHeight="1" thickBot="1" x14ac:dyDescent="0.3">
      <c r="A10" s="456"/>
      <c r="B10" s="199" t="s">
        <v>144</v>
      </c>
      <c r="C10" s="160"/>
      <c r="D10" s="199" t="s">
        <v>145</v>
      </c>
      <c r="E10" s="164"/>
      <c r="F10" s="199" t="s">
        <v>146</v>
      </c>
      <c r="G10" s="164"/>
      <c r="H10" s="199" t="s">
        <v>147</v>
      </c>
      <c r="I10" s="162"/>
      <c r="J10" s="440"/>
      <c r="K10" s="455"/>
      <c r="L10" s="198" t="s">
        <v>148</v>
      </c>
      <c r="M10" s="471" t="s">
        <v>135</v>
      </c>
      <c r="N10" s="471"/>
      <c r="O10" s="471"/>
    </row>
    <row r="11" spans="1:15" ht="15" customHeight="1" thickBot="1" x14ac:dyDescent="0.3">
      <c r="A11" s="42"/>
      <c r="B11" s="43"/>
      <c r="C11" s="43"/>
      <c r="D11" s="45"/>
      <c r="E11" s="44"/>
      <c r="F11" s="44"/>
      <c r="G11" s="234"/>
      <c r="H11" s="234"/>
      <c r="I11" s="46"/>
      <c r="J11" s="46"/>
      <c r="K11" s="43"/>
      <c r="L11" s="43"/>
      <c r="M11" s="43"/>
      <c r="N11" s="43"/>
      <c r="O11" s="43"/>
    </row>
    <row r="12" spans="1:15" ht="15" customHeight="1" x14ac:dyDescent="0.25">
      <c r="A12" s="460" t="s">
        <v>152</v>
      </c>
      <c r="B12" s="441" t="s">
        <v>153</v>
      </c>
      <c r="C12" s="442"/>
      <c r="D12" s="442"/>
      <c r="E12" s="442"/>
      <c r="F12" s="442"/>
      <c r="G12" s="442"/>
      <c r="H12" s="442"/>
      <c r="I12" s="442"/>
      <c r="J12" s="442"/>
      <c r="K12" s="442"/>
      <c r="L12" s="442"/>
      <c r="M12" s="442"/>
      <c r="N12" s="442"/>
      <c r="O12" s="443"/>
    </row>
    <row r="13" spans="1:15" ht="15" customHeight="1" x14ac:dyDescent="0.25">
      <c r="A13" s="461"/>
      <c r="B13" s="444"/>
      <c r="C13" s="445"/>
      <c r="D13" s="445"/>
      <c r="E13" s="445"/>
      <c r="F13" s="445"/>
      <c r="G13" s="445"/>
      <c r="H13" s="445"/>
      <c r="I13" s="445"/>
      <c r="J13" s="445"/>
      <c r="K13" s="445"/>
      <c r="L13" s="445"/>
      <c r="M13" s="445"/>
      <c r="N13" s="445"/>
      <c r="O13" s="446"/>
    </row>
    <row r="14" spans="1:15" ht="15" customHeight="1" thickBot="1" x14ac:dyDescent="0.3">
      <c r="A14" s="462"/>
      <c r="B14" s="447"/>
      <c r="C14" s="448"/>
      <c r="D14" s="448"/>
      <c r="E14" s="448"/>
      <c r="F14" s="448"/>
      <c r="G14" s="448"/>
      <c r="H14" s="448"/>
      <c r="I14" s="448"/>
      <c r="J14" s="448"/>
      <c r="K14" s="448"/>
      <c r="L14" s="448"/>
      <c r="M14" s="448"/>
      <c r="N14" s="448"/>
      <c r="O14" s="449"/>
    </row>
    <row r="15" spans="1:15" ht="9" customHeight="1" thickBot="1" x14ac:dyDescent="0.3">
      <c r="A15" s="47"/>
      <c r="B15" s="105"/>
      <c r="C15" s="48"/>
      <c r="D15" s="48"/>
      <c r="E15" s="48"/>
      <c r="F15" s="48"/>
      <c r="G15" s="49"/>
      <c r="H15" s="49"/>
      <c r="I15" s="49"/>
      <c r="J15" s="49"/>
      <c r="K15" s="49"/>
      <c r="L15" s="50"/>
      <c r="M15" s="50"/>
      <c r="N15" s="50"/>
      <c r="O15" s="50"/>
    </row>
    <row r="16" spans="1:15" s="51" customFormat="1" ht="37.5" customHeight="1" x14ac:dyDescent="0.25">
      <c r="A16" s="91" t="s">
        <v>154</v>
      </c>
      <c r="B16" s="450" t="s">
        <v>155</v>
      </c>
      <c r="C16" s="450"/>
      <c r="D16" s="450"/>
      <c r="E16" s="450"/>
      <c r="F16" s="450"/>
      <c r="G16" s="456" t="s">
        <v>156</v>
      </c>
      <c r="H16" s="456"/>
      <c r="I16" s="451" t="s">
        <v>157</v>
      </c>
      <c r="J16" s="451"/>
      <c r="K16" s="451"/>
      <c r="L16" s="451"/>
      <c r="M16" s="451"/>
      <c r="N16" s="451"/>
      <c r="O16" s="451"/>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235" t="s">
        <v>158</v>
      </c>
      <c r="B18" s="458" t="s">
        <v>159</v>
      </c>
      <c r="C18" s="458"/>
      <c r="D18" s="458"/>
      <c r="E18" s="458"/>
      <c r="F18" s="236" t="s">
        <v>160</v>
      </c>
      <c r="G18" s="457" t="s">
        <v>161</v>
      </c>
      <c r="H18" s="457"/>
      <c r="I18" s="457"/>
      <c r="J18" s="91" t="s">
        <v>162</v>
      </c>
      <c r="K18" s="450" t="s">
        <v>163</v>
      </c>
      <c r="L18" s="450"/>
      <c r="M18" s="450"/>
      <c r="N18" s="450"/>
      <c r="O18" s="450"/>
    </row>
    <row r="19" spans="1:15" ht="9" customHeight="1" x14ac:dyDescent="0.25">
      <c r="A19" s="41"/>
      <c r="B19" s="40"/>
      <c r="C19" s="459"/>
      <c r="D19" s="459"/>
      <c r="E19" s="459"/>
      <c r="F19" s="459"/>
      <c r="G19" s="459"/>
      <c r="H19" s="459"/>
      <c r="I19" s="459"/>
      <c r="J19" s="459"/>
      <c r="K19" s="459"/>
      <c r="L19" s="459"/>
      <c r="M19" s="459"/>
      <c r="N19" s="459"/>
      <c r="O19" s="459"/>
    </row>
    <row r="21" spans="1:15" ht="16.5" customHeight="1" thickBot="1" x14ac:dyDescent="0.3">
      <c r="A21" s="103"/>
      <c r="B21" s="104"/>
      <c r="C21" s="104"/>
      <c r="D21" s="104"/>
      <c r="E21" s="104"/>
      <c r="F21" s="104"/>
      <c r="G21" s="104"/>
      <c r="H21" s="104"/>
      <c r="I21" s="104"/>
      <c r="J21" s="104"/>
      <c r="K21" s="104"/>
      <c r="L21" s="104"/>
      <c r="M21" s="104"/>
      <c r="N21" s="104"/>
      <c r="O21" s="104"/>
    </row>
    <row r="22" spans="1:15" ht="32.1" customHeight="1" thickBot="1" x14ac:dyDescent="0.3">
      <c r="A22" s="438" t="s">
        <v>164</v>
      </c>
      <c r="B22" s="439"/>
      <c r="C22" s="439"/>
      <c r="D22" s="439"/>
      <c r="E22" s="439"/>
      <c r="F22" s="439"/>
      <c r="G22" s="439"/>
      <c r="H22" s="439"/>
      <c r="I22" s="439"/>
      <c r="J22" s="439"/>
      <c r="K22" s="439"/>
      <c r="L22" s="439"/>
      <c r="M22" s="439"/>
      <c r="N22" s="439"/>
      <c r="O22" s="440"/>
    </row>
    <row r="23" spans="1:15" ht="32.1" customHeight="1" thickBot="1" x14ac:dyDescent="0.3">
      <c r="A23" s="438" t="s">
        <v>165</v>
      </c>
      <c r="B23" s="439"/>
      <c r="C23" s="439"/>
      <c r="D23" s="439"/>
      <c r="E23" s="439"/>
      <c r="F23" s="439"/>
      <c r="G23" s="439"/>
      <c r="H23" s="439"/>
      <c r="I23" s="439"/>
      <c r="J23" s="439"/>
      <c r="K23" s="439"/>
      <c r="L23" s="439"/>
      <c r="M23" s="439"/>
      <c r="N23" s="439"/>
      <c r="O23" s="440"/>
    </row>
    <row r="24" spans="1:15" ht="32.1" customHeight="1" thickBot="1" x14ac:dyDescent="0.3">
      <c r="A24" s="62"/>
      <c r="B24" s="52" t="s">
        <v>132</v>
      </c>
      <c r="C24" s="52" t="s">
        <v>133</v>
      </c>
      <c r="D24" s="52" t="s">
        <v>134</v>
      </c>
      <c r="E24" s="52" t="s">
        <v>136</v>
      </c>
      <c r="F24" s="52" t="s">
        <v>139</v>
      </c>
      <c r="G24" s="52" t="s">
        <v>140</v>
      </c>
      <c r="H24" s="52" t="s">
        <v>141</v>
      </c>
      <c r="I24" s="52" t="s">
        <v>142</v>
      </c>
      <c r="J24" s="52" t="s">
        <v>144</v>
      </c>
      <c r="K24" s="52" t="s">
        <v>145</v>
      </c>
      <c r="L24" s="52" t="s">
        <v>146</v>
      </c>
      <c r="M24" s="52" t="s">
        <v>147</v>
      </c>
      <c r="N24" s="53" t="s">
        <v>166</v>
      </c>
      <c r="O24" s="53" t="s">
        <v>167</v>
      </c>
    </row>
    <row r="25" spans="1:15" ht="32.1" customHeight="1" x14ac:dyDescent="0.25">
      <c r="A25" s="56" t="s">
        <v>168</v>
      </c>
      <c r="B25" s="320">
        <v>215634000</v>
      </c>
      <c r="C25" s="320">
        <v>53471000</v>
      </c>
      <c r="D25" s="321" t="s">
        <v>169</v>
      </c>
      <c r="E25" s="320">
        <v>21600000</v>
      </c>
      <c r="F25" s="320">
        <v>274791000</v>
      </c>
      <c r="G25" s="320">
        <v>9000000</v>
      </c>
      <c r="H25" s="54"/>
      <c r="I25" s="54"/>
      <c r="J25" s="54"/>
      <c r="K25" s="54"/>
      <c r="L25" s="54"/>
      <c r="M25" s="54"/>
      <c r="N25" s="797">
        <f>SUM(B25:M25)</f>
        <v>574496000</v>
      </c>
      <c r="O25" s="55"/>
    </row>
    <row r="26" spans="1:15" ht="32.1" customHeight="1" x14ac:dyDescent="0.25">
      <c r="A26" s="56" t="s">
        <v>170</v>
      </c>
      <c r="B26" s="320">
        <v>215634000</v>
      </c>
      <c r="C26" s="320">
        <v>53471000</v>
      </c>
      <c r="D26" s="320">
        <v>10320000</v>
      </c>
      <c r="E26" s="321"/>
      <c r="F26" s="321"/>
      <c r="G26" s="321"/>
      <c r="H26" s="57"/>
      <c r="I26" s="57"/>
      <c r="J26" s="57"/>
      <c r="K26" s="57"/>
      <c r="L26" s="57"/>
      <c r="M26" s="57"/>
      <c r="N26" s="243">
        <f t="shared" ref="N26:N30" si="0">SUM(B26:M26)</f>
        <v>279425000</v>
      </c>
      <c r="O26" s="90">
        <f>+(B26+C26+D26+E26+F26+G26+H26+I26+J26+K26+L26+M26)/N25</f>
        <v>0.48638284687795913</v>
      </c>
    </row>
    <row r="27" spans="1:15" ht="32.1" customHeight="1" x14ac:dyDescent="0.25">
      <c r="A27" s="56" t="s">
        <v>171</v>
      </c>
      <c r="B27" s="57">
        <v>0</v>
      </c>
      <c r="C27" s="320">
        <v>1974233</v>
      </c>
      <c r="D27" s="320">
        <v>19764400</v>
      </c>
      <c r="E27" s="320"/>
      <c r="F27" s="321"/>
      <c r="G27" s="321"/>
      <c r="H27" s="57"/>
      <c r="I27" s="57"/>
      <c r="J27" s="57"/>
      <c r="K27" s="57"/>
      <c r="L27" s="57"/>
      <c r="M27" s="57"/>
      <c r="N27" s="243">
        <f t="shared" si="0"/>
        <v>21738633</v>
      </c>
      <c r="O27" s="90">
        <f>+N27/N26</f>
        <v>7.7797738212400463E-2</v>
      </c>
    </row>
    <row r="28" spans="1:15" ht="32.1" customHeight="1" x14ac:dyDescent="0.25">
      <c r="A28" s="56" t="s">
        <v>172</v>
      </c>
      <c r="B28" s="321">
        <v>0</v>
      </c>
      <c r="C28" s="320">
        <v>6312355</v>
      </c>
      <c r="D28" s="321"/>
      <c r="E28" s="321"/>
      <c r="F28" s="321"/>
      <c r="G28" s="321"/>
      <c r="H28" s="57"/>
      <c r="I28" s="57"/>
      <c r="J28" s="57"/>
      <c r="K28" s="57"/>
      <c r="L28" s="57"/>
      <c r="M28" s="57"/>
      <c r="N28" s="243">
        <f t="shared" si="0"/>
        <v>6312355</v>
      </c>
      <c r="O28" s="58"/>
    </row>
    <row r="29" spans="1:15" ht="32.1" customHeight="1" x14ac:dyDescent="0.25">
      <c r="A29" s="56" t="s">
        <v>173</v>
      </c>
      <c r="B29" s="57">
        <v>0</v>
      </c>
      <c r="C29" s="57">
        <v>0</v>
      </c>
      <c r="D29" s="57"/>
      <c r="E29" s="57"/>
      <c r="F29" s="57"/>
      <c r="G29" s="57"/>
      <c r="H29" s="57"/>
      <c r="I29" s="57"/>
      <c r="J29" s="57"/>
      <c r="K29" s="57"/>
      <c r="L29" s="57"/>
      <c r="M29" s="57"/>
      <c r="N29" s="243">
        <f t="shared" si="0"/>
        <v>0</v>
      </c>
      <c r="O29" s="58"/>
    </row>
    <row r="30" spans="1:15" ht="32.1" customHeight="1" thickBot="1" x14ac:dyDescent="0.3">
      <c r="A30" s="59" t="s">
        <v>174</v>
      </c>
      <c r="B30" s="60">
        <v>0</v>
      </c>
      <c r="C30" s="60">
        <v>0</v>
      </c>
      <c r="D30" s="60">
        <v>6312355</v>
      </c>
      <c r="E30" s="60"/>
      <c r="F30" s="60"/>
      <c r="G30" s="60"/>
      <c r="H30" s="60"/>
      <c r="I30" s="60"/>
      <c r="J30" s="60"/>
      <c r="K30" s="60"/>
      <c r="L30" s="60"/>
      <c r="M30" s="60"/>
      <c r="N30" s="244">
        <f t="shared" si="0"/>
        <v>6312355</v>
      </c>
      <c r="O30" s="63">
        <f>+N30/(N28-N29)</f>
        <v>1</v>
      </c>
    </row>
    <row r="31" spans="1:15" s="61" customFormat="1" ht="16.5" customHeight="1" x14ac:dyDescent="0.2"/>
    <row r="32" spans="1:15" s="61" customFormat="1" ht="17.25" customHeight="1" x14ac:dyDescent="0.2"/>
    <row r="34" spans="1:14" ht="48" customHeight="1" thickBot="1" x14ac:dyDescent="0.3">
      <c r="A34" s="409" t="s">
        <v>175</v>
      </c>
      <c r="B34" s="410"/>
      <c r="C34" s="410"/>
      <c r="D34" s="410"/>
      <c r="E34" s="410"/>
      <c r="F34" s="410"/>
      <c r="G34" s="410"/>
      <c r="H34" s="410"/>
      <c r="I34" s="411"/>
      <c r="N34" s="242"/>
    </row>
    <row r="35" spans="1:14" ht="50.25" customHeight="1" thickBot="1" x14ac:dyDescent="0.3">
      <c r="A35" s="73" t="s">
        <v>176</v>
      </c>
      <c r="B35" s="412" t="str">
        <f>+B12</f>
        <v>Formular 9 acciones de transformación cultural que promuevan y garanticen el libre ejercicio de los derechos de las mujeres y la equidad de género a través de mecanismos de cambio cultural y comportamental desarrollados con las comunidades</v>
      </c>
      <c r="C35" s="413"/>
      <c r="D35" s="413"/>
      <c r="E35" s="413"/>
      <c r="F35" s="413"/>
      <c r="G35" s="413"/>
      <c r="H35" s="413"/>
      <c r="I35" s="414"/>
    </row>
    <row r="36" spans="1:14" ht="18.75" customHeight="1" thickBot="1" x14ac:dyDescent="0.3">
      <c r="A36" s="403" t="s">
        <v>177</v>
      </c>
      <c r="B36" s="114">
        <v>2024</v>
      </c>
      <c r="C36" s="114">
        <v>2025</v>
      </c>
      <c r="D36" s="114">
        <v>2026</v>
      </c>
      <c r="E36" s="114">
        <v>2027</v>
      </c>
      <c r="F36" s="114" t="s">
        <v>178</v>
      </c>
      <c r="G36" s="422" t="s">
        <v>179</v>
      </c>
      <c r="H36" s="422" t="s">
        <v>21</v>
      </c>
      <c r="I36" s="422"/>
    </row>
    <row r="37" spans="1:14" ht="50.25" customHeight="1" thickBot="1" x14ac:dyDescent="0.3">
      <c r="A37" s="404"/>
      <c r="B37" s="65">
        <v>3</v>
      </c>
      <c r="C37" s="65">
        <f>B40+B42+B44+B46+B48+B50+B52+B54+B56+B58+B60+B62</f>
        <v>2.9999999999999996</v>
      </c>
      <c r="D37" s="65">
        <v>2</v>
      </c>
      <c r="E37" s="65">
        <v>1</v>
      </c>
      <c r="F37" s="114">
        <f>B37+C37+D37+E37</f>
        <v>9</v>
      </c>
      <c r="G37" s="422"/>
      <c r="H37" s="422"/>
      <c r="I37" s="422"/>
    </row>
    <row r="38" spans="1:14" ht="52.5" customHeight="1" thickBot="1" x14ac:dyDescent="0.3">
      <c r="A38" s="74" t="s">
        <v>180</v>
      </c>
      <c r="B38" s="415">
        <v>0.2</v>
      </c>
      <c r="C38" s="416"/>
      <c r="D38" s="417" t="s">
        <v>181</v>
      </c>
      <c r="E38" s="418"/>
      <c r="F38" s="418"/>
      <c r="G38" s="418"/>
      <c r="H38" s="418"/>
      <c r="I38" s="419"/>
    </row>
    <row r="39" spans="1:14" s="64" customFormat="1" ht="48" customHeight="1" thickBot="1" x14ac:dyDescent="0.3">
      <c r="A39" s="403" t="s">
        <v>182</v>
      </c>
      <c r="B39" s="74" t="s">
        <v>183</v>
      </c>
      <c r="C39" s="73" t="s">
        <v>184</v>
      </c>
      <c r="D39" s="389" t="s">
        <v>185</v>
      </c>
      <c r="E39" s="390"/>
      <c r="F39" s="389" t="s">
        <v>186</v>
      </c>
      <c r="G39" s="390"/>
      <c r="H39" s="75" t="s">
        <v>187</v>
      </c>
      <c r="I39" s="77" t="s">
        <v>188</v>
      </c>
    </row>
    <row r="40" spans="1:14" ht="120.75" customHeight="1" thickBot="1" x14ac:dyDescent="0.3">
      <c r="A40" s="404"/>
      <c r="B40" s="254">
        <v>0.05</v>
      </c>
      <c r="C40" s="68">
        <v>0.05</v>
      </c>
      <c r="D40" s="405" t="s">
        <v>189</v>
      </c>
      <c r="E40" s="406"/>
      <c r="F40" s="405" t="s">
        <v>190</v>
      </c>
      <c r="G40" s="406"/>
      <c r="H40" s="328" t="s">
        <v>191</v>
      </c>
      <c r="I40" s="66" t="s">
        <v>192</v>
      </c>
    </row>
    <row r="41" spans="1:14" s="64" customFormat="1" ht="54" customHeight="1" thickBot="1" x14ac:dyDescent="0.3">
      <c r="A41" s="403" t="s">
        <v>193</v>
      </c>
      <c r="B41" s="76" t="s">
        <v>183</v>
      </c>
      <c r="C41" s="75" t="s">
        <v>184</v>
      </c>
      <c r="D41" s="389" t="s">
        <v>185</v>
      </c>
      <c r="E41" s="390"/>
      <c r="F41" s="389" t="s">
        <v>186</v>
      </c>
      <c r="G41" s="390"/>
      <c r="H41" s="75" t="s">
        <v>187</v>
      </c>
      <c r="I41" s="77" t="s">
        <v>188</v>
      </c>
    </row>
    <row r="42" spans="1:14" ht="180.75" customHeight="1" thickBot="1" x14ac:dyDescent="0.3">
      <c r="A42" s="404"/>
      <c r="B42" s="256">
        <v>0.1</v>
      </c>
      <c r="C42" s="333">
        <v>0.1</v>
      </c>
      <c r="D42" s="405" t="s">
        <v>194</v>
      </c>
      <c r="E42" s="406"/>
      <c r="F42" s="405" t="s">
        <v>195</v>
      </c>
      <c r="G42" s="406"/>
      <c r="H42" s="328" t="s">
        <v>191</v>
      </c>
      <c r="I42" s="66" t="s">
        <v>196</v>
      </c>
    </row>
    <row r="43" spans="1:14" s="64" customFormat="1" ht="35.1" customHeight="1" x14ac:dyDescent="0.25">
      <c r="A43" s="403" t="s">
        <v>197</v>
      </c>
      <c r="B43" s="76" t="s">
        <v>183</v>
      </c>
      <c r="C43" s="75" t="s">
        <v>184</v>
      </c>
      <c r="D43" s="389" t="s">
        <v>185</v>
      </c>
      <c r="E43" s="390"/>
      <c r="F43" s="389" t="s">
        <v>186</v>
      </c>
      <c r="G43" s="390"/>
      <c r="H43" s="75" t="s">
        <v>187</v>
      </c>
      <c r="I43" s="77" t="s">
        <v>188</v>
      </c>
    </row>
    <row r="44" spans="1:14" ht="224.25" customHeight="1" x14ac:dyDescent="0.25">
      <c r="A44" s="404"/>
      <c r="B44" s="254">
        <v>0.25</v>
      </c>
      <c r="C44" s="68">
        <v>0.25</v>
      </c>
      <c r="D44" s="405" t="s">
        <v>198</v>
      </c>
      <c r="E44" s="406"/>
      <c r="F44" s="420" t="s">
        <v>695</v>
      </c>
      <c r="G44" s="421"/>
      <c r="H44" s="328" t="s">
        <v>191</v>
      </c>
      <c r="I44" s="66" t="s">
        <v>199</v>
      </c>
    </row>
    <row r="45" spans="1:14" s="64" customFormat="1" ht="35.1" customHeight="1" x14ac:dyDescent="0.25">
      <c r="A45" s="403" t="s">
        <v>200</v>
      </c>
      <c r="B45" s="76" t="s">
        <v>183</v>
      </c>
      <c r="C45" s="76" t="s">
        <v>184</v>
      </c>
      <c r="D45" s="389" t="s">
        <v>185</v>
      </c>
      <c r="E45" s="390"/>
      <c r="F45" s="389" t="s">
        <v>186</v>
      </c>
      <c r="G45" s="390"/>
      <c r="H45" s="75" t="s">
        <v>187</v>
      </c>
      <c r="I45" s="75" t="s">
        <v>188</v>
      </c>
    </row>
    <row r="46" spans="1:14" ht="120.75" customHeight="1" thickBot="1" x14ac:dyDescent="0.3">
      <c r="A46" s="404"/>
      <c r="B46" s="256">
        <v>0.3</v>
      </c>
      <c r="C46" s="68"/>
      <c r="D46" s="407"/>
      <c r="E46" s="408"/>
      <c r="F46" s="407"/>
      <c r="G46" s="408"/>
      <c r="H46" s="85"/>
      <c r="I46" s="86"/>
    </row>
    <row r="47" spans="1:14" s="64" customFormat="1" ht="35.1" customHeight="1" thickBot="1" x14ac:dyDescent="0.3">
      <c r="A47" s="403" t="s">
        <v>201</v>
      </c>
      <c r="B47" s="76" t="s">
        <v>183</v>
      </c>
      <c r="C47" s="75" t="s">
        <v>184</v>
      </c>
      <c r="D47" s="389" t="s">
        <v>185</v>
      </c>
      <c r="E47" s="390"/>
      <c r="F47" s="389" t="s">
        <v>186</v>
      </c>
      <c r="G47" s="390"/>
      <c r="H47" s="75" t="s">
        <v>187</v>
      </c>
      <c r="I47" s="77" t="s">
        <v>188</v>
      </c>
    </row>
    <row r="48" spans="1:14" ht="120.75" customHeight="1" thickBot="1" x14ac:dyDescent="0.3">
      <c r="A48" s="404"/>
      <c r="B48" s="254">
        <v>0.35</v>
      </c>
      <c r="C48" s="68"/>
      <c r="D48" s="391"/>
      <c r="E48" s="393"/>
      <c r="F48" s="391"/>
      <c r="G48" s="393"/>
      <c r="H48" s="65"/>
      <c r="I48" s="67"/>
    </row>
    <row r="49" spans="1:9" s="64" customFormat="1" ht="35.1" customHeight="1" thickBot="1" x14ac:dyDescent="0.3">
      <c r="A49" s="403" t="s">
        <v>202</v>
      </c>
      <c r="B49" s="76" t="s">
        <v>183</v>
      </c>
      <c r="C49" s="75" t="s">
        <v>184</v>
      </c>
      <c r="D49" s="389" t="s">
        <v>185</v>
      </c>
      <c r="E49" s="390"/>
      <c r="F49" s="389" t="s">
        <v>186</v>
      </c>
      <c r="G49" s="390"/>
      <c r="H49" s="75" t="s">
        <v>187</v>
      </c>
      <c r="I49" s="77" t="s">
        <v>188</v>
      </c>
    </row>
    <row r="50" spans="1:9" ht="120.75" customHeight="1" thickBot="1" x14ac:dyDescent="0.3">
      <c r="A50" s="404"/>
      <c r="B50" s="257">
        <v>0.4</v>
      </c>
      <c r="C50" s="69"/>
      <c r="D50" s="391"/>
      <c r="E50" s="393"/>
      <c r="F50" s="391"/>
      <c r="G50" s="393"/>
      <c r="H50" s="65"/>
      <c r="I50" s="67"/>
    </row>
    <row r="51" spans="1:9" ht="35.1" customHeight="1" thickBot="1" x14ac:dyDescent="0.3">
      <c r="A51" s="403" t="s">
        <v>203</v>
      </c>
      <c r="B51" s="74" t="s">
        <v>183</v>
      </c>
      <c r="C51" s="73" t="s">
        <v>184</v>
      </c>
      <c r="D51" s="389" t="s">
        <v>185</v>
      </c>
      <c r="E51" s="390"/>
      <c r="F51" s="389" t="s">
        <v>186</v>
      </c>
      <c r="G51" s="390"/>
      <c r="H51" s="75" t="s">
        <v>187</v>
      </c>
      <c r="I51" s="77" t="s">
        <v>188</v>
      </c>
    </row>
    <row r="52" spans="1:9" ht="120.75" customHeight="1" thickBot="1" x14ac:dyDescent="0.3">
      <c r="A52" s="404"/>
      <c r="B52" s="257">
        <v>0.4</v>
      </c>
      <c r="C52" s="69"/>
      <c r="D52" s="391"/>
      <c r="E52" s="392"/>
      <c r="F52" s="391"/>
      <c r="G52" s="393"/>
      <c r="H52" s="65"/>
      <c r="I52" s="67"/>
    </row>
    <row r="53" spans="1:9" ht="35.1" customHeight="1" thickBot="1" x14ac:dyDescent="0.3">
      <c r="A53" s="403" t="s">
        <v>204</v>
      </c>
      <c r="B53" s="74" t="s">
        <v>183</v>
      </c>
      <c r="C53" s="73" t="s">
        <v>184</v>
      </c>
      <c r="D53" s="389" t="s">
        <v>185</v>
      </c>
      <c r="E53" s="390"/>
      <c r="F53" s="389" t="s">
        <v>186</v>
      </c>
      <c r="G53" s="390"/>
      <c r="H53" s="75" t="s">
        <v>187</v>
      </c>
      <c r="I53" s="77" t="s">
        <v>188</v>
      </c>
    </row>
    <row r="54" spans="1:9" ht="120.75" customHeight="1" thickBot="1" x14ac:dyDescent="0.3">
      <c r="A54" s="404"/>
      <c r="B54" s="257">
        <v>0.4</v>
      </c>
      <c r="C54" s="69"/>
      <c r="D54" s="391"/>
      <c r="E54" s="392"/>
      <c r="F54" s="391"/>
      <c r="G54" s="393"/>
      <c r="H54" s="87"/>
      <c r="I54" s="67"/>
    </row>
    <row r="55" spans="1:9" ht="35.1" customHeight="1" thickBot="1" x14ac:dyDescent="0.3">
      <c r="A55" s="403" t="s">
        <v>205</v>
      </c>
      <c r="B55" s="74" t="s">
        <v>183</v>
      </c>
      <c r="C55" s="73" t="s">
        <v>184</v>
      </c>
      <c r="D55" s="389" t="s">
        <v>185</v>
      </c>
      <c r="E55" s="390"/>
      <c r="F55" s="389" t="s">
        <v>186</v>
      </c>
      <c r="G55" s="390"/>
      <c r="H55" s="75" t="s">
        <v>187</v>
      </c>
      <c r="I55" s="77" t="s">
        <v>188</v>
      </c>
    </row>
    <row r="56" spans="1:9" ht="120.75" customHeight="1" thickBot="1" x14ac:dyDescent="0.3">
      <c r="A56" s="404"/>
      <c r="B56" s="255">
        <v>0.35</v>
      </c>
      <c r="C56" s="69"/>
      <c r="D56" s="391"/>
      <c r="E56" s="393"/>
      <c r="F56" s="391"/>
      <c r="G56" s="393"/>
      <c r="H56" s="65"/>
      <c r="I56" s="65"/>
    </row>
    <row r="57" spans="1:9" ht="35.1" customHeight="1" thickBot="1" x14ac:dyDescent="0.3">
      <c r="A57" s="403" t="s">
        <v>206</v>
      </c>
      <c r="B57" s="74" t="s">
        <v>183</v>
      </c>
      <c r="C57" s="73" t="s">
        <v>184</v>
      </c>
      <c r="D57" s="389" t="s">
        <v>185</v>
      </c>
      <c r="E57" s="390"/>
      <c r="F57" s="389" t="s">
        <v>186</v>
      </c>
      <c r="G57" s="390"/>
      <c r="H57" s="75" t="s">
        <v>187</v>
      </c>
      <c r="I57" s="77" t="s">
        <v>188</v>
      </c>
    </row>
    <row r="58" spans="1:9" ht="120.75" customHeight="1" thickBot="1" x14ac:dyDescent="0.3">
      <c r="A58" s="404"/>
      <c r="B58" s="257">
        <v>0.2</v>
      </c>
      <c r="C58" s="69"/>
      <c r="D58" s="391"/>
      <c r="E58" s="393"/>
      <c r="F58" s="391"/>
      <c r="G58" s="393"/>
      <c r="H58" s="65"/>
      <c r="I58" s="67"/>
    </row>
    <row r="59" spans="1:9" ht="53.25" customHeight="1" thickBot="1" x14ac:dyDescent="0.3">
      <c r="A59" s="403" t="s">
        <v>207</v>
      </c>
      <c r="B59" s="74" t="s">
        <v>183</v>
      </c>
      <c r="C59" s="73" t="s">
        <v>184</v>
      </c>
      <c r="D59" s="389" t="s">
        <v>185</v>
      </c>
      <c r="E59" s="390"/>
      <c r="F59" s="389" t="s">
        <v>186</v>
      </c>
      <c r="G59" s="390"/>
      <c r="H59" s="75" t="s">
        <v>187</v>
      </c>
      <c r="I59" s="77" t="s">
        <v>188</v>
      </c>
    </row>
    <row r="60" spans="1:9" ht="120.75" customHeight="1" thickBot="1" x14ac:dyDescent="0.3">
      <c r="A60" s="404"/>
      <c r="B60" s="255">
        <v>0.15</v>
      </c>
      <c r="C60" s="69"/>
      <c r="D60" s="391"/>
      <c r="E60" s="393"/>
      <c r="F60" s="392"/>
      <c r="G60" s="392"/>
      <c r="H60" s="65"/>
      <c r="I60" s="65"/>
    </row>
    <row r="61" spans="1:9" ht="35.1" customHeight="1" thickBot="1" x14ac:dyDescent="0.3">
      <c r="A61" s="403" t="s">
        <v>208</v>
      </c>
      <c r="B61" s="74" t="s">
        <v>183</v>
      </c>
      <c r="C61" s="73" t="s">
        <v>184</v>
      </c>
      <c r="D61" s="389" t="s">
        <v>185</v>
      </c>
      <c r="E61" s="390"/>
      <c r="F61" s="389" t="s">
        <v>186</v>
      </c>
      <c r="G61" s="390"/>
      <c r="H61" s="75" t="s">
        <v>187</v>
      </c>
      <c r="I61" s="77" t="s">
        <v>188</v>
      </c>
    </row>
    <row r="62" spans="1:9" ht="120.75" customHeight="1" thickBot="1" x14ac:dyDescent="0.3">
      <c r="A62" s="404"/>
      <c r="B62" s="255">
        <v>0.05</v>
      </c>
      <c r="C62" s="69"/>
      <c r="D62" s="391"/>
      <c r="E62" s="393"/>
      <c r="F62" s="391"/>
      <c r="G62" s="393"/>
      <c r="H62" s="65"/>
      <c r="I62" s="65"/>
    </row>
    <row r="66" spans="1:9" ht="34.5" customHeight="1" x14ac:dyDescent="0.25">
      <c r="A66" s="472" t="s">
        <v>209</v>
      </c>
      <c r="B66" s="472"/>
      <c r="C66" s="472"/>
      <c r="D66" s="472"/>
      <c r="E66" s="472"/>
      <c r="F66" s="472"/>
      <c r="G66" s="472"/>
      <c r="H66" s="472"/>
      <c r="I66" s="472"/>
    </row>
    <row r="67" spans="1:9" ht="139.5" customHeight="1" x14ac:dyDescent="0.25">
      <c r="A67" s="78" t="s">
        <v>210</v>
      </c>
      <c r="B67" s="400" t="s">
        <v>211</v>
      </c>
      <c r="C67" s="401"/>
      <c r="D67" s="400" t="s">
        <v>212</v>
      </c>
      <c r="E67" s="401"/>
      <c r="F67" s="400" t="s">
        <v>213</v>
      </c>
      <c r="G67" s="401"/>
      <c r="H67" s="473" t="s">
        <v>214</v>
      </c>
      <c r="I67" s="401"/>
    </row>
    <row r="68" spans="1:9" ht="40.5" customHeight="1" x14ac:dyDescent="0.25">
      <c r="A68" s="289" t="s">
        <v>215</v>
      </c>
      <c r="B68" s="475">
        <v>0.06</v>
      </c>
      <c r="C68" s="476"/>
      <c r="D68" s="475">
        <v>0.08</v>
      </c>
      <c r="E68" s="476"/>
      <c r="F68" s="475">
        <v>0.06</v>
      </c>
      <c r="G68" s="476"/>
      <c r="H68" s="477"/>
      <c r="I68" s="478"/>
    </row>
    <row r="69" spans="1:9" ht="30" customHeight="1" x14ac:dyDescent="0.25">
      <c r="A69" s="469" t="s">
        <v>132</v>
      </c>
      <c r="B69" s="118" t="s">
        <v>99</v>
      </c>
      <c r="C69" s="118" t="s">
        <v>184</v>
      </c>
      <c r="D69" s="118" t="s">
        <v>99</v>
      </c>
      <c r="E69" s="118" t="s">
        <v>184</v>
      </c>
      <c r="F69" s="118" t="s">
        <v>99</v>
      </c>
      <c r="G69" s="118" t="s">
        <v>184</v>
      </c>
      <c r="H69" s="118" t="s">
        <v>99</v>
      </c>
      <c r="I69" s="118" t="s">
        <v>184</v>
      </c>
    </row>
    <row r="70" spans="1:9" ht="30" customHeight="1" x14ac:dyDescent="0.25">
      <c r="A70" s="470"/>
      <c r="B70" s="80">
        <v>0.03</v>
      </c>
      <c r="C70" s="81">
        <v>0.03</v>
      </c>
      <c r="D70" s="80">
        <v>0.03</v>
      </c>
      <c r="E70" s="81">
        <v>0.03</v>
      </c>
      <c r="F70" s="88">
        <v>0.03</v>
      </c>
      <c r="G70" s="81">
        <v>0.03</v>
      </c>
      <c r="H70" s="88"/>
      <c r="I70" s="81"/>
    </row>
    <row r="71" spans="1:9" ht="159.75" customHeight="1" x14ac:dyDescent="0.25">
      <c r="A71" s="78" t="s">
        <v>216</v>
      </c>
      <c r="B71" s="396" t="s">
        <v>217</v>
      </c>
      <c r="C71" s="397"/>
      <c r="D71" s="396" t="s">
        <v>218</v>
      </c>
      <c r="E71" s="397"/>
      <c r="F71" s="396" t="s">
        <v>219</v>
      </c>
      <c r="G71" s="397"/>
      <c r="H71" s="387"/>
      <c r="I71" s="474"/>
    </row>
    <row r="72" spans="1:9" ht="80.25" customHeight="1" x14ac:dyDescent="0.25">
      <c r="A72" s="78" t="s">
        <v>220</v>
      </c>
      <c r="B72" s="394" t="s">
        <v>221</v>
      </c>
      <c r="C72" s="395"/>
      <c r="D72" s="394" t="s">
        <v>222</v>
      </c>
      <c r="E72" s="395"/>
      <c r="F72" s="394" t="s">
        <v>223</v>
      </c>
      <c r="G72" s="395"/>
      <c r="H72" s="383"/>
      <c r="I72" s="384"/>
    </row>
    <row r="73" spans="1:9" ht="30.75" customHeight="1" x14ac:dyDescent="0.25">
      <c r="A73" s="469" t="s">
        <v>133</v>
      </c>
      <c r="B73" s="118" t="s">
        <v>99</v>
      </c>
      <c r="C73" s="118" t="s">
        <v>184</v>
      </c>
      <c r="D73" s="118" t="s">
        <v>99</v>
      </c>
      <c r="E73" s="118" t="s">
        <v>184</v>
      </c>
      <c r="F73" s="118" t="s">
        <v>99</v>
      </c>
      <c r="G73" s="118" t="s">
        <v>184</v>
      </c>
      <c r="H73" s="118" t="s">
        <v>99</v>
      </c>
      <c r="I73" s="118" t="s">
        <v>184</v>
      </c>
    </row>
    <row r="74" spans="1:9" ht="30.75" customHeight="1" x14ac:dyDescent="0.25">
      <c r="A74" s="470"/>
      <c r="B74" s="80">
        <v>0.03</v>
      </c>
      <c r="C74" s="81">
        <v>0.03</v>
      </c>
      <c r="D74" s="80">
        <v>0.03</v>
      </c>
      <c r="E74" s="81">
        <v>0.03</v>
      </c>
      <c r="F74" s="88">
        <v>0.03</v>
      </c>
      <c r="G74" s="82">
        <v>0.03</v>
      </c>
      <c r="H74" s="88"/>
      <c r="I74" s="82"/>
    </row>
    <row r="75" spans="1:9" ht="200.25" customHeight="1" x14ac:dyDescent="0.25">
      <c r="A75" s="78" t="s">
        <v>216</v>
      </c>
      <c r="B75" s="396" t="s">
        <v>224</v>
      </c>
      <c r="C75" s="397"/>
      <c r="D75" s="396" t="s">
        <v>225</v>
      </c>
      <c r="E75" s="397"/>
      <c r="F75" s="396" t="s">
        <v>226</v>
      </c>
      <c r="G75" s="397"/>
      <c r="H75" s="424"/>
      <c r="I75" s="425"/>
    </row>
    <row r="76" spans="1:9" ht="80.25" customHeight="1" x14ac:dyDescent="0.25">
      <c r="A76" s="78" t="s">
        <v>220</v>
      </c>
      <c r="B76" s="394" t="s">
        <v>227</v>
      </c>
      <c r="C76" s="395"/>
      <c r="D76" s="394" t="s">
        <v>228</v>
      </c>
      <c r="E76" s="395"/>
      <c r="F76" s="394" t="s">
        <v>229</v>
      </c>
      <c r="G76" s="395"/>
      <c r="H76" s="383"/>
      <c r="I76" s="384"/>
    </row>
    <row r="77" spans="1:9" ht="30.75" customHeight="1" x14ac:dyDescent="0.25">
      <c r="A77" s="469" t="s">
        <v>134</v>
      </c>
      <c r="B77" s="118" t="s">
        <v>99</v>
      </c>
      <c r="C77" s="118" t="s">
        <v>184</v>
      </c>
      <c r="D77" s="118" t="s">
        <v>99</v>
      </c>
      <c r="E77" s="118" t="s">
        <v>184</v>
      </c>
      <c r="F77" s="118" t="s">
        <v>99</v>
      </c>
      <c r="G77" s="118" t="s">
        <v>184</v>
      </c>
      <c r="H77" s="118" t="s">
        <v>99</v>
      </c>
      <c r="I77" s="118" t="s">
        <v>184</v>
      </c>
    </row>
    <row r="78" spans="1:9" ht="30.75" customHeight="1" x14ac:dyDescent="0.25">
      <c r="A78" s="470"/>
      <c r="B78" s="80">
        <v>0.08</v>
      </c>
      <c r="C78" s="81">
        <v>0.08</v>
      </c>
      <c r="D78" s="80">
        <v>0.08</v>
      </c>
      <c r="E78" s="81">
        <v>0.08</v>
      </c>
      <c r="F78" s="88">
        <v>0.08</v>
      </c>
      <c r="G78" s="82">
        <v>0.08</v>
      </c>
      <c r="H78" s="88"/>
      <c r="I78" s="82"/>
    </row>
    <row r="79" spans="1:9" ht="215.25" customHeight="1" x14ac:dyDescent="0.25">
      <c r="A79" s="78" t="s">
        <v>216</v>
      </c>
      <c r="B79" s="396" t="s">
        <v>230</v>
      </c>
      <c r="C79" s="397"/>
      <c r="D79" s="398" t="s">
        <v>231</v>
      </c>
      <c r="E79" s="399"/>
      <c r="F79" s="398" t="s">
        <v>232</v>
      </c>
      <c r="G79" s="388"/>
      <c r="H79" s="383"/>
      <c r="I79" s="384"/>
    </row>
    <row r="80" spans="1:9" ht="80.25" customHeight="1" x14ac:dyDescent="0.25">
      <c r="A80" s="78" t="s">
        <v>220</v>
      </c>
      <c r="B80" s="394" t="s">
        <v>233</v>
      </c>
      <c r="C80" s="423"/>
      <c r="D80" s="394" t="s">
        <v>234</v>
      </c>
      <c r="E80" s="395"/>
      <c r="F80" s="394" t="s">
        <v>235</v>
      </c>
      <c r="G80" s="395"/>
      <c r="H80" s="383"/>
      <c r="I80" s="384"/>
    </row>
    <row r="81" spans="1:9" ht="30.75" customHeight="1" x14ac:dyDescent="0.25">
      <c r="A81" s="469" t="s">
        <v>136</v>
      </c>
      <c r="B81" s="118" t="s">
        <v>99</v>
      </c>
      <c r="C81" s="118" t="s">
        <v>184</v>
      </c>
      <c r="D81" s="118" t="s">
        <v>99</v>
      </c>
      <c r="E81" s="118" t="s">
        <v>184</v>
      </c>
      <c r="F81" s="118" t="s">
        <v>99</v>
      </c>
      <c r="G81" s="118" t="s">
        <v>184</v>
      </c>
      <c r="H81" s="118" t="s">
        <v>99</v>
      </c>
      <c r="I81" s="118" t="s">
        <v>184</v>
      </c>
    </row>
    <row r="82" spans="1:9" ht="30.75" customHeight="1" x14ac:dyDescent="0.25">
      <c r="A82" s="470"/>
      <c r="B82" s="80">
        <v>0.08</v>
      </c>
      <c r="C82" s="81"/>
      <c r="D82" s="80">
        <v>0.08</v>
      </c>
      <c r="E82" s="81"/>
      <c r="F82" s="88">
        <v>0.08</v>
      </c>
      <c r="G82" s="82"/>
      <c r="H82" s="88"/>
      <c r="I82" s="82"/>
    </row>
    <row r="83" spans="1:9" ht="80.25" customHeight="1" x14ac:dyDescent="0.25">
      <c r="A83" s="78" t="s">
        <v>216</v>
      </c>
      <c r="B83" s="385"/>
      <c r="C83" s="386"/>
      <c r="D83" s="383"/>
      <c r="E83" s="384"/>
      <c r="F83" s="387"/>
      <c r="G83" s="388"/>
      <c r="H83" s="383"/>
      <c r="I83" s="384"/>
    </row>
    <row r="84" spans="1:9" ht="80.25" customHeight="1" x14ac:dyDescent="0.25">
      <c r="A84" s="78" t="s">
        <v>220</v>
      </c>
      <c r="B84" s="479"/>
      <c r="C84" s="480"/>
      <c r="D84" s="481"/>
      <c r="E84" s="423"/>
      <c r="F84" s="383"/>
      <c r="G84" s="384"/>
      <c r="H84" s="383"/>
      <c r="I84" s="384"/>
    </row>
    <row r="85" spans="1:9" ht="30" customHeight="1" x14ac:dyDescent="0.25">
      <c r="A85" s="469" t="s">
        <v>139</v>
      </c>
      <c r="B85" s="118" t="s">
        <v>99</v>
      </c>
      <c r="C85" s="118" t="s">
        <v>184</v>
      </c>
      <c r="D85" s="118" t="s">
        <v>99</v>
      </c>
      <c r="E85" s="118" t="s">
        <v>184</v>
      </c>
      <c r="F85" s="118" t="s">
        <v>99</v>
      </c>
      <c r="G85" s="118" t="s">
        <v>184</v>
      </c>
      <c r="H85" s="118" t="s">
        <v>99</v>
      </c>
      <c r="I85" s="118" t="s">
        <v>184</v>
      </c>
    </row>
    <row r="86" spans="1:9" ht="30" customHeight="1" x14ac:dyDescent="0.25">
      <c r="A86" s="470"/>
      <c r="B86" s="80">
        <v>0.08</v>
      </c>
      <c r="C86" s="81"/>
      <c r="D86" s="80">
        <v>0.08</v>
      </c>
      <c r="E86" s="81"/>
      <c r="F86" s="88">
        <v>0.08</v>
      </c>
      <c r="G86" s="82"/>
      <c r="H86" s="88"/>
      <c r="I86" s="82"/>
    </row>
    <row r="87" spans="1:9" ht="80.25" customHeight="1" x14ac:dyDescent="0.25">
      <c r="A87" s="78" t="s">
        <v>216</v>
      </c>
      <c r="B87" s="402"/>
      <c r="C87" s="402"/>
      <c r="D87" s="402"/>
      <c r="E87" s="402"/>
      <c r="F87" s="402"/>
      <c r="G87" s="402"/>
      <c r="H87" s="402"/>
      <c r="I87" s="402"/>
    </row>
    <row r="88" spans="1:9" ht="80.25" customHeight="1" x14ac:dyDescent="0.25">
      <c r="A88" s="78" t="s">
        <v>220</v>
      </c>
      <c r="B88" s="380"/>
      <c r="C88" s="381"/>
      <c r="D88" s="380"/>
      <c r="E88" s="381"/>
      <c r="F88" s="380"/>
      <c r="G88" s="381"/>
      <c r="H88" s="380"/>
      <c r="I88" s="381"/>
    </row>
    <row r="89" spans="1:9" ht="29.25" customHeight="1" x14ac:dyDescent="0.25">
      <c r="A89" s="469" t="s">
        <v>140</v>
      </c>
      <c r="B89" s="118" t="s">
        <v>99</v>
      </c>
      <c r="C89" s="118" t="s">
        <v>184</v>
      </c>
      <c r="D89" s="118" t="s">
        <v>99</v>
      </c>
      <c r="E89" s="118" t="s">
        <v>184</v>
      </c>
      <c r="F89" s="118" t="s">
        <v>99</v>
      </c>
      <c r="G89" s="118" t="s">
        <v>184</v>
      </c>
      <c r="H89" s="118" t="s">
        <v>99</v>
      </c>
      <c r="I89" s="118" t="s">
        <v>184</v>
      </c>
    </row>
    <row r="90" spans="1:9" ht="29.25" customHeight="1" x14ac:dyDescent="0.25">
      <c r="A90" s="470"/>
      <c r="B90" s="80">
        <v>0.08</v>
      </c>
      <c r="C90" s="83"/>
      <c r="D90" s="80">
        <v>0.08</v>
      </c>
      <c r="E90" s="81"/>
      <c r="F90" s="88">
        <v>0.08</v>
      </c>
      <c r="G90" s="82"/>
      <c r="H90" s="88"/>
      <c r="I90" s="82"/>
    </row>
    <row r="91" spans="1:9" ht="80.25" customHeight="1" x14ac:dyDescent="0.25">
      <c r="A91" s="78" t="s">
        <v>216</v>
      </c>
      <c r="B91" s="379"/>
      <c r="C91" s="379"/>
      <c r="D91" s="379"/>
      <c r="E91" s="379"/>
      <c r="F91" s="379"/>
      <c r="G91" s="379"/>
      <c r="H91" s="379"/>
      <c r="I91" s="379"/>
    </row>
    <row r="92" spans="1:9" ht="80.25" customHeight="1" x14ac:dyDescent="0.25">
      <c r="A92" s="78" t="s">
        <v>220</v>
      </c>
      <c r="B92" s="380"/>
      <c r="C92" s="381"/>
      <c r="D92" s="380"/>
      <c r="E92" s="381"/>
      <c r="F92" s="380"/>
      <c r="G92" s="381"/>
      <c r="H92" s="380"/>
      <c r="I92" s="381"/>
    </row>
    <row r="93" spans="1:9" ht="24.95" customHeight="1" x14ac:dyDescent="0.25">
      <c r="A93" s="469" t="s">
        <v>141</v>
      </c>
      <c r="B93" s="118" t="s">
        <v>99</v>
      </c>
      <c r="C93" s="118" t="s">
        <v>184</v>
      </c>
      <c r="D93" s="118" t="s">
        <v>99</v>
      </c>
      <c r="E93" s="118" t="s">
        <v>184</v>
      </c>
      <c r="F93" s="118" t="s">
        <v>99</v>
      </c>
      <c r="G93" s="118" t="s">
        <v>184</v>
      </c>
      <c r="H93" s="118" t="s">
        <v>99</v>
      </c>
      <c r="I93" s="118" t="s">
        <v>184</v>
      </c>
    </row>
    <row r="94" spans="1:9" ht="24.95" customHeight="1" x14ac:dyDescent="0.25">
      <c r="A94" s="470"/>
      <c r="B94" s="80">
        <v>0.09</v>
      </c>
      <c r="C94" s="83"/>
      <c r="D94" s="80">
        <v>0.09</v>
      </c>
      <c r="E94" s="81"/>
      <c r="F94" s="88">
        <v>0.09</v>
      </c>
      <c r="G94" s="82"/>
      <c r="H94" s="88"/>
      <c r="I94" s="82"/>
    </row>
    <row r="95" spans="1:9" ht="80.25" customHeight="1" x14ac:dyDescent="0.25">
      <c r="A95" s="78" t="s">
        <v>216</v>
      </c>
      <c r="B95" s="379"/>
      <c r="C95" s="379"/>
      <c r="D95" s="379"/>
      <c r="E95" s="379"/>
      <c r="F95" s="379"/>
      <c r="G95" s="379"/>
      <c r="H95" s="379"/>
      <c r="I95" s="379"/>
    </row>
    <row r="96" spans="1:9" ht="80.25" customHeight="1" x14ac:dyDescent="0.25">
      <c r="A96" s="78" t="s">
        <v>220</v>
      </c>
      <c r="B96" s="380"/>
      <c r="C96" s="381"/>
      <c r="D96" s="380"/>
      <c r="E96" s="381"/>
      <c r="F96" s="380"/>
      <c r="G96" s="381"/>
      <c r="H96" s="380"/>
      <c r="I96" s="381"/>
    </row>
    <row r="97" spans="1:9" ht="24.95" customHeight="1" x14ac:dyDescent="0.25">
      <c r="A97" s="469" t="s">
        <v>142</v>
      </c>
      <c r="B97" s="118" t="s">
        <v>99</v>
      </c>
      <c r="C97" s="118" t="s">
        <v>184</v>
      </c>
      <c r="D97" s="118" t="s">
        <v>99</v>
      </c>
      <c r="E97" s="118" t="s">
        <v>184</v>
      </c>
      <c r="F97" s="118" t="s">
        <v>99</v>
      </c>
      <c r="G97" s="118" t="s">
        <v>184</v>
      </c>
      <c r="H97" s="118" t="s">
        <v>99</v>
      </c>
      <c r="I97" s="118" t="s">
        <v>184</v>
      </c>
    </row>
    <row r="98" spans="1:9" ht="24.95" customHeight="1" x14ac:dyDescent="0.25">
      <c r="A98" s="470"/>
      <c r="B98" s="80">
        <v>0.09</v>
      </c>
      <c r="C98" s="83"/>
      <c r="D98" s="80">
        <v>0.09</v>
      </c>
      <c r="E98" s="81"/>
      <c r="F98" s="88">
        <v>0.09</v>
      </c>
      <c r="G98" s="82"/>
      <c r="H98" s="88"/>
      <c r="I98" s="82"/>
    </row>
    <row r="99" spans="1:9" ht="80.25" customHeight="1" x14ac:dyDescent="0.25">
      <c r="A99" s="78" t="s">
        <v>216</v>
      </c>
      <c r="B99" s="379"/>
      <c r="C99" s="379"/>
      <c r="D99" s="379"/>
      <c r="E99" s="379"/>
      <c r="F99" s="379"/>
      <c r="G99" s="379"/>
      <c r="H99" s="379"/>
      <c r="I99" s="379"/>
    </row>
    <row r="100" spans="1:9" ht="80.25" customHeight="1" x14ac:dyDescent="0.25">
      <c r="A100" s="78" t="s">
        <v>220</v>
      </c>
      <c r="B100" s="380"/>
      <c r="C100" s="381"/>
      <c r="D100" s="380"/>
      <c r="E100" s="381"/>
      <c r="F100" s="380"/>
      <c r="G100" s="381"/>
      <c r="H100" s="380"/>
      <c r="I100" s="381"/>
    </row>
    <row r="101" spans="1:9" ht="24.95" customHeight="1" x14ac:dyDescent="0.25">
      <c r="A101" s="469" t="s">
        <v>144</v>
      </c>
      <c r="B101" s="118" t="s">
        <v>99</v>
      </c>
      <c r="C101" s="118" t="s">
        <v>184</v>
      </c>
      <c r="D101" s="118" t="s">
        <v>99</v>
      </c>
      <c r="E101" s="118" t="s">
        <v>184</v>
      </c>
      <c r="F101" s="118" t="s">
        <v>99</v>
      </c>
      <c r="G101" s="118" t="s">
        <v>184</v>
      </c>
      <c r="H101" s="118" t="s">
        <v>99</v>
      </c>
      <c r="I101" s="118" t="s">
        <v>184</v>
      </c>
    </row>
    <row r="102" spans="1:9" ht="24.95" customHeight="1" x14ac:dyDescent="0.25">
      <c r="A102" s="470"/>
      <c r="B102" s="80">
        <v>0.09</v>
      </c>
      <c r="C102" s="83"/>
      <c r="D102" s="80">
        <v>0.09</v>
      </c>
      <c r="E102" s="81"/>
      <c r="F102" s="88">
        <v>0.09</v>
      </c>
      <c r="G102" s="82"/>
      <c r="H102" s="88"/>
      <c r="I102" s="82"/>
    </row>
    <row r="103" spans="1:9" ht="80.25" customHeight="1" x14ac:dyDescent="0.25">
      <c r="A103" s="78" t="s">
        <v>216</v>
      </c>
      <c r="B103" s="379"/>
      <c r="C103" s="379"/>
      <c r="D103" s="379"/>
      <c r="E103" s="379"/>
      <c r="F103" s="379"/>
      <c r="G103" s="379"/>
      <c r="H103" s="379"/>
      <c r="I103" s="379"/>
    </row>
    <row r="104" spans="1:9" ht="80.25" customHeight="1" x14ac:dyDescent="0.25">
      <c r="A104" s="78" t="s">
        <v>220</v>
      </c>
      <c r="B104" s="380"/>
      <c r="C104" s="381"/>
      <c r="D104" s="380"/>
      <c r="E104" s="381"/>
      <c r="F104" s="380"/>
      <c r="G104" s="381"/>
      <c r="H104" s="380"/>
      <c r="I104" s="381"/>
    </row>
    <row r="105" spans="1:9" ht="24.95" customHeight="1" x14ac:dyDescent="0.25">
      <c r="A105" s="469" t="s">
        <v>145</v>
      </c>
      <c r="B105" s="118" t="s">
        <v>99</v>
      </c>
      <c r="C105" s="118" t="s">
        <v>184</v>
      </c>
      <c r="D105" s="118" t="s">
        <v>99</v>
      </c>
      <c r="E105" s="118" t="s">
        <v>184</v>
      </c>
      <c r="F105" s="118" t="s">
        <v>99</v>
      </c>
      <c r="G105" s="118" t="s">
        <v>184</v>
      </c>
      <c r="H105" s="118" t="s">
        <v>99</v>
      </c>
      <c r="I105" s="118" t="s">
        <v>184</v>
      </c>
    </row>
    <row r="106" spans="1:9" ht="24.95" customHeight="1" x14ac:dyDescent="0.25">
      <c r="A106" s="470"/>
      <c r="B106" s="80">
        <v>0.1</v>
      </c>
      <c r="C106" s="83"/>
      <c r="D106" s="80">
        <v>0.1</v>
      </c>
      <c r="E106" s="81"/>
      <c r="F106" s="88">
        <v>0.1</v>
      </c>
      <c r="G106" s="82"/>
      <c r="H106" s="88"/>
      <c r="I106" s="82"/>
    </row>
    <row r="107" spans="1:9" ht="80.25" customHeight="1" x14ac:dyDescent="0.25">
      <c r="A107" s="78" t="s">
        <v>216</v>
      </c>
      <c r="B107" s="379"/>
      <c r="C107" s="379"/>
      <c r="D107" s="379"/>
      <c r="E107" s="379"/>
      <c r="F107" s="379"/>
      <c r="G107" s="379"/>
      <c r="H107" s="379"/>
      <c r="I107" s="379"/>
    </row>
    <row r="108" spans="1:9" ht="80.25" customHeight="1" x14ac:dyDescent="0.25">
      <c r="A108" s="78" t="s">
        <v>220</v>
      </c>
      <c r="B108" s="380"/>
      <c r="C108" s="381"/>
      <c r="D108" s="380"/>
      <c r="E108" s="381"/>
      <c r="F108" s="380"/>
      <c r="G108" s="381"/>
      <c r="H108" s="380"/>
      <c r="I108" s="381"/>
    </row>
    <row r="109" spans="1:9" ht="24.95" customHeight="1" x14ac:dyDescent="0.25">
      <c r="A109" s="469" t="s">
        <v>146</v>
      </c>
      <c r="B109" s="118" t="s">
        <v>99</v>
      </c>
      <c r="C109" s="118" t="s">
        <v>184</v>
      </c>
      <c r="D109" s="118" t="s">
        <v>99</v>
      </c>
      <c r="E109" s="118" t="s">
        <v>184</v>
      </c>
      <c r="F109" s="118" t="s">
        <v>99</v>
      </c>
      <c r="G109" s="118" t="s">
        <v>184</v>
      </c>
      <c r="H109" s="118" t="s">
        <v>99</v>
      </c>
      <c r="I109" s="118" t="s">
        <v>184</v>
      </c>
    </row>
    <row r="110" spans="1:9" ht="24.95" customHeight="1" x14ac:dyDescent="0.25">
      <c r="A110" s="470"/>
      <c r="B110" s="80">
        <v>0.1</v>
      </c>
      <c r="C110" s="83"/>
      <c r="D110" s="80">
        <v>0.1</v>
      </c>
      <c r="E110" s="81"/>
      <c r="F110" s="88">
        <v>0.1</v>
      </c>
      <c r="G110" s="82"/>
      <c r="H110" s="88"/>
      <c r="I110" s="82"/>
    </row>
    <row r="111" spans="1:9" ht="80.25" customHeight="1" x14ac:dyDescent="0.25">
      <c r="A111" s="78" t="s">
        <v>216</v>
      </c>
      <c r="B111" s="379"/>
      <c r="C111" s="379"/>
      <c r="D111" s="379"/>
      <c r="E111" s="379"/>
      <c r="F111" s="379"/>
      <c r="G111" s="379"/>
      <c r="H111" s="379"/>
      <c r="I111" s="379"/>
    </row>
    <row r="112" spans="1:9" ht="80.25" customHeight="1" x14ac:dyDescent="0.25">
      <c r="A112" s="78" t="s">
        <v>220</v>
      </c>
      <c r="B112" s="380"/>
      <c r="C112" s="381"/>
      <c r="D112" s="380"/>
      <c r="E112" s="381"/>
      <c r="F112" s="380"/>
      <c r="G112" s="381"/>
      <c r="H112" s="380"/>
      <c r="I112" s="381"/>
    </row>
    <row r="113" spans="1:9" ht="24.95" customHeight="1" x14ac:dyDescent="0.25">
      <c r="A113" s="469" t="s">
        <v>147</v>
      </c>
      <c r="B113" s="118" t="s">
        <v>99</v>
      </c>
      <c r="C113" s="118" t="s">
        <v>184</v>
      </c>
      <c r="D113" s="118" t="s">
        <v>99</v>
      </c>
      <c r="E113" s="118" t="s">
        <v>184</v>
      </c>
      <c r="F113" s="118" t="s">
        <v>99</v>
      </c>
      <c r="G113" s="118" t="s">
        <v>184</v>
      </c>
      <c r="H113" s="118" t="s">
        <v>99</v>
      </c>
      <c r="I113" s="118" t="s">
        <v>184</v>
      </c>
    </row>
    <row r="114" spans="1:9" ht="24.95" customHeight="1" x14ac:dyDescent="0.25">
      <c r="A114" s="470"/>
      <c r="B114" s="237">
        <v>0.15</v>
      </c>
      <c r="C114" s="226"/>
      <c r="D114" s="237">
        <v>0.15</v>
      </c>
      <c r="E114" s="226"/>
      <c r="F114" s="237">
        <v>0.15</v>
      </c>
      <c r="G114" s="227"/>
      <c r="H114" s="226"/>
      <c r="I114" s="227"/>
    </row>
    <row r="115" spans="1:9" ht="80.25" customHeight="1" x14ac:dyDescent="0.25">
      <c r="A115" s="78" t="s">
        <v>216</v>
      </c>
      <c r="B115" s="382"/>
      <c r="C115" s="382"/>
      <c r="D115" s="382"/>
      <c r="E115" s="382"/>
      <c r="F115" s="382"/>
      <c r="G115" s="382"/>
      <c r="H115" s="382"/>
      <c r="I115" s="382"/>
    </row>
    <row r="116" spans="1:9" ht="80.25" customHeight="1" x14ac:dyDescent="0.25">
      <c r="A116" s="78" t="s">
        <v>220</v>
      </c>
      <c r="B116" s="380"/>
      <c r="C116" s="381"/>
      <c r="D116" s="380"/>
      <c r="E116" s="381"/>
      <c r="F116" s="380"/>
      <c r="G116" s="381"/>
      <c r="H116" s="380"/>
      <c r="I116" s="381"/>
    </row>
    <row r="117" spans="1:9" ht="16.5" x14ac:dyDescent="0.25">
      <c r="A117" s="79" t="s">
        <v>236</v>
      </c>
      <c r="B117" s="295">
        <f t="shared" ref="B117:I117" si="1">(B70+B74+B78+B82+B86+B90+B94+B98+B102+B106+B110+B114)</f>
        <v>1</v>
      </c>
      <c r="C117" s="84">
        <f t="shared" si="1"/>
        <v>0.14000000000000001</v>
      </c>
      <c r="D117" s="295">
        <f t="shared" si="1"/>
        <v>1</v>
      </c>
      <c r="E117" s="84">
        <f t="shared" si="1"/>
        <v>0.14000000000000001</v>
      </c>
      <c r="F117" s="295">
        <f t="shared" si="1"/>
        <v>1</v>
      </c>
      <c r="G117" s="84">
        <f t="shared" si="1"/>
        <v>0.14000000000000001</v>
      </c>
      <c r="H117" s="84">
        <f t="shared" si="1"/>
        <v>0</v>
      </c>
      <c r="I117" s="84">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42"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s>
  <pageMargins left="0.25" right="0.25" top="0.75" bottom="0.75" header="0.3" footer="0.3"/>
  <pageSetup paperSize="3" scale="40" fitToHeight="0" orientation="landscape" r:id="rId10"/>
  <drawing r:id="rId11"/>
  <legacyDrawing r:id="rId1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482"/>
      <c r="B1" s="483"/>
      <c r="C1" s="483"/>
      <c r="D1" s="483"/>
      <c r="E1" s="484"/>
      <c r="F1" s="491" t="s">
        <v>237</v>
      </c>
      <c r="G1" s="492"/>
      <c r="H1" s="492"/>
      <c r="I1" s="492"/>
      <c r="J1" s="492"/>
      <c r="K1" s="492"/>
      <c r="L1" s="217"/>
    </row>
    <row r="2" spans="1:12" ht="18.75" customHeight="1" x14ac:dyDescent="0.25">
      <c r="A2" s="485"/>
      <c r="B2" s="486"/>
      <c r="C2" s="486"/>
      <c r="D2" s="486"/>
      <c r="E2" s="487"/>
      <c r="F2" s="493"/>
      <c r="G2" s="494"/>
      <c r="H2" s="494"/>
      <c r="I2" s="494"/>
      <c r="J2" s="494"/>
      <c r="K2" s="494"/>
      <c r="L2" s="217"/>
    </row>
    <row r="3" spans="1:12" ht="18.75" customHeight="1" x14ac:dyDescent="0.25">
      <c r="A3" s="485"/>
      <c r="B3" s="486"/>
      <c r="C3" s="486"/>
      <c r="D3" s="486"/>
      <c r="E3" s="487"/>
      <c r="F3" s="491" t="s">
        <v>238</v>
      </c>
      <c r="G3" s="492"/>
      <c r="H3" s="492"/>
      <c r="I3" s="492"/>
      <c r="J3" s="492"/>
      <c r="K3" s="492"/>
      <c r="L3" s="217"/>
    </row>
    <row r="4" spans="1:12" ht="18.75" customHeight="1" x14ac:dyDescent="0.25">
      <c r="A4" s="488"/>
      <c r="B4" s="489"/>
      <c r="C4" s="489"/>
      <c r="D4" s="489"/>
      <c r="E4" s="490"/>
      <c r="F4" s="493"/>
      <c r="G4" s="494"/>
      <c r="H4" s="494"/>
      <c r="I4" s="494"/>
      <c r="J4" s="494"/>
      <c r="K4" s="494"/>
      <c r="L4" s="217"/>
    </row>
    <row r="5" spans="1:12" ht="15.75" customHeight="1" x14ac:dyDescent="0.25">
      <c r="A5" s="495" t="s">
        <v>239</v>
      </c>
      <c r="B5" s="496"/>
      <c r="C5" s="496"/>
      <c r="D5" s="496"/>
      <c r="E5" s="496"/>
      <c r="F5" s="496"/>
      <c r="G5" s="496"/>
      <c r="H5" s="496"/>
      <c r="I5" s="496"/>
      <c r="J5" s="496"/>
      <c r="K5" s="496"/>
      <c r="L5" s="497"/>
    </row>
    <row r="6" spans="1:12" ht="23.25" customHeight="1" x14ac:dyDescent="0.25">
      <c r="A6" s="495" t="s">
        <v>240</v>
      </c>
      <c r="B6" s="496"/>
      <c r="C6" s="498"/>
      <c r="D6" s="499" t="s">
        <v>12</v>
      </c>
      <c r="E6" s="500"/>
      <c r="F6" s="500"/>
      <c r="G6" s="500"/>
      <c r="H6" s="501"/>
      <c r="I6" s="495" t="s">
        <v>241</v>
      </c>
      <c r="J6" s="498"/>
      <c r="K6" s="499" t="s">
        <v>37</v>
      </c>
      <c r="L6" s="501"/>
    </row>
    <row r="7" spans="1:12" ht="17.649999999999999" customHeight="1" x14ac:dyDescent="0.25">
      <c r="A7" s="495" t="s">
        <v>242</v>
      </c>
      <c r="B7" s="496"/>
      <c r="C7" s="498"/>
      <c r="D7" s="499" t="s">
        <v>26</v>
      </c>
      <c r="E7" s="500"/>
      <c r="F7" s="500"/>
      <c r="G7" s="500"/>
      <c r="H7" s="501"/>
      <c r="I7" s="495" t="s">
        <v>98</v>
      </c>
      <c r="J7" s="498"/>
      <c r="K7" s="499" t="s">
        <v>15</v>
      </c>
      <c r="L7" s="501"/>
    </row>
    <row r="8" spans="1:12" ht="35.65" customHeight="1" x14ac:dyDescent="0.25">
      <c r="A8" s="495" t="s">
        <v>243</v>
      </c>
      <c r="B8" s="496"/>
      <c r="C8" s="498"/>
      <c r="D8" s="499" t="s">
        <v>63</v>
      </c>
      <c r="E8" s="500"/>
      <c r="F8" s="500"/>
      <c r="G8" s="500"/>
      <c r="H8" s="501"/>
      <c r="I8" s="495" t="s">
        <v>244</v>
      </c>
      <c r="J8" s="498"/>
      <c r="K8" s="499" t="s">
        <v>60</v>
      </c>
      <c r="L8" s="501"/>
    </row>
    <row r="9" spans="1:12" ht="15.75" customHeight="1" x14ac:dyDescent="0.25">
      <c r="A9" s="502" t="s">
        <v>245</v>
      </c>
      <c r="B9" s="503"/>
      <c r="C9" s="503"/>
      <c r="D9" s="503"/>
      <c r="E9" s="503"/>
      <c r="F9" s="503"/>
      <c r="G9" s="503"/>
      <c r="H9" s="503"/>
      <c r="I9" s="503"/>
      <c r="J9" s="503"/>
      <c r="K9" s="503"/>
      <c r="L9" s="504"/>
    </row>
    <row r="10" spans="1:12" ht="26.25" customHeight="1" x14ac:dyDescent="0.25">
      <c r="A10" s="513" t="s">
        <v>246</v>
      </c>
      <c r="B10" s="513"/>
      <c r="C10" s="513"/>
      <c r="D10" s="514"/>
      <c r="E10" s="515" t="str">
        <f>+ACTIVIDAD_1!B12</f>
        <v>Formular 9 acciones de transformación cultural que promuevan y garanticen el libre ejercicio de los derechos de las mujeres y la equidad de género a través de mecanismos de cambio cultural y comportamental desarrollados con las comunidades</v>
      </c>
      <c r="F10" s="515"/>
      <c r="G10" s="515"/>
      <c r="H10" s="515"/>
      <c r="I10" s="515"/>
      <c r="J10" s="515"/>
      <c r="K10" s="515"/>
      <c r="L10" s="515"/>
    </row>
    <row r="11" spans="1:12" ht="34.5" customHeight="1" x14ac:dyDescent="0.25">
      <c r="A11" s="505" t="s">
        <v>247</v>
      </c>
      <c r="B11" s="506"/>
      <c r="C11" s="506"/>
      <c r="D11" s="497"/>
      <c r="E11" s="507" t="str">
        <f>+ACTIVIDAD_1!I16</f>
        <v>Número de acciones de transformación cultural formuladas para la promoción y garantía del libre ejercicio de los derechos de las mujeres y la equidad de género.</v>
      </c>
      <c r="F11" s="508"/>
      <c r="G11" s="508"/>
      <c r="H11" s="508"/>
      <c r="I11" s="508"/>
      <c r="J11" s="508"/>
      <c r="K11" s="508"/>
      <c r="L11" s="509"/>
    </row>
    <row r="12" spans="1:12" ht="47.25" customHeight="1" x14ac:dyDescent="0.25">
      <c r="A12" s="495" t="s">
        <v>248</v>
      </c>
      <c r="B12" s="496"/>
      <c r="C12" s="496"/>
      <c r="D12" s="498"/>
      <c r="E12" s="510" t="s">
        <v>249</v>
      </c>
      <c r="F12" s="511"/>
      <c r="G12" s="511"/>
      <c r="H12" s="511"/>
      <c r="I12" s="511"/>
      <c r="J12" s="511"/>
      <c r="K12" s="511"/>
      <c r="L12" s="512"/>
    </row>
    <row r="13" spans="1:12" ht="28.5" customHeight="1" x14ac:dyDescent="0.25">
      <c r="A13" s="495" t="s">
        <v>250</v>
      </c>
      <c r="B13" s="496"/>
      <c r="C13" s="498"/>
      <c r="D13" s="499" t="s">
        <v>251</v>
      </c>
      <c r="E13" s="500"/>
      <c r="F13" s="500"/>
      <c r="G13" s="500"/>
      <c r="H13" s="501"/>
      <c r="I13" s="495" t="s">
        <v>252</v>
      </c>
      <c r="J13" s="498"/>
      <c r="K13" s="499" t="s">
        <v>18</v>
      </c>
      <c r="L13" s="501"/>
    </row>
    <row r="14" spans="1:12" ht="15.75" customHeight="1" x14ac:dyDescent="0.25">
      <c r="A14" s="495" t="s">
        <v>253</v>
      </c>
      <c r="B14" s="496"/>
      <c r="C14" s="496"/>
      <c r="D14" s="496"/>
      <c r="E14" s="496"/>
      <c r="F14" s="496"/>
      <c r="G14" s="496"/>
      <c r="H14" s="496"/>
      <c r="I14" s="496"/>
      <c r="J14" s="496"/>
      <c r="K14" s="496"/>
      <c r="L14" s="497"/>
    </row>
    <row r="15" spans="1:12" ht="25.5" customHeight="1" x14ac:dyDescent="0.25">
      <c r="A15" s="495" t="s">
        <v>254</v>
      </c>
      <c r="B15" s="496"/>
      <c r="C15" s="498"/>
      <c r="D15" s="499" t="s">
        <v>19</v>
      </c>
      <c r="E15" s="500"/>
      <c r="F15" s="500"/>
      <c r="G15" s="500"/>
      <c r="H15" s="501"/>
      <c r="I15" s="495" t="s">
        <v>255</v>
      </c>
      <c r="J15" s="498"/>
      <c r="K15" s="499" t="s">
        <v>20</v>
      </c>
      <c r="L15" s="501"/>
    </row>
    <row r="16" spans="1:12" ht="25.5" customHeight="1" x14ac:dyDescent="0.25">
      <c r="A16" s="495" t="s">
        <v>256</v>
      </c>
      <c r="B16" s="496"/>
      <c r="C16" s="498"/>
      <c r="D16" s="520">
        <f>+ACTIVIDAD_1!C37</f>
        <v>2.9999999999999996</v>
      </c>
      <c r="E16" s="521"/>
      <c r="F16" s="521"/>
      <c r="G16" s="521"/>
      <c r="H16" s="522"/>
      <c r="I16" s="495" t="s">
        <v>179</v>
      </c>
      <c r="J16" s="498"/>
      <c r="K16" s="499" t="s">
        <v>21</v>
      </c>
      <c r="L16" s="501"/>
    </row>
    <row r="17" spans="1:12" ht="27.6" customHeight="1" x14ac:dyDescent="0.25">
      <c r="A17" s="495" t="s">
        <v>257</v>
      </c>
      <c r="B17" s="496"/>
      <c r="C17" s="498"/>
      <c r="D17" s="516" t="s">
        <v>258</v>
      </c>
      <c r="E17" s="500"/>
      <c r="F17" s="500"/>
      <c r="G17" s="500"/>
      <c r="H17" s="501"/>
      <c r="I17" s="517"/>
      <c r="J17" s="518"/>
      <c r="K17" s="518"/>
      <c r="L17" s="519"/>
    </row>
    <row r="18" spans="1:12" ht="12" customHeight="1" x14ac:dyDescent="0.25">
      <c r="A18" s="224" t="s">
        <v>259</v>
      </c>
      <c r="B18" s="224" t="s">
        <v>260</v>
      </c>
      <c r="C18" s="495" t="s">
        <v>261</v>
      </c>
      <c r="D18" s="496"/>
      <c r="E18" s="496"/>
      <c r="F18" s="496"/>
      <c r="G18" s="498"/>
      <c r="H18" s="495" t="s">
        <v>262</v>
      </c>
      <c r="I18" s="498"/>
      <c r="J18" s="495" t="s">
        <v>263</v>
      </c>
      <c r="K18" s="498"/>
      <c r="L18" s="224" t="s">
        <v>264</v>
      </c>
    </row>
    <row r="19" spans="1:12" ht="188.1" customHeight="1" x14ac:dyDescent="0.25">
      <c r="A19" s="219">
        <v>1</v>
      </c>
      <c r="B19" s="220" t="s">
        <v>265</v>
      </c>
      <c r="C19" s="499" t="s">
        <v>266</v>
      </c>
      <c r="D19" s="500"/>
      <c r="E19" s="500"/>
      <c r="F19" s="500"/>
      <c r="G19" s="501"/>
      <c r="H19" s="499" t="s">
        <v>267</v>
      </c>
      <c r="I19" s="501"/>
      <c r="J19" s="517" t="s">
        <v>22</v>
      </c>
      <c r="K19" s="519"/>
      <c r="L19" s="220" t="s">
        <v>268</v>
      </c>
    </row>
    <row r="20" spans="1:12" ht="34.15" customHeight="1" x14ac:dyDescent="0.25">
      <c r="A20" s="219">
        <v>2</v>
      </c>
      <c r="B20" s="220"/>
      <c r="C20" s="499"/>
      <c r="D20" s="500"/>
      <c r="E20" s="500"/>
      <c r="F20" s="500"/>
      <c r="G20" s="501"/>
      <c r="H20" s="499"/>
      <c r="I20" s="501"/>
      <c r="J20" s="517"/>
      <c r="K20" s="519"/>
      <c r="L20" s="220"/>
    </row>
    <row r="21" spans="1:12" ht="34.15" customHeight="1" x14ac:dyDescent="0.25">
      <c r="A21" s="219">
        <v>3</v>
      </c>
      <c r="B21" s="220"/>
      <c r="C21" s="499"/>
      <c r="D21" s="500"/>
      <c r="E21" s="500"/>
      <c r="F21" s="500"/>
      <c r="G21" s="501"/>
      <c r="H21" s="499"/>
      <c r="I21" s="501"/>
      <c r="J21" s="517"/>
      <c r="K21" s="519"/>
      <c r="L21" s="220"/>
    </row>
    <row r="22" spans="1:12" ht="34.15" customHeight="1" x14ac:dyDescent="0.25">
      <c r="A22" s="219">
        <v>4</v>
      </c>
      <c r="B22" s="233"/>
      <c r="C22" s="499"/>
      <c r="D22" s="500"/>
      <c r="E22" s="500"/>
      <c r="F22" s="500"/>
      <c r="G22" s="501"/>
      <c r="H22" s="499"/>
      <c r="I22" s="501"/>
      <c r="J22" s="517"/>
      <c r="K22" s="519"/>
      <c r="L22" s="220"/>
    </row>
    <row r="23" spans="1:12" ht="25.5" customHeight="1" x14ac:dyDescent="0.25">
      <c r="A23" s="224" t="s">
        <v>259</v>
      </c>
      <c r="B23" s="495" t="s">
        <v>269</v>
      </c>
      <c r="C23" s="496"/>
      <c r="D23" s="496"/>
      <c r="E23" s="496"/>
      <c r="F23" s="496"/>
      <c r="G23" s="496"/>
      <c r="H23" s="496"/>
      <c r="I23" s="496"/>
      <c r="J23" s="496"/>
      <c r="K23" s="498"/>
      <c r="L23" s="224" t="s">
        <v>270</v>
      </c>
    </row>
    <row r="24" spans="1:12" ht="28.15" customHeight="1" x14ac:dyDescent="0.25">
      <c r="A24" s="219">
        <v>1</v>
      </c>
      <c r="B24" s="529" t="s">
        <v>271</v>
      </c>
      <c r="C24" s="500"/>
      <c r="D24" s="500"/>
      <c r="E24" s="500"/>
      <c r="F24" s="500"/>
      <c r="G24" s="500"/>
      <c r="H24" s="500"/>
      <c r="I24" s="500"/>
      <c r="J24" s="500"/>
      <c r="K24" s="501"/>
      <c r="L24" s="220" t="s">
        <v>22</v>
      </c>
    </row>
    <row r="25" spans="1:12" ht="15.75" customHeight="1" x14ac:dyDescent="0.25">
      <c r="A25" s="495" t="s">
        <v>272</v>
      </c>
      <c r="B25" s="496"/>
      <c r="C25" s="496"/>
      <c r="D25" s="503"/>
      <c r="E25" s="503"/>
      <c r="F25" s="503"/>
      <c r="G25" s="503"/>
      <c r="H25" s="503"/>
      <c r="I25" s="503"/>
      <c r="J25" s="503"/>
      <c r="K25" s="503"/>
      <c r="L25" s="523"/>
    </row>
    <row r="26" spans="1:12" ht="26.25" customHeight="1" x14ac:dyDescent="0.25">
      <c r="A26" s="495" t="s">
        <v>273</v>
      </c>
      <c r="B26" s="496"/>
      <c r="C26" s="496"/>
      <c r="D26" s="525">
        <v>3</v>
      </c>
      <c r="E26" s="525"/>
      <c r="F26" s="524" t="s">
        <v>274</v>
      </c>
      <c r="G26" s="524"/>
      <c r="H26" s="296">
        <v>2024</v>
      </c>
      <c r="I26" s="524" t="s">
        <v>275</v>
      </c>
      <c r="J26" s="524"/>
      <c r="K26" s="530" t="s">
        <v>276</v>
      </c>
      <c r="L26" s="531"/>
    </row>
    <row r="27" spans="1:12" ht="26.25" customHeight="1" x14ac:dyDescent="0.25">
      <c r="A27" s="495" t="s">
        <v>277</v>
      </c>
      <c r="B27" s="496"/>
      <c r="C27" s="496"/>
      <c r="D27" s="525" t="s">
        <v>278</v>
      </c>
      <c r="E27" s="525"/>
      <c r="F27" s="525"/>
      <c r="G27" s="525"/>
      <c r="H27" s="525"/>
      <c r="I27" s="525"/>
      <c r="J27" s="525"/>
      <c r="K27" s="525"/>
      <c r="L27" s="525"/>
    </row>
    <row r="28" spans="1:12" ht="242.1" customHeight="1" x14ac:dyDescent="0.25">
      <c r="A28" s="495" t="s">
        <v>279</v>
      </c>
      <c r="B28" s="496"/>
      <c r="C28" s="498"/>
      <c r="D28" s="526" t="s">
        <v>280</v>
      </c>
      <c r="E28" s="527"/>
      <c r="F28" s="527"/>
      <c r="G28" s="527"/>
      <c r="H28" s="527"/>
      <c r="I28" s="527"/>
      <c r="J28" s="527"/>
      <c r="K28" s="527"/>
      <c r="L28" s="528"/>
    </row>
    <row r="29" spans="1:12" ht="28.5" customHeight="1" x14ac:dyDescent="0.25">
      <c r="A29" s="495" t="s">
        <v>281</v>
      </c>
      <c r="B29" s="496"/>
      <c r="C29" s="498"/>
      <c r="D29" s="499" t="s">
        <v>282</v>
      </c>
      <c r="E29" s="500"/>
      <c r="F29" s="500"/>
      <c r="G29" s="500"/>
      <c r="H29" s="500"/>
      <c r="I29" s="500"/>
      <c r="J29" s="500"/>
      <c r="K29" s="500"/>
      <c r="L29" s="501"/>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17"/>
  <sheetViews>
    <sheetView showGridLines="0" topLeftCell="E1" zoomScale="70" zoomScaleNormal="70" workbookViewId="0">
      <selection activeCell="H27" sqref="H27"/>
    </sheetView>
  </sheetViews>
  <sheetFormatPr baseColWidth="10" defaultColWidth="10.85546875" defaultRowHeight="14.25" x14ac:dyDescent="0.25"/>
  <cols>
    <col min="1" max="1" width="49.7109375" style="39" customWidth="1"/>
    <col min="2" max="2" width="35.7109375" style="39" customWidth="1"/>
    <col min="3" max="3" width="42.5703125" style="39" customWidth="1"/>
    <col min="4" max="4" width="35.7109375" style="39" customWidth="1"/>
    <col min="5" max="5" width="41.140625" style="39" customWidth="1"/>
    <col min="6" max="6" width="35.7109375" style="39" customWidth="1"/>
    <col min="7" max="7" width="45" style="39" customWidth="1"/>
    <col min="8" max="8" width="35.7109375" style="39" customWidth="1"/>
    <col min="9" max="9" width="56.570312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6" customFormat="1" ht="32.25" customHeight="1" x14ac:dyDescent="0.25">
      <c r="A1" s="452"/>
      <c r="B1" s="429" t="s">
        <v>123</v>
      </c>
      <c r="C1" s="430"/>
      <c r="D1" s="430"/>
      <c r="E1" s="430"/>
      <c r="F1" s="430"/>
      <c r="G1" s="430"/>
      <c r="H1" s="430"/>
      <c r="I1" s="430"/>
      <c r="J1" s="430"/>
      <c r="K1" s="430"/>
      <c r="L1" s="431"/>
      <c r="M1" s="426" t="s">
        <v>124</v>
      </c>
      <c r="N1" s="427"/>
      <c r="O1" s="428"/>
    </row>
    <row r="2" spans="1:15" s="106" customFormat="1" ht="30.75" customHeight="1" x14ac:dyDescent="0.25">
      <c r="A2" s="453"/>
      <c r="B2" s="432" t="s">
        <v>125</v>
      </c>
      <c r="C2" s="433"/>
      <c r="D2" s="433"/>
      <c r="E2" s="433"/>
      <c r="F2" s="433"/>
      <c r="G2" s="433"/>
      <c r="H2" s="433"/>
      <c r="I2" s="433"/>
      <c r="J2" s="433"/>
      <c r="K2" s="433"/>
      <c r="L2" s="434"/>
      <c r="M2" s="426" t="s">
        <v>126</v>
      </c>
      <c r="N2" s="427"/>
      <c r="O2" s="428"/>
    </row>
    <row r="3" spans="1:15" s="106" customFormat="1" ht="24" customHeight="1" x14ac:dyDescent="0.25">
      <c r="A3" s="453"/>
      <c r="B3" s="432" t="s">
        <v>127</v>
      </c>
      <c r="C3" s="433"/>
      <c r="D3" s="433"/>
      <c r="E3" s="433"/>
      <c r="F3" s="433"/>
      <c r="G3" s="433"/>
      <c r="H3" s="433"/>
      <c r="I3" s="433"/>
      <c r="J3" s="433"/>
      <c r="K3" s="433"/>
      <c r="L3" s="434"/>
      <c r="M3" s="426" t="s">
        <v>128</v>
      </c>
      <c r="N3" s="427"/>
      <c r="O3" s="428"/>
    </row>
    <row r="4" spans="1:15" s="106" customFormat="1" ht="21.75" customHeight="1" thickBot="1" x14ac:dyDescent="0.3">
      <c r="A4" s="454"/>
      <c r="B4" s="435" t="s">
        <v>129</v>
      </c>
      <c r="C4" s="436"/>
      <c r="D4" s="436"/>
      <c r="E4" s="436"/>
      <c r="F4" s="436"/>
      <c r="G4" s="436"/>
      <c r="H4" s="436"/>
      <c r="I4" s="436"/>
      <c r="J4" s="436"/>
      <c r="K4" s="436"/>
      <c r="L4" s="437"/>
      <c r="M4" s="426" t="s">
        <v>130</v>
      </c>
      <c r="N4" s="427"/>
      <c r="O4" s="428"/>
    </row>
    <row r="5" spans="1:15" s="106" customFormat="1" ht="21.75" customHeight="1" thickBot="1" x14ac:dyDescent="0.3">
      <c r="A5" s="107"/>
      <c r="B5" s="798"/>
      <c r="C5" s="798"/>
      <c r="D5" s="798"/>
      <c r="E5" s="798"/>
      <c r="F5" s="798"/>
      <c r="G5" s="798"/>
      <c r="H5" s="798"/>
      <c r="I5" s="798"/>
      <c r="J5" s="798"/>
      <c r="K5" s="798"/>
      <c r="L5" s="798"/>
      <c r="M5" s="109"/>
      <c r="N5" s="109"/>
      <c r="O5" s="109"/>
    </row>
    <row r="6" spans="1:15" s="106" customFormat="1" ht="21.75" customHeight="1" thickBot="1" x14ac:dyDescent="0.3">
      <c r="A6" s="91" t="s">
        <v>149</v>
      </c>
      <c r="B6" s="463" t="s">
        <v>150</v>
      </c>
      <c r="C6" s="464"/>
      <c r="D6" s="464"/>
      <c r="E6" s="464"/>
      <c r="F6" s="464"/>
      <c r="G6" s="464"/>
      <c r="H6" s="464"/>
      <c r="I6" s="464"/>
      <c r="J6" s="464"/>
      <c r="K6" s="465"/>
      <c r="L6" s="245" t="s">
        <v>151</v>
      </c>
      <c r="M6" s="466">
        <v>2024110010289</v>
      </c>
      <c r="N6" s="467"/>
      <c r="O6" s="468"/>
    </row>
    <row r="7" spans="1:15" s="106" customFormat="1" ht="21.75" customHeight="1" thickBot="1" x14ac:dyDescent="0.3">
      <c r="A7" s="107"/>
      <c r="B7" s="108"/>
      <c r="C7" s="108"/>
      <c r="D7" s="108"/>
      <c r="E7" s="108"/>
      <c r="F7" s="108"/>
      <c r="G7" s="108"/>
      <c r="H7" s="108"/>
      <c r="I7" s="108"/>
      <c r="J7" s="108"/>
      <c r="K7" s="108"/>
      <c r="L7" s="108"/>
      <c r="M7" s="109"/>
      <c r="N7" s="109"/>
      <c r="O7" s="109"/>
    </row>
    <row r="8" spans="1:15" s="106" customFormat="1" ht="21.75" customHeight="1" x14ac:dyDescent="0.25">
      <c r="A8" s="456" t="s">
        <v>131</v>
      </c>
      <c r="B8" s="199" t="s">
        <v>132</v>
      </c>
      <c r="C8" s="160" t="s">
        <v>135</v>
      </c>
      <c r="D8" s="199" t="s">
        <v>133</v>
      </c>
      <c r="E8" s="160" t="s">
        <v>135</v>
      </c>
      <c r="F8" s="199" t="s">
        <v>134</v>
      </c>
      <c r="G8" s="160" t="s">
        <v>135</v>
      </c>
      <c r="H8" s="199" t="s">
        <v>136</v>
      </c>
      <c r="I8" s="162"/>
      <c r="J8" s="440" t="s">
        <v>137</v>
      </c>
      <c r="K8" s="455"/>
      <c r="L8" s="198" t="s">
        <v>138</v>
      </c>
      <c r="M8" s="471"/>
      <c r="N8" s="471"/>
      <c r="O8" s="471"/>
    </row>
    <row r="9" spans="1:15" s="106" customFormat="1" ht="21.75" customHeight="1" x14ac:dyDescent="0.25">
      <c r="A9" s="456"/>
      <c r="B9" s="200" t="s">
        <v>139</v>
      </c>
      <c r="C9" s="163"/>
      <c r="D9" s="199" t="s">
        <v>140</v>
      </c>
      <c r="E9" s="164"/>
      <c r="F9" s="199" t="s">
        <v>141</v>
      </c>
      <c r="G9" s="164"/>
      <c r="H9" s="199" t="s">
        <v>142</v>
      </c>
      <c r="I9" s="162"/>
      <c r="J9" s="440"/>
      <c r="K9" s="455"/>
      <c r="L9" s="198" t="s">
        <v>143</v>
      </c>
      <c r="M9" s="471"/>
      <c r="N9" s="471"/>
      <c r="O9" s="471"/>
    </row>
    <row r="10" spans="1:15" s="106" customFormat="1" ht="21.75" customHeight="1" thickBot="1" x14ac:dyDescent="0.3">
      <c r="A10" s="456"/>
      <c r="B10" s="199" t="s">
        <v>144</v>
      </c>
      <c r="C10" s="160"/>
      <c r="D10" s="199" t="s">
        <v>145</v>
      </c>
      <c r="E10" s="164"/>
      <c r="F10" s="199" t="s">
        <v>146</v>
      </c>
      <c r="G10" s="164"/>
      <c r="H10" s="199" t="s">
        <v>147</v>
      </c>
      <c r="I10" s="162"/>
      <c r="J10" s="440"/>
      <c r="K10" s="455"/>
      <c r="L10" s="198" t="s">
        <v>148</v>
      </c>
      <c r="M10" s="471" t="s">
        <v>135</v>
      </c>
      <c r="N10" s="471"/>
      <c r="O10" s="471"/>
    </row>
    <row r="11" spans="1:15" ht="15" customHeight="1" thickBot="1" x14ac:dyDescent="0.3">
      <c r="A11" s="42"/>
      <c r="B11" s="43"/>
      <c r="C11" s="43"/>
      <c r="D11" s="45"/>
      <c r="E11" s="44"/>
      <c r="F11" s="44"/>
      <c r="G11" s="234"/>
      <c r="H11" s="234"/>
      <c r="I11" s="46"/>
      <c r="J11" s="46"/>
      <c r="K11" s="43"/>
      <c r="L11" s="43"/>
      <c r="M11" s="43"/>
      <c r="N11" s="43"/>
      <c r="O11" s="43"/>
    </row>
    <row r="12" spans="1:15" ht="15" customHeight="1" x14ac:dyDescent="0.25">
      <c r="A12" s="460" t="s">
        <v>152</v>
      </c>
      <c r="B12" s="441" t="s">
        <v>283</v>
      </c>
      <c r="C12" s="442"/>
      <c r="D12" s="442"/>
      <c r="E12" s="442"/>
      <c r="F12" s="442"/>
      <c r="G12" s="442"/>
      <c r="H12" s="442"/>
      <c r="I12" s="442"/>
      <c r="J12" s="442"/>
      <c r="K12" s="442"/>
      <c r="L12" s="442"/>
      <c r="M12" s="442"/>
      <c r="N12" s="442"/>
      <c r="O12" s="443"/>
    </row>
    <row r="13" spans="1:15" ht="15" customHeight="1" x14ac:dyDescent="0.25">
      <c r="A13" s="461"/>
      <c r="B13" s="444"/>
      <c r="C13" s="445"/>
      <c r="D13" s="445"/>
      <c r="E13" s="445"/>
      <c r="F13" s="445"/>
      <c r="G13" s="445"/>
      <c r="H13" s="445"/>
      <c r="I13" s="445"/>
      <c r="J13" s="445"/>
      <c r="K13" s="445"/>
      <c r="L13" s="445"/>
      <c r="M13" s="445"/>
      <c r="N13" s="445"/>
      <c r="O13" s="446"/>
    </row>
    <row r="14" spans="1:15" ht="15" customHeight="1" x14ac:dyDescent="0.25">
      <c r="A14" s="462"/>
      <c r="B14" s="447"/>
      <c r="C14" s="448"/>
      <c r="D14" s="448"/>
      <c r="E14" s="448"/>
      <c r="F14" s="448"/>
      <c r="G14" s="448"/>
      <c r="H14" s="448"/>
      <c r="I14" s="448"/>
      <c r="J14" s="448"/>
      <c r="K14" s="448"/>
      <c r="L14" s="448"/>
      <c r="M14" s="448"/>
      <c r="N14" s="448"/>
      <c r="O14" s="449"/>
    </row>
    <row r="15" spans="1:15" ht="9" customHeight="1" x14ac:dyDescent="0.25">
      <c r="A15" s="47"/>
      <c r="B15" s="105"/>
      <c r="C15" s="48"/>
      <c r="D15" s="48"/>
      <c r="E15" s="48"/>
      <c r="F15" s="48"/>
      <c r="G15" s="49"/>
      <c r="H15" s="49"/>
      <c r="I15" s="49"/>
      <c r="J15" s="49"/>
      <c r="K15" s="49"/>
      <c r="L15" s="50"/>
      <c r="M15" s="50"/>
      <c r="N15" s="50"/>
      <c r="O15" s="50"/>
    </row>
    <row r="16" spans="1:15" s="51" customFormat="1" ht="37.5" customHeight="1" x14ac:dyDescent="0.25">
      <c r="A16" s="91" t="s">
        <v>154</v>
      </c>
      <c r="B16" s="450" t="s">
        <v>155</v>
      </c>
      <c r="C16" s="450"/>
      <c r="D16" s="450"/>
      <c r="E16" s="450"/>
      <c r="F16" s="450"/>
      <c r="G16" s="456" t="s">
        <v>156</v>
      </c>
      <c r="H16" s="456"/>
      <c r="I16" s="451" t="s">
        <v>284</v>
      </c>
      <c r="J16" s="451"/>
      <c r="K16" s="451"/>
      <c r="L16" s="451"/>
      <c r="M16" s="451"/>
      <c r="N16" s="451"/>
      <c r="O16" s="451"/>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91" t="s">
        <v>158</v>
      </c>
      <c r="B18" s="450" t="s">
        <v>159</v>
      </c>
      <c r="C18" s="450"/>
      <c r="D18" s="450"/>
      <c r="E18" s="450"/>
      <c r="F18" s="91" t="s">
        <v>160</v>
      </c>
      <c r="G18" s="457" t="s">
        <v>161</v>
      </c>
      <c r="H18" s="457"/>
      <c r="I18" s="457"/>
      <c r="J18" s="91" t="s">
        <v>162</v>
      </c>
      <c r="K18" s="450" t="s">
        <v>163</v>
      </c>
      <c r="L18" s="450"/>
      <c r="M18" s="450"/>
      <c r="N18" s="450"/>
      <c r="O18" s="450"/>
    </row>
    <row r="19" spans="1:15" ht="9" customHeight="1" x14ac:dyDescent="0.25">
      <c r="A19" s="41"/>
      <c r="B19" s="40"/>
      <c r="C19" s="459"/>
      <c r="D19" s="459"/>
      <c r="E19" s="459"/>
      <c r="F19" s="459"/>
      <c r="G19" s="459"/>
      <c r="H19" s="459"/>
      <c r="I19" s="459"/>
      <c r="J19" s="459"/>
      <c r="K19" s="459"/>
      <c r="L19" s="459"/>
      <c r="M19" s="459"/>
      <c r="N19" s="459"/>
      <c r="O19" s="459"/>
    </row>
    <row r="21" spans="1:15" ht="16.5" customHeight="1" x14ac:dyDescent="0.25">
      <c r="A21" s="103"/>
      <c r="B21" s="104"/>
      <c r="C21" s="104"/>
      <c r="D21" s="104"/>
      <c r="E21" s="104"/>
      <c r="F21" s="104"/>
      <c r="G21" s="104"/>
      <c r="H21" s="104"/>
      <c r="I21" s="104"/>
      <c r="J21" s="104"/>
      <c r="K21" s="104"/>
      <c r="L21" s="104"/>
      <c r="M21" s="104"/>
      <c r="N21" s="104"/>
      <c r="O21" s="104"/>
    </row>
    <row r="22" spans="1:15" ht="32.1" customHeight="1" x14ac:dyDescent="0.25">
      <c r="A22" s="438" t="s">
        <v>164</v>
      </c>
      <c r="B22" s="439"/>
      <c r="C22" s="439"/>
      <c r="D22" s="439"/>
      <c r="E22" s="439"/>
      <c r="F22" s="439"/>
      <c r="G22" s="439"/>
      <c r="H22" s="439"/>
      <c r="I22" s="439"/>
      <c r="J22" s="439"/>
      <c r="K22" s="439"/>
      <c r="L22" s="439"/>
      <c r="M22" s="439"/>
      <c r="N22" s="439"/>
      <c r="O22" s="440"/>
    </row>
    <row r="23" spans="1:15" ht="32.1" customHeight="1" x14ac:dyDescent="0.25">
      <c r="A23" s="438" t="s">
        <v>165</v>
      </c>
      <c r="B23" s="439"/>
      <c r="C23" s="439"/>
      <c r="D23" s="439"/>
      <c r="E23" s="439"/>
      <c r="F23" s="439"/>
      <c r="G23" s="439"/>
      <c r="H23" s="439"/>
      <c r="I23" s="439"/>
      <c r="J23" s="439"/>
      <c r="K23" s="439"/>
      <c r="L23" s="439"/>
      <c r="M23" s="439"/>
      <c r="N23" s="439"/>
      <c r="O23" s="440"/>
    </row>
    <row r="24" spans="1:15" ht="32.1" customHeight="1" thickBot="1" x14ac:dyDescent="0.3">
      <c r="A24" s="297"/>
      <c r="B24" s="52" t="s">
        <v>132</v>
      </c>
      <c r="C24" s="52" t="s">
        <v>133</v>
      </c>
      <c r="D24" s="52" t="s">
        <v>134</v>
      </c>
      <c r="E24" s="52" t="s">
        <v>136</v>
      </c>
      <c r="F24" s="52" t="s">
        <v>139</v>
      </c>
      <c r="G24" s="52" t="s">
        <v>140</v>
      </c>
      <c r="H24" s="52" t="s">
        <v>141</v>
      </c>
      <c r="I24" s="52" t="s">
        <v>142</v>
      </c>
      <c r="J24" s="52" t="s">
        <v>144</v>
      </c>
      <c r="K24" s="52" t="s">
        <v>145</v>
      </c>
      <c r="L24" s="52" t="s">
        <v>146</v>
      </c>
      <c r="M24" s="52" t="s">
        <v>147</v>
      </c>
      <c r="N24" s="53" t="s">
        <v>166</v>
      </c>
      <c r="O24" s="53" t="s">
        <v>167</v>
      </c>
    </row>
    <row r="25" spans="1:15" ht="32.1" customHeight="1" x14ac:dyDescent="0.25">
      <c r="A25" s="56" t="s">
        <v>168</v>
      </c>
      <c r="B25" s="320">
        <v>179868000</v>
      </c>
      <c r="C25" s="320">
        <v>257224000</v>
      </c>
      <c r="D25" s="320">
        <v>40308000</v>
      </c>
      <c r="E25" s="320">
        <v>15492000</v>
      </c>
      <c r="F25" s="321"/>
      <c r="G25" s="320">
        <v>4500000</v>
      </c>
      <c r="H25" s="322"/>
      <c r="I25" s="322"/>
      <c r="J25" s="322"/>
      <c r="K25" s="322"/>
      <c r="L25" s="322"/>
      <c r="M25" s="322"/>
      <c r="N25" s="797">
        <f>SUM(B25:M25)</f>
        <v>497392000</v>
      </c>
      <c r="O25" s="55"/>
    </row>
    <row r="26" spans="1:15" ht="32.1" customHeight="1" x14ac:dyDescent="0.25">
      <c r="A26" s="56" t="s">
        <v>170</v>
      </c>
      <c r="B26" s="320">
        <v>179868000</v>
      </c>
      <c r="C26" s="320">
        <v>256286000</v>
      </c>
      <c r="D26" s="320">
        <v>10320000</v>
      </c>
      <c r="E26" s="321"/>
      <c r="F26" s="321"/>
      <c r="G26" s="321"/>
      <c r="H26" s="321"/>
      <c r="I26" s="321"/>
      <c r="J26" s="321"/>
      <c r="K26" s="321"/>
      <c r="L26" s="321"/>
      <c r="M26" s="321"/>
      <c r="N26" s="243">
        <f t="shared" ref="N26:N30" si="0">SUM(B26:M26)</f>
        <v>446474000</v>
      </c>
      <c r="O26" s="90">
        <f>+(B26+C26+D26+E26+F26+G26+H26+I26+J26+K26+L26+M26)/N25</f>
        <v>0.8976300382796667</v>
      </c>
    </row>
    <row r="27" spans="1:15" ht="32.1" customHeight="1" x14ac:dyDescent="0.25">
      <c r="A27" s="56" t="s">
        <v>171</v>
      </c>
      <c r="B27" s="321" t="s">
        <v>169</v>
      </c>
      <c r="C27" s="320">
        <v>2040000</v>
      </c>
      <c r="D27" s="320">
        <v>17487064</v>
      </c>
      <c r="E27" s="321"/>
      <c r="F27" s="321"/>
      <c r="G27" s="321"/>
      <c r="H27" s="321"/>
      <c r="I27" s="321"/>
      <c r="J27" s="321"/>
      <c r="K27" s="321"/>
      <c r="L27" s="321"/>
      <c r="M27" s="321"/>
      <c r="N27" s="243">
        <f t="shared" si="0"/>
        <v>19527064</v>
      </c>
      <c r="O27" s="90"/>
    </row>
    <row r="28" spans="1:15" ht="32.1" customHeight="1" x14ac:dyDescent="0.25">
      <c r="A28" s="56" t="s">
        <v>172</v>
      </c>
      <c r="B28" s="57"/>
      <c r="C28" s="57"/>
      <c r="D28" s="57"/>
      <c r="E28" s="57"/>
      <c r="F28" s="57"/>
      <c r="G28" s="57"/>
      <c r="H28" s="57"/>
      <c r="I28" s="57"/>
      <c r="J28" s="57"/>
      <c r="K28" s="57"/>
      <c r="L28" s="57"/>
      <c r="M28" s="57"/>
      <c r="N28" s="243">
        <f t="shared" si="0"/>
        <v>0</v>
      </c>
      <c r="O28" s="58"/>
    </row>
    <row r="29" spans="1:15" ht="32.1" customHeight="1" x14ac:dyDescent="0.25">
      <c r="A29" s="56" t="s">
        <v>173</v>
      </c>
      <c r="B29" s="57">
        <v>0</v>
      </c>
      <c r="C29" s="57"/>
      <c r="D29" s="57"/>
      <c r="E29" s="57"/>
      <c r="F29" s="57"/>
      <c r="G29" s="57"/>
      <c r="H29" s="57"/>
      <c r="I29" s="57"/>
      <c r="J29" s="57"/>
      <c r="K29" s="57"/>
      <c r="L29" s="57"/>
      <c r="M29" s="57"/>
      <c r="N29" s="243">
        <f t="shared" si="0"/>
        <v>0</v>
      </c>
      <c r="O29" s="58"/>
    </row>
    <row r="30" spans="1:15" ht="32.1" customHeight="1" thickBot="1" x14ac:dyDescent="0.3">
      <c r="A30" s="59" t="s">
        <v>174</v>
      </c>
      <c r="B30" s="60">
        <v>0</v>
      </c>
      <c r="C30" s="60"/>
      <c r="D30" s="60"/>
      <c r="E30" s="60"/>
      <c r="F30" s="60"/>
      <c r="G30" s="60"/>
      <c r="H30" s="60"/>
      <c r="I30" s="60"/>
      <c r="J30" s="60"/>
      <c r="K30" s="60"/>
      <c r="L30" s="60"/>
      <c r="M30" s="60"/>
      <c r="N30" s="244">
        <f t="shared" si="0"/>
        <v>0</v>
      </c>
      <c r="O30" s="63"/>
    </row>
    <row r="31" spans="1:15" s="61" customFormat="1" ht="16.5" customHeight="1" x14ac:dyDescent="0.2"/>
    <row r="32" spans="1:15" s="61" customFormat="1" ht="17.25" customHeight="1" x14ac:dyDescent="0.2"/>
    <row r="34" spans="1:9" ht="48" customHeight="1" x14ac:dyDescent="0.25">
      <c r="A34" s="409" t="s">
        <v>175</v>
      </c>
      <c r="B34" s="410"/>
      <c r="C34" s="410"/>
      <c r="D34" s="410"/>
      <c r="E34" s="410"/>
      <c r="F34" s="410"/>
      <c r="G34" s="410"/>
      <c r="H34" s="410"/>
      <c r="I34" s="411"/>
    </row>
    <row r="35" spans="1:9" ht="50.25" customHeight="1" x14ac:dyDescent="0.25">
      <c r="A35" s="73" t="s">
        <v>176</v>
      </c>
      <c r="B35" s="412" t="str">
        <f>+B12</f>
        <v>Apoyar 5 ejercicios de transversalización del enfoque de transformación cultural y derechos humanos de las mujeres, a otras dependencias de la Secretaria de la Mujer y entidades del distrito.</v>
      </c>
      <c r="C35" s="413"/>
      <c r="D35" s="413"/>
      <c r="E35" s="413"/>
      <c r="F35" s="413"/>
      <c r="G35" s="413"/>
      <c r="H35" s="413"/>
      <c r="I35" s="414"/>
    </row>
    <row r="36" spans="1:9" ht="18.75" customHeight="1" x14ac:dyDescent="0.25">
      <c r="A36" s="403" t="s">
        <v>177</v>
      </c>
      <c r="B36" s="114">
        <v>2024</v>
      </c>
      <c r="C36" s="114">
        <v>2025</v>
      </c>
      <c r="D36" s="114">
        <v>2026</v>
      </c>
      <c r="E36" s="114">
        <v>2027</v>
      </c>
      <c r="F36" s="114" t="s">
        <v>178</v>
      </c>
      <c r="G36" s="422" t="s">
        <v>179</v>
      </c>
      <c r="H36" s="422" t="s">
        <v>21</v>
      </c>
      <c r="I36" s="422"/>
    </row>
    <row r="37" spans="1:9" ht="50.25" customHeight="1" x14ac:dyDescent="0.25">
      <c r="A37" s="404"/>
      <c r="B37" s="65">
        <v>0</v>
      </c>
      <c r="C37" s="266">
        <f>B40+B42+B44+B46+B48+B50+B52+B54+B56+B58+B60+B62</f>
        <v>1.9999999999999998</v>
      </c>
      <c r="D37" s="65">
        <v>2</v>
      </c>
      <c r="E37" s="65">
        <v>1</v>
      </c>
      <c r="F37" s="114">
        <f>B37+C37+D37+E37</f>
        <v>5</v>
      </c>
      <c r="G37" s="422"/>
      <c r="H37" s="422"/>
      <c r="I37" s="422"/>
    </row>
    <row r="38" spans="1:9" ht="52.5" customHeight="1" x14ac:dyDescent="0.25">
      <c r="A38" s="74" t="s">
        <v>180</v>
      </c>
      <c r="B38" s="415">
        <v>0.1</v>
      </c>
      <c r="C38" s="416"/>
      <c r="D38" s="417" t="s">
        <v>181</v>
      </c>
      <c r="E38" s="418"/>
      <c r="F38" s="418"/>
      <c r="G38" s="418"/>
      <c r="H38" s="418"/>
      <c r="I38" s="419"/>
    </row>
    <row r="39" spans="1:9" s="64" customFormat="1" ht="48" customHeight="1" x14ac:dyDescent="0.25">
      <c r="A39" s="403" t="s">
        <v>182</v>
      </c>
      <c r="B39" s="74" t="s">
        <v>183</v>
      </c>
      <c r="C39" s="73" t="s">
        <v>184</v>
      </c>
      <c r="D39" s="389" t="s">
        <v>185</v>
      </c>
      <c r="E39" s="390"/>
      <c r="F39" s="389" t="s">
        <v>186</v>
      </c>
      <c r="G39" s="390"/>
      <c r="H39" s="75" t="s">
        <v>187</v>
      </c>
      <c r="I39" s="77" t="s">
        <v>188</v>
      </c>
    </row>
    <row r="40" spans="1:9" ht="194.25" customHeight="1" x14ac:dyDescent="0.25">
      <c r="A40" s="404"/>
      <c r="B40" s="254">
        <v>0.05</v>
      </c>
      <c r="C40" s="68">
        <v>0.05</v>
      </c>
      <c r="D40" s="405" t="s">
        <v>285</v>
      </c>
      <c r="E40" s="406"/>
      <c r="F40" s="405" t="s">
        <v>286</v>
      </c>
      <c r="G40" s="406"/>
      <c r="H40" s="328" t="s">
        <v>191</v>
      </c>
      <c r="I40" s="66" t="s">
        <v>287</v>
      </c>
    </row>
    <row r="41" spans="1:9" s="64" customFormat="1" ht="54" customHeight="1" x14ac:dyDescent="0.25">
      <c r="A41" s="403" t="s">
        <v>193</v>
      </c>
      <c r="B41" s="76" t="s">
        <v>183</v>
      </c>
      <c r="C41" s="75" t="s">
        <v>184</v>
      </c>
      <c r="D41" s="389" t="s">
        <v>185</v>
      </c>
      <c r="E41" s="390"/>
      <c r="F41" s="389" t="s">
        <v>186</v>
      </c>
      <c r="G41" s="390"/>
      <c r="H41" s="334" t="s">
        <v>187</v>
      </c>
      <c r="I41" s="77" t="s">
        <v>188</v>
      </c>
    </row>
    <row r="42" spans="1:9" ht="227.25" customHeight="1" x14ac:dyDescent="0.25">
      <c r="A42" s="404"/>
      <c r="B42" s="254">
        <v>0.05</v>
      </c>
      <c r="C42" s="68">
        <v>0.05</v>
      </c>
      <c r="D42" s="405" t="s">
        <v>288</v>
      </c>
      <c r="E42" s="406"/>
      <c r="F42" s="405" t="s">
        <v>289</v>
      </c>
      <c r="G42" s="536"/>
      <c r="H42" s="337" t="s">
        <v>191</v>
      </c>
      <c r="I42" s="338" t="s">
        <v>290</v>
      </c>
    </row>
    <row r="43" spans="1:9" s="64" customFormat="1" ht="35.1" customHeight="1" x14ac:dyDescent="0.25">
      <c r="A43" s="403" t="s">
        <v>197</v>
      </c>
      <c r="B43" s="76" t="s">
        <v>183</v>
      </c>
      <c r="C43" s="75" t="s">
        <v>184</v>
      </c>
      <c r="D43" s="389" t="s">
        <v>185</v>
      </c>
      <c r="E43" s="390"/>
      <c r="F43" s="389" t="s">
        <v>186</v>
      </c>
      <c r="G43" s="390"/>
      <c r="H43" s="73" t="s">
        <v>187</v>
      </c>
      <c r="I43" s="77" t="s">
        <v>188</v>
      </c>
    </row>
    <row r="44" spans="1:9" ht="342" customHeight="1" x14ac:dyDescent="0.25">
      <c r="A44" s="404"/>
      <c r="B44" s="254">
        <v>0.15</v>
      </c>
      <c r="C44" s="254">
        <v>0.15</v>
      </c>
      <c r="D44" s="405" t="s">
        <v>291</v>
      </c>
      <c r="E44" s="406"/>
      <c r="F44" s="537" t="s">
        <v>292</v>
      </c>
      <c r="G44" s="406"/>
      <c r="H44" s="328" t="s">
        <v>191</v>
      </c>
      <c r="I44" s="66" t="s">
        <v>293</v>
      </c>
    </row>
    <row r="45" spans="1:9" s="64" customFormat="1" ht="35.1" customHeight="1" x14ac:dyDescent="0.25">
      <c r="A45" s="403" t="s">
        <v>200</v>
      </c>
      <c r="B45" s="76" t="s">
        <v>183</v>
      </c>
      <c r="C45" s="76" t="s">
        <v>184</v>
      </c>
      <c r="D45" s="389" t="s">
        <v>185</v>
      </c>
      <c r="E45" s="390"/>
      <c r="F45" s="389" t="s">
        <v>186</v>
      </c>
      <c r="G45" s="390"/>
      <c r="H45" s="75" t="s">
        <v>187</v>
      </c>
      <c r="I45" s="75" t="s">
        <v>188</v>
      </c>
    </row>
    <row r="46" spans="1:9" ht="120.75" customHeight="1" x14ac:dyDescent="0.25">
      <c r="A46" s="404"/>
      <c r="B46" s="254">
        <v>0.15</v>
      </c>
      <c r="C46" s="68"/>
      <c r="D46" s="407"/>
      <c r="E46" s="408"/>
      <c r="F46" s="407"/>
      <c r="G46" s="408"/>
      <c r="H46" s="85"/>
      <c r="I46" s="86"/>
    </row>
    <row r="47" spans="1:9" s="64" customFormat="1" ht="35.1" customHeight="1" x14ac:dyDescent="0.25">
      <c r="A47" s="403" t="s">
        <v>201</v>
      </c>
      <c r="B47" s="76" t="s">
        <v>183</v>
      </c>
      <c r="C47" s="75" t="s">
        <v>184</v>
      </c>
      <c r="D47" s="389" t="s">
        <v>185</v>
      </c>
      <c r="E47" s="390"/>
      <c r="F47" s="389" t="s">
        <v>186</v>
      </c>
      <c r="G47" s="390"/>
      <c r="H47" s="75" t="s">
        <v>187</v>
      </c>
      <c r="I47" s="77" t="s">
        <v>188</v>
      </c>
    </row>
    <row r="48" spans="1:9" ht="120.75" customHeight="1" x14ac:dyDescent="0.25">
      <c r="A48" s="404"/>
      <c r="B48" s="256">
        <v>0.2</v>
      </c>
      <c r="C48" s="68"/>
      <c r="D48" s="391"/>
      <c r="E48" s="393"/>
      <c r="F48" s="391"/>
      <c r="G48" s="393"/>
      <c r="H48" s="65"/>
      <c r="I48" s="67"/>
    </row>
    <row r="49" spans="1:9" s="64" customFormat="1" ht="35.1" customHeight="1" x14ac:dyDescent="0.25">
      <c r="A49" s="403" t="s">
        <v>202</v>
      </c>
      <c r="B49" s="76" t="s">
        <v>183</v>
      </c>
      <c r="C49" s="75" t="s">
        <v>184</v>
      </c>
      <c r="D49" s="389" t="s">
        <v>185</v>
      </c>
      <c r="E49" s="390"/>
      <c r="F49" s="389" t="s">
        <v>186</v>
      </c>
      <c r="G49" s="390"/>
      <c r="H49" s="75" t="s">
        <v>187</v>
      </c>
      <c r="I49" s="77" t="s">
        <v>188</v>
      </c>
    </row>
    <row r="50" spans="1:9" ht="120.75" customHeight="1" x14ac:dyDescent="0.25">
      <c r="A50" s="404"/>
      <c r="B50" s="257">
        <v>0.2</v>
      </c>
      <c r="C50" s="69"/>
      <c r="D50" s="391"/>
      <c r="E50" s="393"/>
      <c r="F50" s="391"/>
      <c r="G50" s="393"/>
      <c r="H50" s="65"/>
      <c r="I50" s="67"/>
    </row>
    <row r="51" spans="1:9" ht="35.1" customHeight="1" x14ac:dyDescent="0.25">
      <c r="A51" s="403" t="s">
        <v>203</v>
      </c>
      <c r="B51" s="74" t="s">
        <v>183</v>
      </c>
      <c r="C51" s="73" t="s">
        <v>184</v>
      </c>
      <c r="D51" s="389" t="s">
        <v>185</v>
      </c>
      <c r="E51" s="390"/>
      <c r="F51" s="389" t="s">
        <v>186</v>
      </c>
      <c r="G51" s="390"/>
      <c r="H51" s="75" t="s">
        <v>187</v>
      </c>
      <c r="I51" s="77" t="s">
        <v>188</v>
      </c>
    </row>
    <row r="52" spans="1:9" ht="120.75" customHeight="1" x14ac:dyDescent="0.25">
      <c r="A52" s="404"/>
      <c r="B52" s="255">
        <v>0.25</v>
      </c>
      <c r="C52" s="69"/>
      <c r="D52" s="391"/>
      <c r="E52" s="392"/>
      <c r="F52" s="391"/>
      <c r="G52" s="393"/>
      <c r="H52" s="65"/>
      <c r="I52" s="67"/>
    </row>
    <row r="53" spans="1:9" ht="35.1" customHeight="1" x14ac:dyDescent="0.25">
      <c r="A53" s="403" t="s">
        <v>204</v>
      </c>
      <c r="B53" s="74" t="s">
        <v>183</v>
      </c>
      <c r="C53" s="73" t="s">
        <v>184</v>
      </c>
      <c r="D53" s="389" t="s">
        <v>185</v>
      </c>
      <c r="E53" s="390"/>
      <c r="F53" s="389" t="s">
        <v>186</v>
      </c>
      <c r="G53" s="390"/>
      <c r="H53" s="75" t="s">
        <v>187</v>
      </c>
      <c r="I53" s="77" t="s">
        <v>188</v>
      </c>
    </row>
    <row r="54" spans="1:9" ht="120.75" customHeight="1" x14ac:dyDescent="0.25">
      <c r="A54" s="404"/>
      <c r="B54" s="255">
        <v>0.25</v>
      </c>
      <c r="C54" s="69"/>
      <c r="D54" s="391"/>
      <c r="E54" s="392"/>
      <c r="F54" s="391"/>
      <c r="G54" s="393"/>
      <c r="H54" s="87"/>
      <c r="I54" s="67"/>
    </row>
    <row r="55" spans="1:9" ht="35.1" customHeight="1" x14ac:dyDescent="0.25">
      <c r="A55" s="403" t="s">
        <v>205</v>
      </c>
      <c r="B55" s="74" t="s">
        <v>183</v>
      </c>
      <c r="C55" s="73" t="s">
        <v>184</v>
      </c>
      <c r="D55" s="389" t="s">
        <v>185</v>
      </c>
      <c r="E55" s="390"/>
      <c r="F55" s="389" t="s">
        <v>186</v>
      </c>
      <c r="G55" s="390"/>
      <c r="H55" s="75" t="s">
        <v>187</v>
      </c>
      <c r="I55" s="77" t="s">
        <v>188</v>
      </c>
    </row>
    <row r="56" spans="1:9" ht="120.75" customHeight="1" x14ac:dyDescent="0.25">
      <c r="A56" s="404"/>
      <c r="B56" s="257">
        <v>0.2</v>
      </c>
      <c r="C56" s="69"/>
      <c r="D56" s="391"/>
      <c r="E56" s="393"/>
      <c r="F56" s="391"/>
      <c r="G56" s="393"/>
      <c r="H56" s="65"/>
      <c r="I56" s="65"/>
    </row>
    <row r="57" spans="1:9" ht="35.1" customHeight="1" x14ac:dyDescent="0.25">
      <c r="A57" s="403" t="s">
        <v>206</v>
      </c>
      <c r="B57" s="74" t="s">
        <v>183</v>
      </c>
      <c r="C57" s="73" t="s">
        <v>184</v>
      </c>
      <c r="D57" s="389" t="s">
        <v>185</v>
      </c>
      <c r="E57" s="390"/>
      <c r="F57" s="389" t="s">
        <v>186</v>
      </c>
      <c r="G57" s="390"/>
      <c r="H57" s="75" t="s">
        <v>187</v>
      </c>
      <c r="I57" s="77" t="s">
        <v>188</v>
      </c>
    </row>
    <row r="58" spans="1:9" ht="120.75" customHeight="1" x14ac:dyDescent="0.25">
      <c r="A58" s="404"/>
      <c r="B58" s="257">
        <v>0.2</v>
      </c>
      <c r="C58" s="69"/>
      <c r="D58" s="391"/>
      <c r="E58" s="393"/>
      <c r="F58" s="391"/>
      <c r="G58" s="393"/>
      <c r="H58" s="65"/>
      <c r="I58" s="67"/>
    </row>
    <row r="59" spans="1:9" ht="35.1" customHeight="1" x14ac:dyDescent="0.25">
      <c r="A59" s="403" t="s">
        <v>207</v>
      </c>
      <c r="B59" s="74" t="s">
        <v>183</v>
      </c>
      <c r="C59" s="73" t="s">
        <v>184</v>
      </c>
      <c r="D59" s="389" t="s">
        <v>185</v>
      </c>
      <c r="E59" s="390"/>
      <c r="F59" s="389" t="s">
        <v>186</v>
      </c>
      <c r="G59" s="390"/>
      <c r="H59" s="75" t="s">
        <v>187</v>
      </c>
      <c r="I59" s="77" t="s">
        <v>188</v>
      </c>
    </row>
    <row r="60" spans="1:9" ht="120.75" customHeight="1" x14ac:dyDescent="0.25">
      <c r="A60" s="404"/>
      <c r="B60" s="255">
        <v>0.15</v>
      </c>
      <c r="C60" s="69"/>
      <c r="D60" s="391"/>
      <c r="E60" s="393"/>
      <c r="F60" s="392"/>
      <c r="G60" s="392"/>
      <c r="H60" s="65"/>
      <c r="I60" s="65"/>
    </row>
    <row r="61" spans="1:9" ht="35.1" customHeight="1" x14ac:dyDescent="0.25">
      <c r="A61" s="403" t="s">
        <v>208</v>
      </c>
      <c r="B61" s="74" t="s">
        <v>183</v>
      </c>
      <c r="C61" s="73" t="s">
        <v>184</v>
      </c>
      <c r="D61" s="389" t="s">
        <v>185</v>
      </c>
      <c r="E61" s="390"/>
      <c r="F61" s="389" t="s">
        <v>186</v>
      </c>
      <c r="G61" s="390"/>
      <c r="H61" s="75" t="s">
        <v>187</v>
      </c>
      <c r="I61" s="77" t="s">
        <v>188</v>
      </c>
    </row>
    <row r="62" spans="1:9" ht="120.75" customHeight="1" x14ac:dyDescent="0.25">
      <c r="A62" s="404"/>
      <c r="B62" s="255">
        <v>0.15</v>
      </c>
      <c r="C62" s="69"/>
      <c r="D62" s="391"/>
      <c r="E62" s="393"/>
      <c r="F62" s="391"/>
      <c r="G62" s="393"/>
      <c r="H62" s="65"/>
      <c r="I62" s="65"/>
    </row>
    <row r="66" spans="1:9" ht="34.5" customHeight="1" x14ac:dyDescent="0.25">
      <c r="A66" s="472" t="s">
        <v>209</v>
      </c>
      <c r="B66" s="472"/>
      <c r="C66" s="472"/>
      <c r="D66" s="472"/>
      <c r="E66" s="472"/>
      <c r="F66" s="472"/>
      <c r="G66" s="472"/>
      <c r="H66" s="472"/>
      <c r="I66" s="472"/>
    </row>
    <row r="67" spans="1:9" ht="102.75" customHeight="1" x14ac:dyDescent="0.25">
      <c r="A67" s="78" t="s">
        <v>210</v>
      </c>
      <c r="B67" s="400" t="s">
        <v>294</v>
      </c>
      <c r="C67" s="535"/>
      <c r="D67" s="400" t="s">
        <v>295</v>
      </c>
      <c r="E67" s="535"/>
      <c r="F67" s="400" t="s">
        <v>296</v>
      </c>
      <c r="G67" s="535"/>
      <c r="H67" s="473" t="s">
        <v>214</v>
      </c>
      <c r="I67" s="401"/>
    </row>
    <row r="68" spans="1:9" ht="40.5" customHeight="1" x14ac:dyDescent="0.25">
      <c r="A68" s="288" t="s">
        <v>297</v>
      </c>
      <c r="B68" s="475">
        <v>0.03</v>
      </c>
      <c r="C68" s="476"/>
      <c r="D68" s="475">
        <v>0.04</v>
      </c>
      <c r="E68" s="476"/>
      <c r="F68" s="475">
        <v>0.03</v>
      </c>
      <c r="G68" s="476"/>
      <c r="H68" s="477"/>
      <c r="I68" s="478"/>
    </row>
    <row r="69" spans="1:9" ht="30" customHeight="1" x14ac:dyDescent="0.25">
      <c r="A69" s="469" t="s">
        <v>132</v>
      </c>
      <c r="B69" s="118" t="s">
        <v>99</v>
      </c>
      <c r="C69" s="118" t="s">
        <v>184</v>
      </c>
      <c r="D69" s="118" t="s">
        <v>99</v>
      </c>
      <c r="E69" s="118" t="s">
        <v>184</v>
      </c>
      <c r="F69" s="118" t="s">
        <v>99</v>
      </c>
      <c r="G69" s="118" t="s">
        <v>184</v>
      </c>
      <c r="H69" s="118" t="s">
        <v>99</v>
      </c>
      <c r="I69" s="118" t="s">
        <v>184</v>
      </c>
    </row>
    <row r="70" spans="1:9" ht="30" customHeight="1" x14ac:dyDescent="0.25">
      <c r="A70" s="470"/>
      <c r="B70" s="80">
        <v>0.05</v>
      </c>
      <c r="C70" s="81">
        <v>0.05</v>
      </c>
      <c r="D70" s="80">
        <v>0</v>
      </c>
      <c r="E70" s="81"/>
      <c r="F70" s="88">
        <v>0</v>
      </c>
      <c r="G70" s="81"/>
      <c r="H70" s="88"/>
      <c r="I70" s="81"/>
    </row>
    <row r="71" spans="1:9" ht="147.75" customHeight="1" x14ac:dyDescent="0.25">
      <c r="A71" s="78" t="s">
        <v>216</v>
      </c>
      <c r="B71" s="481" t="s">
        <v>298</v>
      </c>
      <c r="C71" s="423"/>
      <c r="D71" s="481" t="s">
        <v>299</v>
      </c>
      <c r="E71" s="423"/>
      <c r="F71" s="481" t="s">
        <v>299</v>
      </c>
      <c r="G71" s="423"/>
      <c r="H71" s="481" t="s">
        <v>299</v>
      </c>
      <c r="I71" s="423"/>
    </row>
    <row r="72" spans="1:9" ht="80.25" customHeight="1" x14ac:dyDescent="0.25">
      <c r="A72" s="78" t="s">
        <v>220</v>
      </c>
      <c r="B72" s="394" t="s">
        <v>300</v>
      </c>
      <c r="C72" s="395"/>
      <c r="D72" s="481" t="s">
        <v>265</v>
      </c>
      <c r="E72" s="423"/>
      <c r="F72" s="481" t="s">
        <v>265</v>
      </c>
      <c r="G72" s="423"/>
      <c r="H72" s="481" t="s">
        <v>265</v>
      </c>
      <c r="I72" s="423"/>
    </row>
    <row r="73" spans="1:9" ht="30.75" customHeight="1" x14ac:dyDescent="0.25">
      <c r="A73" s="469" t="s">
        <v>133</v>
      </c>
      <c r="B73" s="118" t="s">
        <v>99</v>
      </c>
      <c r="C73" s="118" t="s">
        <v>184</v>
      </c>
      <c r="D73" s="118" t="s">
        <v>99</v>
      </c>
      <c r="E73" s="118" t="s">
        <v>184</v>
      </c>
      <c r="F73" s="118" t="s">
        <v>99</v>
      </c>
      <c r="G73" s="118" t="s">
        <v>184</v>
      </c>
      <c r="H73" s="118" t="s">
        <v>99</v>
      </c>
      <c r="I73" s="118" t="s">
        <v>184</v>
      </c>
    </row>
    <row r="74" spans="1:9" ht="30.75" customHeight="1" x14ac:dyDescent="0.25">
      <c r="A74" s="470"/>
      <c r="B74" s="80">
        <v>0.05</v>
      </c>
      <c r="C74" s="81">
        <v>0.05</v>
      </c>
      <c r="D74" s="80">
        <v>0</v>
      </c>
      <c r="E74" s="81"/>
      <c r="F74" s="88">
        <v>0</v>
      </c>
      <c r="G74" s="82"/>
      <c r="H74" s="88"/>
      <c r="I74" s="82"/>
    </row>
    <row r="75" spans="1:9" ht="93.75" customHeight="1" x14ac:dyDescent="0.25">
      <c r="A75" s="78" t="s">
        <v>216</v>
      </c>
      <c r="B75" s="481" t="s">
        <v>301</v>
      </c>
      <c r="C75" s="423"/>
      <c r="D75" s="481" t="s">
        <v>299</v>
      </c>
      <c r="E75" s="423"/>
      <c r="F75" s="481" t="s">
        <v>299</v>
      </c>
      <c r="G75" s="423"/>
      <c r="H75" s="481" t="s">
        <v>299</v>
      </c>
      <c r="I75" s="423"/>
    </row>
    <row r="76" spans="1:9" ht="80.25" customHeight="1" x14ac:dyDescent="0.25">
      <c r="A76" s="78" t="s">
        <v>220</v>
      </c>
      <c r="B76" s="394" t="s">
        <v>302</v>
      </c>
      <c r="C76" s="395"/>
      <c r="D76" s="481" t="s">
        <v>265</v>
      </c>
      <c r="E76" s="423"/>
      <c r="F76" s="481" t="s">
        <v>265</v>
      </c>
      <c r="G76" s="423"/>
      <c r="H76" s="481" t="s">
        <v>265</v>
      </c>
      <c r="I76" s="423"/>
    </row>
    <row r="77" spans="1:9" ht="30.75" customHeight="1" x14ac:dyDescent="0.25">
      <c r="A77" s="469" t="s">
        <v>134</v>
      </c>
      <c r="B77" s="118" t="s">
        <v>99</v>
      </c>
      <c r="C77" s="118" t="s">
        <v>184</v>
      </c>
      <c r="D77" s="118" t="s">
        <v>99</v>
      </c>
      <c r="E77" s="118" t="s">
        <v>184</v>
      </c>
      <c r="F77" s="118" t="s">
        <v>99</v>
      </c>
      <c r="G77" s="118" t="s">
        <v>184</v>
      </c>
      <c r="H77" s="118" t="s">
        <v>99</v>
      </c>
      <c r="I77" s="118" t="s">
        <v>184</v>
      </c>
    </row>
    <row r="78" spans="1:9" ht="30.75" customHeight="1" x14ac:dyDescent="0.25">
      <c r="A78" s="470"/>
      <c r="B78" s="80">
        <v>0.1</v>
      </c>
      <c r="C78" s="81">
        <v>0.1</v>
      </c>
      <c r="D78" s="80">
        <v>0.05</v>
      </c>
      <c r="E78" s="81">
        <v>0.05</v>
      </c>
      <c r="F78" s="88">
        <v>0</v>
      </c>
      <c r="G78" s="82"/>
      <c r="H78" s="88">
        <v>0</v>
      </c>
      <c r="I78" s="82"/>
    </row>
    <row r="79" spans="1:9" ht="408.75" customHeight="1" x14ac:dyDescent="0.25">
      <c r="A79" s="78" t="s">
        <v>216</v>
      </c>
      <c r="B79" s="398" t="s">
        <v>303</v>
      </c>
      <c r="C79" s="397"/>
      <c r="D79" s="398" t="s">
        <v>304</v>
      </c>
      <c r="E79" s="397"/>
      <c r="F79" s="532" t="s">
        <v>299</v>
      </c>
      <c r="G79" s="533"/>
      <c r="H79" s="532" t="s">
        <v>299</v>
      </c>
      <c r="I79" s="533"/>
    </row>
    <row r="80" spans="1:9" ht="80.25" customHeight="1" x14ac:dyDescent="0.25">
      <c r="A80" s="78" t="s">
        <v>220</v>
      </c>
      <c r="B80" s="394" t="s">
        <v>305</v>
      </c>
      <c r="C80" s="395"/>
      <c r="D80" s="394" t="s">
        <v>306</v>
      </c>
      <c r="E80" s="534"/>
      <c r="F80" s="481" t="s">
        <v>265</v>
      </c>
      <c r="G80" s="423"/>
      <c r="H80" s="481" t="s">
        <v>265</v>
      </c>
      <c r="I80" s="423"/>
    </row>
    <row r="81" spans="1:9" ht="30.75" customHeight="1" x14ac:dyDescent="0.25">
      <c r="A81" s="469" t="s">
        <v>136</v>
      </c>
      <c r="B81" s="118" t="s">
        <v>99</v>
      </c>
      <c r="C81" s="118" t="s">
        <v>184</v>
      </c>
      <c r="D81" s="118" t="s">
        <v>99</v>
      </c>
      <c r="E81" s="118" t="s">
        <v>184</v>
      </c>
      <c r="F81" s="118" t="s">
        <v>99</v>
      </c>
      <c r="G81" s="118" t="s">
        <v>184</v>
      </c>
      <c r="H81" s="118" t="s">
        <v>99</v>
      </c>
      <c r="I81" s="118" t="s">
        <v>184</v>
      </c>
    </row>
    <row r="82" spans="1:9" ht="30.75" customHeight="1" x14ac:dyDescent="0.25">
      <c r="A82" s="470"/>
      <c r="B82" s="80">
        <v>0.15</v>
      </c>
      <c r="C82" s="81"/>
      <c r="D82" s="80">
        <v>0.15</v>
      </c>
      <c r="E82" s="81"/>
      <c r="F82" s="88">
        <v>0.1</v>
      </c>
      <c r="G82" s="82"/>
      <c r="H82" s="88"/>
      <c r="I82" s="82"/>
    </row>
    <row r="83" spans="1:9" ht="80.25" customHeight="1" x14ac:dyDescent="0.25">
      <c r="A83" s="78" t="s">
        <v>216</v>
      </c>
      <c r="B83" s="385"/>
      <c r="C83" s="386"/>
      <c r="D83" s="383"/>
      <c r="E83" s="384"/>
      <c r="F83" s="387"/>
      <c r="G83" s="388"/>
      <c r="H83" s="383"/>
      <c r="I83" s="384"/>
    </row>
    <row r="84" spans="1:9" ht="80.25" customHeight="1" x14ac:dyDescent="0.25">
      <c r="A84" s="78" t="s">
        <v>220</v>
      </c>
      <c r="B84" s="479"/>
      <c r="C84" s="480"/>
      <c r="D84" s="481"/>
      <c r="E84" s="423"/>
      <c r="F84" s="383"/>
      <c r="G84" s="384"/>
      <c r="H84" s="383"/>
      <c r="I84" s="384"/>
    </row>
    <row r="85" spans="1:9" ht="30" customHeight="1" x14ac:dyDescent="0.25">
      <c r="A85" s="469" t="s">
        <v>139</v>
      </c>
      <c r="B85" s="118" t="s">
        <v>99</v>
      </c>
      <c r="C85" s="118" t="s">
        <v>184</v>
      </c>
      <c r="D85" s="118" t="s">
        <v>99</v>
      </c>
      <c r="E85" s="118" t="s">
        <v>184</v>
      </c>
      <c r="F85" s="118" t="s">
        <v>99</v>
      </c>
      <c r="G85" s="118" t="s">
        <v>184</v>
      </c>
      <c r="H85" s="118" t="s">
        <v>99</v>
      </c>
      <c r="I85" s="118" t="s">
        <v>184</v>
      </c>
    </row>
    <row r="86" spans="1:9" ht="30" customHeight="1" x14ac:dyDescent="0.25">
      <c r="A86" s="470"/>
      <c r="B86" s="80">
        <v>0.15</v>
      </c>
      <c r="C86" s="81"/>
      <c r="D86" s="80">
        <v>0.2</v>
      </c>
      <c r="E86" s="81"/>
      <c r="F86" s="88">
        <v>0.15</v>
      </c>
      <c r="G86" s="82"/>
      <c r="H86" s="88"/>
      <c r="I86" s="82"/>
    </row>
    <row r="87" spans="1:9" ht="80.25" customHeight="1" x14ac:dyDescent="0.25">
      <c r="A87" s="78" t="s">
        <v>216</v>
      </c>
      <c r="B87" s="402"/>
      <c r="C87" s="402"/>
      <c r="D87" s="402"/>
      <c r="E87" s="402"/>
      <c r="F87" s="402"/>
      <c r="G87" s="402"/>
      <c r="H87" s="402"/>
      <c r="I87" s="402"/>
    </row>
    <row r="88" spans="1:9" ht="80.25" customHeight="1" x14ac:dyDescent="0.25">
      <c r="A88" s="78" t="s">
        <v>220</v>
      </c>
      <c r="B88" s="380"/>
      <c r="C88" s="381"/>
      <c r="D88" s="380"/>
      <c r="E88" s="381"/>
      <c r="F88" s="380"/>
      <c r="G88" s="381"/>
      <c r="H88" s="380"/>
      <c r="I88" s="381"/>
    </row>
    <row r="89" spans="1:9" ht="29.25" customHeight="1" x14ac:dyDescent="0.25">
      <c r="A89" s="469" t="s">
        <v>140</v>
      </c>
      <c r="B89" s="118" t="s">
        <v>99</v>
      </c>
      <c r="C89" s="118" t="s">
        <v>184</v>
      </c>
      <c r="D89" s="118" t="s">
        <v>99</v>
      </c>
      <c r="E89" s="118" t="s">
        <v>184</v>
      </c>
      <c r="F89" s="118" t="s">
        <v>99</v>
      </c>
      <c r="G89" s="118" t="s">
        <v>184</v>
      </c>
      <c r="H89" s="118" t="s">
        <v>99</v>
      </c>
      <c r="I89" s="118" t="s">
        <v>184</v>
      </c>
    </row>
    <row r="90" spans="1:9" ht="29.25" customHeight="1" x14ac:dyDescent="0.25">
      <c r="A90" s="470"/>
      <c r="B90" s="80">
        <v>0.15</v>
      </c>
      <c r="C90" s="83"/>
      <c r="D90" s="80">
        <v>0.2</v>
      </c>
      <c r="E90" s="81"/>
      <c r="F90" s="88">
        <v>0.2</v>
      </c>
      <c r="G90" s="82"/>
      <c r="H90" s="88"/>
      <c r="I90" s="82"/>
    </row>
    <row r="91" spans="1:9" ht="80.25" customHeight="1" x14ac:dyDescent="0.25">
      <c r="A91" s="78" t="s">
        <v>216</v>
      </c>
      <c r="B91" s="379"/>
      <c r="C91" s="379"/>
      <c r="D91" s="379"/>
      <c r="E91" s="379"/>
      <c r="F91" s="379"/>
      <c r="G91" s="379"/>
      <c r="H91" s="379"/>
      <c r="I91" s="379"/>
    </row>
    <row r="92" spans="1:9" ht="80.25" customHeight="1" x14ac:dyDescent="0.25">
      <c r="A92" s="78" t="s">
        <v>220</v>
      </c>
      <c r="B92" s="380"/>
      <c r="C92" s="381"/>
      <c r="D92" s="380"/>
      <c r="E92" s="381"/>
      <c r="F92" s="380"/>
      <c r="G92" s="381"/>
      <c r="H92" s="380"/>
      <c r="I92" s="381"/>
    </row>
    <row r="93" spans="1:9" ht="24.95" customHeight="1" x14ac:dyDescent="0.25">
      <c r="A93" s="469" t="s">
        <v>141</v>
      </c>
      <c r="B93" s="118" t="s">
        <v>99</v>
      </c>
      <c r="C93" s="118" t="s">
        <v>184</v>
      </c>
      <c r="D93" s="118" t="s">
        <v>99</v>
      </c>
      <c r="E93" s="118" t="s">
        <v>184</v>
      </c>
      <c r="F93" s="118" t="s">
        <v>99</v>
      </c>
      <c r="G93" s="118" t="s">
        <v>184</v>
      </c>
      <c r="H93" s="118" t="s">
        <v>99</v>
      </c>
      <c r="I93" s="118" t="s">
        <v>184</v>
      </c>
    </row>
    <row r="94" spans="1:9" ht="24.95" customHeight="1" x14ac:dyDescent="0.25">
      <c r="A94" s="470"/>
      <c r="B94" s="80">
        <v>0.1</v>
      </c>
      <c r="C94" s="83"/>
      <c r="D94" s="80">
        <v>0.15</v>
      </c>
      <c r="E94" s="81"/>
      <c r="F94" s="88">
        <v>0.2</v>
      </c>
      <c r="G94" s="82"/>
      <c r="H94" s="88"/>
      <c r="I94" s="82"/>
    </row>
    <row r="95" spans="1:9" ht="80.25" customHeight="1" x14ac:dyDescent="0.25">
      <c r="A95" s="78" t="s">
        <v>216</v>
      </c>
      <c r="B95" s="379"/>
      <c r="C95" s="379"/>
      <c r="D95" s="379"/>
      <c r="E95" s="379"/>
      <c r="F95" s="379"/>
      <c r="G95" s="379"/>
      <c r="H95" s="379"/>
      <c r="I95" s="379"/>
    </row>
    <row r="96" spans="1:9" ht="80.25" customHeight="1" x14ac:dyDescent="0.25">
      <c r="A96" s="78" t="s">
        <v>220</v>
      </c>
      <c r="B96" s="380"/>
      <c r="C96" s="381"/>
      <c r="D96" s="380"/>
      <c r="E96" s="381"/>
      <c r="F96" s="380"/>
      <c r="G96" s="381"/>
      <c r="H96" s="380"/>
      <c r="I96" s="381"/>
    </row>
    <row r="97" spans="1:9" ht="24.95" customHeight="1" x14ac:dyDescent="0.25">
      <c r="A97" s="469" t="s">
        <v>142</v>
      </c>
      <c r="B97" s="118" t="s">
        <v>99</v>
      </c>
      <c r="C97" s="118" t="s">
        <v>184</v>
      </c>
      <c r="D97" s="118" t="s">
        <v>99</v>
      </c>
      <c r="E97" s="118" t="s">
        <v>184</v>
      </c>
      <c r="F97" s="118" t="s">
        <v>99</v>
      </c>
      <c r="G97" s="118" t="s">
        <v>184</v>
      </c>
      <c r="H97" s="118" t="s">
        <v>99</v>
      </c>
      <c r="I97" s="118" t="s">
        <v>184</v>
      </c>
    </row>
    <row r="98" spans="1:9" ht="24.95" customHeight="1" x14ac:dyDescent="0.25">
      <c r="A98" s="470"/>
      <c r="B98" s="80">
        <v>0.05</v>
      </c>
      <c r="C98" s="83"/>
      <c r="D98" s="80">
        <v>0.1</v>
      </c>
      <c r="E98" s="81"/>
      <c r="F98" s="88">
        <v>0.15</v>
      </c>
      <c r="G98" s="82"/>
      <c r="H98" s="88"/>
      <c r="I98" s="82"/>
    </row>
    <row r="99" spans="1:9" ht="80.25" customHeight="1" x14ac:dyDescent="0.25">
      <c r="A99" s="78" t="s">
        <v>216</v>
      </c>
      <c r="B99" s="379"/>
      <c r="C99" s="379"/>
      <c r="D99" s="379"/>
      <c r="E99" s="379"/>
      <c r="F99" s="379"/>
      <c r="G99" s="379"/>
      <c r="H99" s="379"/>
      <c r="I99" s="379"/>
    </row>
    <row r="100" spans="1:9" ht="80.25" customHeight="1" x14ac:dyDescent="0.25">
      <c r="A100" s="78" t="s">
        <v>220</v>
      </c>
      <c r="B100" s="380"/>
      <c r="C100" s="381"/>
      <c r="D100" s="380"/>
      <c r="E100" s="381"/>
      <c r="F100" s="380"/>
      <c r="G100" s="381"/>
      <c r="H100" s="380"/>
      <c r="I100" s="381"/>
    </row>
    <row r="101" spans="1:9" ht="24.95" customHeight="1" x14ac:dyDescent="0.25">
      <c r="A101" s="469" t="s">
        <v>144</v>
      </c>
      <c r="B101" s="118" t="s">
        <v>99</v>
      </c>
      <c r="C101" s="118" t="s">
        <v>184</v>
      </c>
      <c r="D101" s="118" t="s">
        <v>99</v>
      </c>
      <c r="E101" s="118" t="s">
        <v>184</v>
      </c>
      <c r="F101" s="118" t="s">
        <v>99</v>
      </c>
      <c r="G101" s="118" t="s">
        <v>184</v>
      </c>
      <c r="H101" s="118" t="s">
        <v>99</v>
      </c>
      <c r="I101" s="118" t="s">
        <v>184</v>
      </c>
    </row>
    <row r="102" spans="1:9" ht="24.95" customHeight="1" x14ac:dyDescent="0.25">
      <c r="A102" s="470"/>
      <c r="B102" s="80">
        <v>0.05</v>
      </c>
      <c r="C102" s="83"/>
      <c r="D102" s="80">
        <v>0.05</v>
      </c>
      <c r="E102" s="81"/>
      <c r="F102" s="88">
        <v>0.1</v>
      </c>
      <c r="G102" s="82"/>
      <c r="H102" s="88"/>
      <c r="I102" s="82"/>
    </row>
    <row r="103" spans="1:9" ht="80.25" customHeight="1" x14ac:dyDescent="0.25">
      <c r="A103" s="78" t="s">
        <v>216</v>
      </c>
      <c r="B103" s="379"/>
      <c r="C103" s="379"/>
      <c r="D103" s="379"/>
      <c r="E103" s="379"/>
      <c r="F103" s="379"/>
      <c r="G103" s="379"/>
      <c r="H103" s="379"/>
      <c r="I103" s="379"/>
    </row>
    <row r="104" spans="1:9" ht="80.25" customHeight="1" x14ac:dyDescent="0.25">
      <c r="A104" s="78" t="s">
        <v>220</v>
      </c>
      <c r="B104" s="380"/>
      <c r="C104" s="381"/>
      <c r="D104" s="380"/>
      <c r="E104" s="381"/>
      <c r="F104" s="380"/>
      <c r="G104" s="381"/>
      <c r="H104" s="380"/>
      <c r="I104" s="381"/>
    </row>
    <row r="105" spans="1:9" ht="24.95" customHeight="1" x14ac:dyDescent="0.25">
      <c r="A105" s="469" t="s">
        <v>145</v>
      </c>
      <c r="B105" s="118" t="s">
        <v>99</v>
      </c>
      <c r="C105" s="118" t="s">
        <v>184</v>
      </c>
      <c r="D105" s="118" t="s">
        <v>99</v>
      </c>
      <c r="E105" s="118" t="s">
        <v>184</v>
      </c>
      <c r="F105" s="118" t="s">
        <v>99</v>
      </c>
      <c r="G105" s="118" t="s">
        <v>184</v>
      </c>
      <c r="H105" s="118" t="s">
        <v>99</v>
      </c>
      <c r="I105" s="118" t="s">
        <v>184</v>
      </c>
    </row>
    <row r="106" spans="1:9" ht="24.95" customHeight="1" x14ac:dyDescent="0.25">
      <c r="A106" s="470"/>
      <c r="B106" s="80">
        <v>0.05</v>
      </c>
      <c r="C106" s="83"/>
      <c r="D106" s="80">
        <v>0.03</v>
      </c>
      <c r="E106" s="81"/>
      <c r="F106" s="88">
        <v>0.05</v>
      </c>
      <c r="G106" s="82"/>
      <c r="H106" s="88"/>
      <c r="I106" s="82"/>
    </row>
    <row r="107" spans="1:9" ht="80.25" customHeight="1" x14ac:dyDescent="0.25">
      <c r="A107" s="78" t="s">
        <v>216</v>
      </c>
      <c r="B107" s="379"/>
      <c r="C107" s="379"/>
      <c r="D107" s="379"/>
      <c r="E107" s="379"/>
      <c r="F107" s="379"/>
      <c r="G107" s="379"/>
      <c r="H107" s="379"/>
      <c r="I107" s="379"/>
    </row>
    <row r="108" spans="1:9" ht="80.25" customHeight="1" x14ac:dyDescent="0.25">
      <c r="A108" s="78" t="s">
        <v>220</v>
      </c>
      <c r="B108" s="380"/>
      <c r="C108" s="381"/>
      <c r="D108" s="380"/>
      <c r="E108" s="381"/>
      <c r="F108" s="380"/>
      <c r="G108" s="381"/>
      <c r="H108" s="380"/>
      <c r="I108" s="381"/>
    </row>
    <row r="109" spans="1:9" ht="24.95" customHeight="1" x14ac:dyDescent="0.25">
      <c r="A109" s="469" t="s">
        <v>146</v>
      </c>
      <c r="B109" s="118" t="s">
        <v>99</v>
      </c>
      <c r="C109" s="118" t="s">
        <v>184</v>
      </c>
      <c r="D109" s="118" t="s">
        <v>99</v>
      </c>
      <c r="E109" s="118" t="s">
        <v>184</v>
      </c>
      <c r="F109" s="118" t="s">
        <v>99</v>
      </c>
      <c r="G109" s="118" t="s">
        <v>184</v>
      </c>
      <c r="H109" s="118" t="s">
        <v>99</v>
      </c>
      <c r="I109" s="118" t="s">
        <v>184</v>
      </c>
    </row>
    <row r="110" spans="1:9" ht="24.95" customHeight="1" x14ac:dyDescent="0.25">
      <c r="A110" s="470"/>
      <c r="B110" s="80">
        <v>0.05</v>
      </c>
      <c r="C110" s="83"/>
      <c r="D110" s="80">
        <v>0.02</v>
      </c>
      <c r="E110" s="81"/>
      <c r="F110" s="88">
        <v>0.03</v>
      </c>
      <c r="G110" s="82"/>
      <c r="H110" s="88"/>
      <c r="I110" s="82"/>
    </row>
    <row r="111" spans="1:9" ht="80.25" customHeight="1" x14ac:dyDescent="0.25">
      <c r="A111" s="78" t="s">
        <v>216</v>
      </c>
      <c r="B111" s="379"/>
      <c r="C111" s="379"/>
      <c r="D111" s="379"/>
      <c r="E111" s="379"/>
      <c r="F111" s="379"/>
      <c r="G111" s="379"/>
      <c r="H111" s="379"/>
      <c r="I111" s="379"/>
    </row>
    <row r="112" spans="1:9" ht="80.25" customHeight="1" x14ac:dyDescent="0.25">
      <c r="A112" s="78" t="s">
        <v>220</v>
      </c>
      <c r="B112" s="380"/>
      <c r="C112" s="381"/>
      <c r="D112" s="380"/>
      <c r="E112" s="381"/>
      <c r="F112" s="380"/>
      <c r="G112" s="381"/>
      <c r="H112" s="380"/>
      <c r="I112" s="381"/>
    </row>
    <row r="113" spans="1:9" ht="24.95" customHeight="1" x14ac:dyDescent="0.25">
      <c r="A113" s="469" t="s">
        <v>147</v>
      </c>
      <c r="B113" s="118" t="s">
        <v>99</v>
      </c>
      <c r="C113" s="118" t="s">
        <v>184</v>
      </c>
      <c r="D113" s="118" t="s">
        <v>99</v>
      </c>
      <c r="E113" s="118" t="s">
        <v>184</v>
      </c>
      <c r="F113" s="118" t="s">
        <v>99</v>
      </c>
      <c r="G113" s="118" t="s">
        <v>184</v>
      </c>
      <c r="H113" s="118" t="s">
        <v>99</v>
      </c>
      <c r="I113" s="118" t="s">
        <v>184</v>
      </c>
    </row>
    <row r="114" spans="1:9" ht="24.95" customHeight="1" x14ac:dyDescent="0.25">
      <c r="A114" s="470"/>
      <c r="B114" s="237">
        <v>0.05</v>
      </c>
      <c r="C114" s="226"/>
      <c r="D114" s="237">
        <v>0.05</v>
      </c>
      <c r="E114" s="226"/>
      <c r="F114" s="237">
        <v>0.02</v>
      </c>
      <c r="G114" s="227"/>
      <c r="H114" s="226"/>
      <c r="I114" s="227"/>
    </row>
    <row r="115" spans="1:9" ht="80.25" customHeight="1" x14ac:dyDescent="0.25">
      <c r="A115" s="78" t="s">
        <v>216</v>
      </c>
      <c r="B115" s="382"/>
      <c r="C115" s="382"/>
      <c r="D115" s="382"/>
      <c r="E115" s="382"/>
      <c r="F115" s="382"/>
      <c r="G115" s="382"/>
      <c r="H115" s="382"/>
      <c r="I115" s="382"/>
    </row>
    <row r="116" spans="1:9" ht="80.25" customHeight="1" x14ac:dyDescent="0.25">
      <c r="A116" s="78" t="s">
        <v>220</v>
      </c>
      <c r="B116" s="380"/>
      <c r="C116" s="381"/>
      <c r="D116" s="380"/>
      <c r="E116" s="381"/>
      <c r="F116" s="380"/>
      <c r="G116" s="381"/>
      <c r="H116" s="380"/>
      <c r="I116" s="381"/>
    </row>
    <row r="117" spans="1:9" ht="16.5" x14ac:dyDescent="0.25">
      <c r="A117" s="79" t="s">
        <v>236</v>
      </c>
      <c r="B117" s="295">
        <f t="shared" ref="B117:I117" si="1">(B70+B74+B78+B82+B86+B90+B94+B98+B102+B106+B110+B114)</f>
        <v>1.0000000000000002</v>
      </c>
      <c r="C117" s="84">
        <f t="shared" si="1"/>
        <v>0.2</v>
      </c>
      <c r="D117" s="295">
        <f t="shared" si="1"/>
        <v>1.0000000000000002</v>
      </c>
      <c r="E117" s="84">
        <f t="shared" si="1"/>
        <v>0.05</v>
      </c>
      <c r="F117" s="295">
        <f t="shared" si="1"/>
        <v>1</v>
      </c>
      <c r="G117" s="84">
        <f t="shared" si="1"/>
        <v>0</v>
      </c>
      <c r="H117" s="84">
        <f t="shared" si="1"/>
        <v>0</v>
      </c>
      <c r="I117" s="84">
        <f t="shared" si="1"/>
        <v>0</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2"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s>
  <pageMargins left="0.25" right="0.25" top="0.75" bottom="0.75" header="0.3" footer="0.3"/>
  <pageSetup scale="25" fitToHeight="0"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2D4444AF-2DFA-42D0-B149-A19ABB7537B5}">
          <x14:formula1>
            <xm:f>Listas!$B$2:$B$4</xm:f>
          </x14:formula1>
          <xm:sqref>H36:I37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482"/>
      <c r="B1" s="483"/>
      <c r="C1" s="483"/>
      <c r="D1" s="483"/>
      <c r="E1" s="484"/>
      <c r="F1" s="491" t="s">
        <v>237</v>
      </c>
      <c r="G1" s="492"/>
      <c r="H1" s="492"/>
      <c r="I1" s="492"/>
      <c r="J1" s="492"/>
      <c r="K1" s="492"/>
      <c r="L1" s="217"/>
    </row>
    <row r="2" spans="1:12" ht="18.75" customHeight="1" x14ac:dyDescent="0.25">
      <c r="A2" s="485"/>
      <c r="B2" s="486"/>
      <c r="C2" s="486"/>
      <c r="D2" s="486"/>
      <c r="E2" s="487"/>
      <c r="F2" s="493"/>
      <c r="G2" s="494"/>
      <c r="H2" s="494"/>
      <c r="I2" s="494"/>
      <c r="J2" s="494"/>
      <c r="K2" s="494"/>
      <c r="L2" s="217"/>
    </row>
    <row r="3" spans="1:12" ht="18.75" customHeight="1" x14ac:dyDescent="0.25">
      <c r="A3" s="485"/>
      <c r="B3" s="486"/>
      <c r="C3" s="486"/>
      <c r="D3" s="486"/>
      <c r="E3" s="487"/>
      <c r="F3" s="491" t="s">
        <v>238</v>
      </c>
      <c r="G3" s="492"/>
      <c r="H3" s="492"/>
      <c r="I3" s="492"/>
      <c r="J3" s="492"/>
      <c r="K3" s="492"/>
      <c r="L3" s="217"/>
    </row>
    <row r="4" spans="1:12" ht="18.75" customHeight="1" x14ac:dyDescent="0.25">
      <c r="A4" s="488"/>
      <c r="B4" s="489"/>
      <c r="C4" s="489"/>
      <c r="D4" s="489"/>
      <c r="E4" s="490"/>
      <c r="F4" s="493"/>
      <c r="G4" s="494"/>
      <c r="H4" s="494"/>
      <c r="I4" s="494"/>
      <c r="J4" s="494"/>
      <c r="K4" s="494"/>
      <c r="L4" s="217"/>
    </row>
    <row r="5" spans="1:12" ht="15.75" customHeight="1" x14ac:dyDescent="0.25">
      <c r="A5" s="495" t="s">
        <v>239</v>
      </c>
      <c r="B5" s="496"/>
      <c r="C5" s="496"/>
      <c r="D5" s="496"/>
      <c r="E5" s="496"/>
      <c r="F5" s="496"/>
      <c r="G5" s="496"/>
      <c r="H5" s="496"/>
      <c r="I5" s="496"/>
      <c r="J5" s="496"/>
      <c r="K5" s="496"/>
      <c r="L5" s="497"/>
    </row>
    <row r="6" spans="1:12" ht="23.25" customHeight="1" x14ac:dyDescent="0.25">
      <c r="A6" s="495" t="s">
        <v>240</v>
      </c>
      <c r="B6" s="496"/>
      <c r="C6" s="498"/>
      <c r="D6" s="499" t="s">
        <v>12</v>
      </c>
      <c r="E6" s="500"/>
      <c r="F6" s="500"/>
      <c r="G6" s="500"/>
      <c r="H6" s="501"/>
      <c r="I6" s="495" t="s">
        <v>241</v>
      </c>
      <c r="J6" s="498"/>
      <c r="K6" s="499" t="s">
        <v>37</v>
      </c>
      <c r="L6" s="501"/>
    </row>
    <row r="7" spans="1:12" ht="17.649999999999999" customHeight="1" x14ac:dyDescent="0.25">
      <c r="A7" s="495" t="s">
        <v>242</v>
      </c>
      <c r="B7" s="496"/>
      <c r="C7" s="498"/>
      <c r="D7" s="499" t="s">
        <v>26</v>
      </c>
      <c r="E7" s="500"/>
      <c r="F7" s="500"/>
      <c r="G7" s="500"/>
      <c r="H7" s="501"/>
      <c r="I7" s="495" t="s">
        <v>98</v>
      </c>
      <c r="J7" s="498"/>
      <c r="K7" s="499" t="s">
        <v>15</v>
      </c>
      <c r="L7" s="501"/>
    </row>
    <row r="8" spans="1:12" ht="35.65" customHeight="1" x14ac:dyDescent="0.25">
      <c r="A8" s="495" t="s">
        <v>243</v>
      </c>
      <c r="B8" s="496"/>
      <c r="C8" s="498"/>
      <c r="D8" s="499" t="s">
        <v>63</v>
      </c>
      <c r="E8" s="500"/>
      <c r="F8" s="500"/>
      <c r="G8" s="500"/>
      <c r="H8" s="501"/>
      <c r="I8" s="495" t="s">
        <v>244</v>
      </c>
      <c r="J8" s="498"/>
      <c r="K8" s="499" t="s">
        <v>60</v>
      </c>
      <c r="L8" s="501"/>
    </row>
    <row r="9" spans="1:12" ht="15.75" customHeight="1" x14ac:dyDescent="0.25">
      <c r="A9" s="502" t="s">
        <v>245</v>
      </c>
      <c r="B9" s="503"/>
      <c r="C9" s="503"/>
      <c r="D9" s="503"/>
      <c r="E9" s="503"/>
      <c r="F9" s="503"/>
      <c r="G9" s="503"/>
      <c r="H9" s="503"/>
      <c r="I9" s="503"/>
      <c r="J9" s="503"/>
      <c r="K9" s="503"/>
      <c r="L9" s="504"/>
    </row>
    <row r="10" spans="1:12" ht="28.5" customHeight="1" x14ac:dyDescent="0.25">
      <c r="A10" s="513" t="s">
        <v>246</v>
      </c>
      <c r="B10" s="513"/>
      <c r="C10" s="513"/>
      <c r="D10" s="513"/>
      <c r="E10" s="542" t="str">
        <f>+ACTIVIDAD_2!B12</f>
        <v>Apoyar 5 ejercicios de transversalización del enfoque de transformación cultural y derechos humanos de las mujeres, a otras dependencias de la Secretaria de la Mujer y entidades del distrito.</v>
      </c>
      <c r="F10" s="542"/>
      <c r="G10" s="542"/>
      <c r="H10" s="542"/>
      <c r="I10" s="542"/>
      <c r="J10" s="542"/>
      <c r="K10" s="542"/>
      <c r="L10" s="542"/>
    </row>
    <row r="11" spans="1:12" ht="34.5" customHeight="1" x14ac:dyDescent="0.25">
      <c r="A11" s="505" t="s">
        <v>247</v>
      </c>
      <c r="B11" s="506"/>
      <c r="C11" s="506"/>
      <c r="D11" s="497"/>
      <c r="E11" s="507" t="str">
        <f>+ACTIVIDAD_2!I16</f>
        <v>Número de ejercicios de transversalización del enfoque de transformación cultural y derechos humanos de las mujeres apoyados en otras dependencias y entidades del distrito.</v>
      </c>
      <c r="F11" s="508"/>
      <c r="G11" s="508"/>
      <c r="H11" s="508"/>
      <c r="I11" s="508"/>
      <c r="J11" s="508"/>
      <c r="K11" s="508"/>
      <c r="L11" s="509"/>
    </row>
    <row r="12" spans="1:12" ht="47.25" customHeight="1" x14ac:dyDescent="0.25">
      <c r="A12" s="495" t="s">
        <v>248</v>
      </c>
      <c r="B12" s="496"/>
      <c r="C12" s="496"/>
      <c r="D12" s="498"/>
      <c r="E12" s="510" t="s">
        <v>307</v>
      </c>
      <c r="F12" s="511"/>
      <c r="G12" s="511"/>
      <c r="H12" s="511"/>
      <c r="I12" s="511"/>
      <c r="J12" s="511"/>
      <c r="K12" s="511"/>
      <c r="L12" s="512"/>
    </row>
    <row r="13" spans="1:12" ht="28.5" customHeight="1" x14ac:dyDescent="0.25">
      <c r="A13" s="495" t="s">
        <v>250</v>
      </c>
      <c r="B13" s="496"/>
      <c r="C13" s="498"/>
      <c r="D13" s="499" t="s">
        <v>251</v>
      </c>
      <c r="E13" s="500"/>
      <c r="F13" s="500"/>
      <c r="G13" s="500"/>
      <c r="H13" s="501"/>
      <c r="I13" s="495" t="s">
        <v>252</v>
      </c>
      <c r="J13" s="498"/>
      <c r="K13" s="499" t="s">
        <v>61</v>
      </c>
      <c r="L13" s="501"/>
    </row>
    <row r="14" spans="1:12" ht="15.75" customHeight="1" x14ac:dyDescent="0.25">
      <c r="A14" s="495" t="s">
        <v>253</v>
      </c>
      <c r="B14" s="496"/>
      <c r="C14" s="496"/>
      <c r="D14" s="496"/>
      <c r="E14" s="496"/>
      <c r="F14" s="496"/>
      <c r="G14" s="496"/>
      <c r="H14" s="496"/>
      <c r="I14" s="496"/>
      <c r="J14" s="496"/>
      <c r="K14" s="496"/>
      <c r="L14" s="497"/>
    </row>
    <row r="15" spans="1:12" ht="25.5" customHeight="1" x14ac:dyDescent="0.25">
      <c r="A15" s="495" t="s">
        <v>254</v>
      </c>
      <c r="B15" s="496"/>
      <c r="C15" s="498"/>
      <c r="D15" s="499" t="s">
        <v>19</v>
      </c>
      <c r="E15" s="500"/>
      <c r="F15" s="500"/>
      <c r="G15" s="500"/>
      <c r="H15" s="501"/>
      <c r="I15" s="495" t="s">
        <v>255</v>
      </c>
      <c r="J15" s="498"/>
      <c r="K15" s="499" t="s">
        <v>20</v>
      </c>
      <c r="L15" s="501"/>
    </row>
    <row r="16" spans="1:12" ht="25.5" customHeight="1" x14ac:dyDescent="0.25">
      <c r="A16" s="495" t="s">
        <v>256</v>
      </c>
      <c r="B16" s="496"/>
      <c r="C16" s="498"/>
      <c r="D16" s="520">
        <f>+ACTIVIDAD_2!C37</f>
        <v>1.9999999999999998</v>
      </c>
      <c r="E16" s="521"/>
      <c r="F16" s="521"/>
      <c r="G16" s="521"/>
      <c r="H16" s="522"/>
      <c r="I16" s="495" t="s">
        <v>179</v>
      </c>
      <c r="J16" s="498"/>
      <c r="K16" s="499" t="s">
        <v>21</v>
      </c>
      <c r="L16" s="501"/>
    </row>
    <row r="17" spans="1:12" ht="27.6" customHeight="1" x14ac:dyDescent="0.25">
      <c r="A17" s="495" t="s">
        <v>257</v>
      </c>
      <c r="B17" s="496"/>
      <c r="C17" s="498"/>
      <c r="D17" s="499" t="s">
        <v>308</v>
      </c>
      <c r="E17" s="500"/>
      <c r="F17" s="500"/>
      <c r="G17" s="500"/>
      <c r="H17" s="501"/>
      <c r="I17" s="517"/>
      <c r="J17" s="518"/>
      <c r="K17" s="518"/>
      <c r="L17" s="519"/>
    </row>
    <row r="18" spans="1:12" ht="12" customHeight="1" x14ac:dyDescent="0.25">
      <c r="A18" s="224" t="s">
        <v>259</v>
      </c>
      <c r="B18" s="224" t="s">
        <v>260</v>
      </c>
      <c r="C18" s="495" t="s">
        <v>261</v>
      </c>
      <c r="D18" s="496"/>
      <c r="E18" s="496"/>
      <c r="F18" s="496"/>
      <c r="G18" s="498"/>
      <c r="H18" s="495" t="s">
        <v>262</v>
      </c>
      <c r="I18" s="498"/>
      <c r="J18" s="495" t="s">
        <v>263</v>
      </c>
      <c r="K18" s="498"/>
      <c r="L18" s="224" t="s">
        <v>264</v>
      </c>
    </row>
    <row r="19" spans="1:12" ht="69.95" customHeight="1" x14ac:dyDescent="0.25">
      <c r="A19" s="219">
        <v>1</v>
      </c>
      <c r="B19" s="220" t="s">
        <v>251</v>
      </c>
      <c r="C19" s="499" t="s">
        <v>309</v>
      </c>
      <c r="D19" s="500"/>
      <c r="E19" s="500"/>
      <c r="F19" s="500"/>
      <c r="G19" s="501"/>
      <c r="H19" s="499" t="s">
        <v>310</v>
      </c>
      <c r="I19" s="501"/>
      <c r="J19" s="517" t="s">
        <v>22</v>
      </c>
      <c r="K19" s="519"/>
      <c r="L19" s="220" t="s">
        <v>311</v>
      </c>
    </row>
    <row r="20" spans="1:12" ht="34.15" customHeight="1" x14ac:dyDescent="0.25">
      <c r="A20" s="219">
        <v>2</v>
      </c>
      <c r="B20" s="220" t="s">
        <v>251</v>
      </c>
      <c r="C20" s="499"/>
      <c r="D20" s="500"/>
      <c r="E20" s="500"/>
      <c r="F20" s="500"/>
      <c r="G20" s="501"/>
      <c r="H20" s="499"/>
      <c r="I20" s="501"/>
      <c r="J20" s="517"/>
      <c r="K20" s="519"/>
      <c r="L20" s="220"/>
    </row>
    <row r="21" spans="1:12" ht="34.15" customHeight="1" x14ac:dyDescent="0.25">
      <c r="A21" s="219">
        <v>3</v>
      </c>
      <c r="B21" s="220" t="s">
        <v>251</v>
      </c>
      <c r="C21" s="499"/>
      <c r="D21" s="500"/>
      <c r="E21" s="500"/>
      <c r="F21" s="500"/>
      <c r="G21" s="501"/>
      <c r="H21" s="499"/>
      <c r="I21" s="501"/>
      <c r="J21" s="517"/>
      <c r="K21" s="519"/>
      <c r="L21" s="220"/>
    </row>
    <row r="22" spans="1:12" ht="25.5" customHeight="1" x14ac:dyDescent="0.25">
      <c r="A22" s="224" t="s">
        <v>259</v>
      </c>
      <c r="B22" s="495" t="s">
        <v>269</v>
      </c>
      <c r="C22" s="496"/>
      <c r="D22" s="496"/>
      <c r="E22" s="496"/>
      <c r="F22" s="496"/>
      <c r="G22" s="496"/>
      <c r="H22" s="496"/>
      <c r="I22" s="496"/>
      <c r="J22" s="496"/>
      <c r="K22" s="498"/>
      <c r="L22" s="224" t="s">
        <v>270</v>
      </c>
    </row>
    <row r="23" spans="1:12" ht="28.15" customHeight="1" x14ac:dyDescent="0.25">
      <c r="A23" s="219">
        <v>1</v>
      </c>
      <c r="B23" s="499" t="s">
        <v>312</v>
      </c>
      <c r="C23" s="500"/>
      <c r="D23" s="500"/>
      <c r="E23" s="500"/>
      <c r="F23" s="500"/>
      <c r="G23" s="500"/>
      <c r="H23" s="500"/>
      <c r="I23" s="500"/>
      <c r="J23" s="500"/>
      <c r="K23" s="501"/>
      <c r="L23" s="220" t="s">
        <v>22</v>
      </c>
    </row>
    <row r="24" spans="1:12" ht="15.75" customHeight="1" x14ac:dyDescent="0.25">
      <c r="A24" s="495" t="s">
        <v>272</v>
      </c>
      <c r="B24" s="496"/>
      <c r="C24" s="496"/>
      <c r="D24" s="496"/>
      <c r="E24" s="496"/>
      <c r="F24" s="503"/>
      <c r="G24" s="503"/>
      <c r="H24" s="496"/>
      <c r="I24" s="503"/>
      <c r="J24" s="503"/>
      <c r="K24" s="503"/>
      <c r="L24" s="523"/>
    </row>
    <row r="25" spans="1:12" ht="39" customHeight="1" x14ac:dyDescent="0.25">
      <c r="A25" s="495" t="s">
        <v>273</v>
      </c>
      <c r="B25" s="496"/>
      <c r="C25" s="498"/>
      <c r="D25" s="499">
        <v>0</v>
      </c>
      <c r="E25" s="500"/>
      <c r="F25" s="513" t="s">
        <v>274</v>
      </c>
      <c r="G25" s="513"/>
      <c r="H25" s="287">
        <v>2024</v>
      </c>
      <c r="I25" s="513" t="s">
        <v>275</v>
      </c>
      <c r="J25" s="513"/>
      <c r="K25" s="541" t="s">
        <v>313</v>
      </c>
      <c r="L25" s="541"/>
    </row>
    <row r="26" spans="1:12" ht="33.6" customHeight="1" x14ac:dyDescent="0.25">
      <c r="A26" s="495" t="s">
        <v>277</v>
      </c>
      <c r="B26" s="496"/>
      <c r="C26" s="498"/>
      <c r="D26" s="510" t="s">
        <v>314</v>
      </c>
      <c r="E26" s="511"/>
      <c r="F26" s="508"/>
      <c r="G26" s="508"/>
      <c r="H26" s="511"/>
      <c r="I26" s="508"/>
      <c r="J26" s="508"/>
      <c r="K26" s="508"/>
      <c r="L26" s="509"/>
    </row>
    <row r="27" spans="1:12" ht="86.45" customHeight="1" x14ac:dyDescent="0.25">
      <c r="A27" s="495" t="s">
        <v>279</v>
      </c>
      <c r="B27" s="496"/>
      <c r="C27" s="498"/>
      <c r="D27" s="538" t="s">
        <v>315</v>
      </c>
      <c r="E27" s="539"/>
      <c r="F27" s="539"/>
      <c r="G27" s="539"/>
      <c r="H27" s="539"/>
      <c r="I27" s="539"/>
      <c r="J27" s="539"/>
      <c r="K27" s="539"/>
      <c r="L27" s="540"/>
    </row>
    <row r="28" spans="1:12" ht="17.649999999999999" customHeight="1" x14ac:dyDescent="0.25">
      <c r="A28" s="495" t="s">
        <v>281</v>
      </c>
      <c r="B28" s="496"/>
      <c r="C28" s="498"/>
      <c r="D28" s="499"/>
      <c r="E28" s="500"/>
      <c r="F28" s="500"/>
      <c r="G28" s="500"/>
      <c r="H28" s="500"/>
      <c r="I28" s="500"/>
      <c r="J28" s="500"/>
      <c r="K28" s="500"/>
      <c r="L28" s="5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109375" defaultRowHeight="12.75" x14ac:dyDescent="0.25"/>
  <cols>
    <col min="1" max="1" width="3.28515625" style="313" customWidth="1"/>
    <col min="2" max="2" width="9.28515625" style="313" customWidth="1"/>
    <col min="3" max="3" width="5.7109375" style="313" customWidth="1"/>
    <col min="4" max="4" width="6.7109375" style="313" customWidth="1"/>
    <col min="5" max="5" width="5.7109375" style="313" customWidth="1"/>
    <col min="6" max="6" width="10.28515625" style="313" customWidth="1"/>
    <col min="7" max="7" width="2.140625" style="313" customWidth="1"/>
    <col min="8" max="8" width="18.7109375" style="313" customWidth="1"/>
    <col min="9" max="9" width="12.7109375" style="313" customWidth="1"/>
    <col min="10" max="10" width="6.7109375" style="313" customWidth="1"/>
    <col min="11" max="11" width="18.7109375" style="313" customWidth="1"/>
    <col min="12" max="12" width="25.7109375" style="313" customWidth="1"/>
    <col min="13" max="16384" width="8.7109375" style="313"/>
  </cols>
  <sheetData>
    <row r="1" spans="1:12" ht="18.75" customHeight="1" x14ac:dyDescent="0.25">
      <c r="A1" s="482"/>
      <c r="B1" s="483"/>
      <c r="C1" s="483"/>
      <c r="D1" s="483"/>
      <c r="E1" s="484"/>
      <c r="F1" s="491" t="s">
        <v>237</v>
      </c>
      <c r="G1" s="492"/>
      <c r="H1" s="492"/>
      <c r="I1" s="492"/>
      <c r="J1" s="492"/>
      <c r="K1" s="492"/>
      <c r="L1" s="217"/>
    </row>
    <row r="2" spans="1:12" ht="18.75" customHeight="1" x14ac:dyDescent="0.25">
      <c r="A2" s="485"/>
      <c r="B2" s="486"/>
      <c r="C2" s="486"/>
      <c r="D2" s="486"/>
      <c r="E2" s="487"/>
      <c r="F2" s="493"/>
      <c r="G2" s="494"/>
      <c r="H2" s="494"/>
      <c r="I2" s="494"/>
      <c r="J2" s="494"/>
      <c r="K2" s="494"/>
      <c r="L2" s="217"/>
    </row>
    <row r="3" spans="1:12" ht="18.75" customHeight="1" x14ac:dyDescent="0.25">
      <c r="A3" s="485"/>
      <c r="B3" s="486"/>
      <c r="C3" s="486"/>
      <c r="D3" s="486"/>
      <c r="E3" s="487"/>
      <c r="F3" s="491" t="s">
        <v>238</v>
      </c>
      <c r="G3" s="492"/>
      <c r="H3" s="492"/>
      <c r="I3" s="492"/>
      <c r="J3" s="492"/>
      <c r="K3" s="492"/>
      <c r="L3" s="217"/>
    </row>
    <row r="4" spans="1:12" ht="18.75" customHeight="1" x14ac:dyDescent="0.25">
      <c r="A4" s="488"/>
      <c r="B4" s="489"/>
      <c r="C4" s="489"/>
      <c r="D4" s="489"/>
      <c r="E4" s="490"/>
      <c r="F4" s="493"/>
      <c r="G4" s="494"/>
      <c r="H4" s="494"/>
      <c r="I4" s="494"/>
      <c r="J4" s="494"/>
      <c r="K4" s="494"/>
      <c r="L4" s="217"/>
    </row>
    <row r="5" spans="1:12" ht="15.75" customHeight="1" x14ac:dyDescent="0.25">
      <c r="A5" s="495" t="s">
        <v>239</v>
      </c>
      <c r="B5" s="496"/>
      <c r="C5" s="496"/>
      <c r="D5" s="496"/>
      <c r="E5" s="496"/>
      <c r="F5" s="496"/>
      <c r="G5" s="496"/>
      <c r="H5" s="496"/>
      <c r="I5" s="496"/>
      <c r="J5" s="496"/>
      <c r="K5" s="496"/>
      <c r="L5" s="497"/>
    </row>
    <row r="6" spans="1:12" ht="23.25" customHeight="1" x14ac:dyDescent="0.25">
      <c r="A6" s="495" t="s">
        <v>240</v>
      </c>
      <c r="B6" s="496"/>
      <c r="C6" s="498"/>
      <c r="D6" s="499" t="s">
        <v>12</v>
      </c>
      <c r="E6" s="500"/>
      <c r="F6" s="500"/>
      <c r="G6" s="500"/>
      <c r="H6" s="501"/>
      <c r="I6" s="495" t="s">
        <v>241</v>
      </c>
      <c r="J6" s="498"/>
      <c r="K6" s="499" t="s">
        <v>37</v>
      </c>
      <c r="L6" s="501"/>
    </row>
    <row r="7" spans="1:12" ht="17.649999999999999" customHeight="1" x14ac:dyDescent="0.25">
      <c r="A7" s="495" t="s">
        <v>242</v>
      </c>
      <c r="B7" s="496"/>
      <c r="C7" s="498"/>
      <c r="D7" s="499" t="s">
        <v>26</v>
      </c>
      <c r="E7" s="500"/>
      <c r="F7" s="500"/>
      <c r="G7" s="500"/>
      <c r="H7" s="501"/>
      <c r="I7" s="495" t="s">
        <v>98</v>
      </c>
      <c r="J7" s="498"/>
      <c r="K7" s="499" t="s">
        <v>53</v>
      </c>
      <c r="L7" s="501"/>
    </row>
    <row r="8" spans="1:12" ht="35.65" customHeight="1" x14ac:dyDescent="0.25">
      <c r="A8" s="495" t="s">
        <v>243</v>
      </c>
      <c r="B8" s="496"/>
      <c r="C8" s="498"/>
      <c r="D8" s="499" t="s">
        <v>63</v>
      </c>
      <c r="E8" s="500"/>
      <c r="F8" s="500"/>
      <c r="G8" s="500"/>
      <c r="H8" s="501"/>
      <c r="I8" s="495" t="s">
        <v>244</v>
      </c>
      <c r="J8" s="498"/>
      <c r="K8" s="499" t="s">
        <v>60</v>
      </c>
      <c r="L8" s="501"/>
    </row>
    <row r="9" spans="1:12" ht="15.75" customHeight="1" x14ac:dyDescent="0.25">
      <c r="A9" s="502" t="s">
        <v>245</v>
      </c>
      <c r="B9" s="503"/>
      <c r="C9" s="503"/>
      <c r="D9" s="503"/>
      <c r="E9" s="496"/>
      <c r="F9" s="496"/>
      <c r="G9" s="496"/>
      <c r="H9" s="496"/>
      <c r="I9" s="496"/>
      <c r="J9" s="496"/>
      <c r="K9" s="496"/>
      <c r="L9" s="497"/>
    </row>
    <row r="10" spans="1:12" ht="27.75" customHeight="1" x14ac:dyDescent="0.25">
      <c r="A10" s="513" t="s">
        <v>246</v>
      </c>
      <c r="B10" s="513"/>
      <c r="C10" s="513"/>
      <c r="D10" s="513"/>
      <c r="E10" s="511" t="str">
        <f>+ACTIVIDAD_3!B12</f>
        <v>Implementar 3 acciones de transformación cultural que promuevan la redistribución equitativa de las labores del cuidado en Bogotá</v>
      </c>
      <c r="F10" s="511"/>
      <c r="G10" s="511"/>
      <c r="H10" s="511"/>
      <c r="I10" s="511"/>
      <c r="J10" s="511"/>
      <c r="K10" s="511"/>
      <c r="L10" s="511"/>
    </row>
    <row r="11" spans="1:12" ht="34.5" customHeight="1" x14ac:dyDescent="0.25">
      <c r="A11" s="505" t="s">
        <v>247</v>
      </c>
      <c r="B11" s="506"/>
      <c r="C11" s="506"/>
      <c r="D11" s="497"/>
      <c r="E11" s="510" t="str">
        <f>+ACTIVIDAD_3!I16</f>
        <v>Número de acciones de transformación cultural implementadas para la redistribución equitativa de los trabajos de cuidado a travez de mecanismos de cambio cultural y comportamental en Bogotá.</v>
      </c>
      <c r="F11" s="511"/>
      <c r="G11" s="511"/>
      <c r="H11" s="511"/>
      <c r="I11" s="511"/>
      <c r="J11" s="511"/>
      <c r="K11" s="511"/>
      <c r="L11" s="512"/>
    </row>
    <row r="12" spans="1:12" ht="47.25" customHeight="1" x14ac:dyDescent="0.25">
      <c r="A12" s="495" t="s">
        <v>248</v>
      </c>
      <c r="B12" s="496"/>
      <c r="C12" s="496"/>
      <c r="D12" s="498"/>
      <c r="E12" s="510" t="s">
        <v>316</v>
      </c>
      <c r="F12" s="511"/>
      <c r="G12" s="511"/>
      <c r="H12" s="511"/>
      <c r="I12" s="511"/>
      <c r="J12" s="511"/>
      <c r="K12" s="511"/>
      <c r="L12" s="512"/>
    </row>
    <row r="13" spans="1:12" ht="28.5" customHeight="1" x14ac:dyDescent="0.25">
      <c r="A13" s="495" t="s">
        <v>250</v>
      </c>
      <c r="B13" s="496"/>
      <c r="C13" s="498"/>
      <c r="D13" s="499" t="s">
        <v>251</v>
      </c>
      <c r="E13" s="500"/>
      <c r="F13" s="500"/>
      <c r="G13" s="500"/>
      <c r="H13" s="501"/>
      <c r="I13" s="495" t="s">
        <v>252</v>
      </c>
      <c r="J13" s="498"/>
      <c r="K13" s="499" t="s">
        <v>61</v>
      </c>
      <c r="L13" s="501"/>
    </row>
    <row r="14" spans="1:12" ht="15.75" customHeight="1" x14ac:dyDescent="0.25">
      <c r="A14" s="495" t="s">
        <v>253</v>
      </c>
      <c r="B14" s="496"/>
      <c r="C14" s="496"/>
      <c r="D14" s="496"/>
      <c r="E14" s="496"/>
      <c r="F14" s="496"/>
      <c r="G14" s="496"/>
      <c r="H14" s="496"/>
      <c r="I14" s="496"/>
      <c r="J14" s="496"/>
      <c r="K14" s="496"/>
      <c r="L14" s="497"/>
    </row>
    <row r="15" spans="1:12" ht="25.5" customHeight="1" x14ac:dyDescent="0.25">
      <c r="A15" s="495" t="s">
        <v>254</v>
      </c>
      <c r="B15" s="496"/>
      <c r="C15" s="498"/>
      <c r="D15" s="499" t="s">
        <v>19</v>
      </c>
      <c r="E15" s="500"/>
      <c r="F15" s="500"/>
      <c r="G15" s="500"/>
      <c r="H15" s="501"/>
      <c r="I15" s="495" t="s">
        <v>255</v>
      </c>
      <c r="J15" s="498"/>
      <c r="K15" s="499" t="s">
        <v>20</v>
      </c>
      <c r="L15" s="501"/>
    </row>
    <row r="16" spans="1:12" ht="25.5" customHeight="1" x14ac:dyDescent="0.25">
      <c r="A16" s="495" t="s">
        <v>256</v>
      </c>
      <c r="B16" s="496"/>
      <c r="C16" s="498"/>
      <c r="D16" s="520">
        <f>ACTIVIDAD_3!C37</f>
        <v>1</v>
      </c>
      <c r="E16" s="521"/>
      <c r="F16" s="521"/>
      <c r="G16" s="521"/>
      <c r="H16" s="522"/>
      <c r="I16" s="495" t="s">
        <v>179</v>
      </c>
      <c r="J16" s="498"/>
      <c r="K16" s="499" t="s">
        <v>21</v>
      </c>
      <c r="L16" s="501"/>
    </row>
    <row r="17" spans="1:12" ht="27.6" customHeight="1" x14ac:dyDescent="0.25">
      <c r="A17" s="495" t="s">
        <v>257</v>
      </c>
      <c r="B17" s="496"/>
      <c r="C17" s="498"/>
      <c r="D17" s="499" t="s">
        <v>258</v>
      </c>
      <c r="E17" s="500"/>
      <c r="F17" s="500"/>
      <c r="G17" s="500"/>
      <c r="H17" s="501"/>
      <c r="I17" s="549"/>
      <c r="J17" s="550"/>
      <c r="K17" s="550"/>
      <c r="L17" s="551"/>
    </row>
    <row r="18" spans="1:12" ht="12" customHeight="1" x14ac:dyDescent="0.25">
      <c r="A18" s="224" t="s">
        <v>259</v>
      </c>
      <c r="B18" s="224" t="s">
        <v>260</v>
      </c>
      <c r="C18" s="495" t="s">
        <v>261</v>
      </c>
      <c r="D18" s="496"/>
      <c r="E18" s="496"/>
      <c r="F18" s="496"/>
      <c r="G18" s="498"/>
      <c r="H18" s="495" t="s">
        <v>262</v>
      </c>
      <c r="I18" s="498"/>
      <c r="J18" s="495" t="s">
        <v>263</v>
      </c>
      <c r="K18" s="498"/>
      <c r="L18" s="224" t="s">
        <v>264</v>
      </c>
    </row>
    <row r="19" spans="1:12" ht="56.25" customHeight="1" x14ac:dyDescent="0.25">
      <c r="A19" s="219">
        <v>1</v>
      </c>
      <c r="B19" s="220" t="s">
        <v>251</v>
      </c>
      <c r="C19" s="499" t="s">
        <v>317</v>
      </c>
      <c r="D19" s="500"/>
      <c r="E19" s="500"/>
      <c r="F19" s="500"/>
      <c r="G19" s="501"/>
      <c r="H19" s="499" t="s">
        <v>318</v>
      </c>
      <c r="I19" s="501"/>
      <c r="J19" s="517" t="s">
        <v>22</v>
      </c>
      <c r="K19" s="519"/>
      <c r="L19" s="220" t="s">
        <v>319</v>
      </c>
    </row>
    <row r="20" spans="1:12" ht="34.15" customHeight="1" x14ac:dyDescent="0.25">
      <c r="A20" s="219">
        <v>2</v>
      </c>
      <c r="B20" s="220" t="s">
        <v>251</v>
      </c>
      <c r="C20" s="499" t="s">
        <v>320</v>
      </c>
      <c r="D20" s="500"/>
      <c r="E20" s="500"/>
      <c r="F20" s="500"/>
      <c r="G20" s="501"/>
      <c r="H20" s="499" t="s">
        <v>321</v>
      </c>
      <c r="I20" s="501"/>
      <c r="J20" s="517" t="s">
        <v>22</v>
      </c>
      <c r="K20" s="519"/>
      <c r="L20" s="220" t="s">
        <v>319</v>
      </c>
    </row>
    <row r="21" spans="1:12" ht="34.15" customHeight="1" x14ac:dyDescent="0.25">
      <c r="A21" s="219">
        <v>3</v>
      </c>
      <c r="B21" s="220" t="s">
        <v>251</v>
      </c>
      <c r="C21" s="499" t="s">
        <v>322</v>
      </c>
      <c r="D21" s="500"/>
      <c r="E21" s="500"/>
      <c r="F21" s="500"/>
      <c r="G21" s="501"/>
      <c r="H21" s="499" t="s">
        <v>323</v>
      </c>
      <c r="I21" s="501"/>
      <c r="J21" s="517" t="s">
        <v>22</v>
      </c>
      <c r="K21" s="519"/>
      <c r="L21" s="220" t="s">
        <v>324</v>
      </c>
    </row>
    <row r="22" spans="1:12" ht="25.5" customHeight="1" x14ac:dyDescent="0.25">
      <c r="A22" s="224" t="s">
        <v>259</v>
      </c>
      <c r="B22" s="495" t="s">
        <v>269</v>
      </c>
      <c r="C22" s="496"/>
      <c r="D22" s="496"/>
      <c r="E22" s="496"/>
      <c r="F22" s="496"/>
      <c r="G22" s="496"/>
      <c r="H22" s="496"/>
      <c r="I22" s="496"/>
      <c r="J22" s="496"/>
      <c r="K22" s="498"/>
      <c r="L22" s="224" t="s">
        <v>270</v>
      </c>
    </row>
    <row r="23" spans="1:12" ht="28.15" customHeight="1" x14ac:dyDescent="0.25">
      <c r="A23" s="219">
        <v>1</v>
      </c>
      <c r="B23" s="499" t="s">
        <v>325</v>
      </c>
      <c r="C23" s="500"/>
      <c r="D23" s="500"/>
      <c r="E23" s="500"/>
      <c r="F23" s="500"/>
      <c r="G23" s="500"/>
      <c r="H23" s="500"/>
      <c r="I23" s="500"/>
      <c r="J23" s="500"/>
      <c r="K23" s="501"/>
      <c r="L23" s="220" t="s">
        <v>22</v>
      </c>
    </row>
    <row r="24" spans="1:12" ht="15.75" customHeight="1" x14ac:dyDescent="0.25">
      <c r="A24" s="495" t="s">
        <v>272</v>
      </c>
      <c r="B24" s="496"/>
      <c r="C24" s="496"/>
      <c r="D24" s="496"/>
      <c r="E24" s="496"/>
      <c r="F24" s="503"/>
      <c r="G24" s="503"/>
      <c r="H24" s="496"/>
      <c r="I24" s="503"/>
      <c r="J24" s="503"/>
      <c r="K24" s="496"/>
      <c r="L24" s="523"/>
    </row>
    <row r="25" spans="1:12" ht="26.25" customHeight="1" x14ac:dyDescent="0.25">
      <c r="A25" s="495" t="s">
        <v>273</v>
      </c>
      <c r="B25" s="496"/>
      <c r="C25" s="498"/>
      <c r="D25" s="544">
        <v>1</v>
      </c>
      <c r="E25" s="545"/>
      <c r="F25" s="546" t="s">
        <v>274</v>
      </c>
      <c r="G25" s="546"/>
      <c r="H25" s="308">
        <v>2024</v>
      </c>
      <c r="I25" s="546" t="s">
        <v>275</v>
      </c>
      <c r="J25" s="546"/>
      <c r="K25" s="547" t="s">
        <v>326</v>
      </c>
      <c r="L25" s="548"/>
    </row>
    <row r="26" spans="1:12" ht="26.25" customHeight="1" x14ac:dyDescent="0.25">
      <c r="A26" s="495" t="s">
        <v>277</v>
      </c>
      <c r="B26" s="496"/>
      <c r="C26" s="496"/>
      <c r="D26" s="543" t="s">
        <v>327</v>
      </c>
      <c r="E26" s="543"/>
      <c r="F26" s="543"/>
      <c r="G26" s="543"/>
      <c r="H26" s="543"/>
      <c r="I26" s="543"/>
      <c r="J26" s="543"/>
      <c r="K26" s="543"/>
      <c r="L26" s="543"/>
    </row>
    <row r="27" spans="1:12" ht="316.5" customHeight="1" x14ac:dyDescent="0.25">
      <c r="A27" s="495" t="s">
        <v>279</v>
      </c>
      <c r="B27" s="496"/>
      <c r="C27" s="498"/>
      <c r="D27" s="526" t="s">
        <v>328</v>
      </c>
      <c r="E27" s="527"/>
      <c r="F27" s="527"/>
      <c r="G27" s="527"/>
      <c r="H27" s="527"/>
      <c r="I27" s="527"/>
      <c r="J27" s="527"/>
      <c r="K27" s="527"/>
      <c r="L27" s="528"/>
    </row>
    <row r="28" spans="1:12" ht="17.649999999999999" customHeight="1" x14ac:dyDescent="0.25">
      <c r="A28" s="495" t="s">
        <v>281</v>
      </c>
      <c r="B28" s="496"/>
      <c r="C28" s="498"/>
      <c r="D28" s="499"/>
      <c r="E28" s="500"/>
      <c r="F28" s="500"/>
      <c r="G28" s="500"/>
      <c r="H28" s="500"/>
      <c r="I28" s="500"/>
      <c r="J28" s="500"/>
      <c r="K28" s="500"/>
      <c r="L28" s="5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482"/>
      <c r="B1" s="483"/>
      <c r="C1" s="483"/>
      <c r="D1" s="483"/>
      <c r="E1" s="484"/>
      <c r="F1" s="491" t="s">
        <v>237</v>
      </c>
      <c r="G1" s="492"/>
      <c r="H1" s="492"/>
      <c r="I1" s="492"/>
      <c r="J1" s="492"/>
      <c r="K1" s="492"/>
      <c r="L1" s="217"/>
    </row>
    <row r="2" spans="1:12" ht="18.75" customHeight="1" x14ac:dyDescent="0.25">
      <c r="A2" s="485"/>
      <c r="B2" s="486"/>
      <c r="C2" s="486"/>
      <c r="D2" s="486"/>
      <c r="E2" s="487"/>
      <c r="F2" s="493"/>
      <c r="G2" s="494"/>
      <c r="H2" s="494"/>
      <c r="I2" s="494"/>
      <c r="J2" s="494"/>
      <c r="K2" s="494"/>
      <c r="L2" s="217"/>
    </row>
    <row r="3" spans="1:12" ht="18.75" customHeight="1" x14ac:dyDescent="0.25">
      <c r="A3" s="485"/>
      <c r="B3" s="486"/>
      <c r="C3" s="486"/>
      <c r="D3" s="486"/>
      <c r="E3" s="487"/>
      <c r="F3" s="491" t="s">
        <v>238</v>
      </c>
      <c r="G3" s="492"/>
      <c r="H3" s="492"/>
      <c r="I3" s="492"/>
      <c r="J3" s="492"/>
      <c r="K3" s="492"/>
      <c r="L3" s="217"/>
    </row>
    <row r="4" spans="1:12" ht="18.75" customHeight="1" x14ac:dyDescent="0.25">
      <c r="A4" s="488"/>
      <c r="B4" s="489"/>
      <c r="C4" s="489"/>
      <c r="D4" s="489"/>
      <c r="E4" s="490"/>
      <c r="F4" s="493"/>
      <c r="G4" s="494"/>
      <c r="H4" s="494"/>
      <c r="I4" s="494"/>
      <c r="J4" s="494"/>
      <c r="K4" s="494"/>
      <c r="L4" s="217"/>
    </row>
    <row r="5" spans="1:12" ht="15.75" customHeight="1" x14ac:dyDescent="0.25">
      <c r="A5" s="495" t="s">
        <v>239</v>
      </c>
      <c r="B5" s="496"/>
      <c r="C5" s="496"/>
      <c r="D5" s="496"/>
      <c r="E5" s="496"/>
      <c r="F5" s="496"/>
      <c r="G5" s="496"/>
      <c r="H5" s="496"/>
      <c r="I5" s="496"/>
      <c r="J5" s="496"/>
      <c r="K5" s="496"/>
      <c r="L5" s="497"/>
    </row>
    <row r="6" spans="1:12" ht="23.25" customHeight="1" x14ac:dyDescent="0.25">
      <c r="A6" s="495" t="s">
        <v>240</v>
      </c>
      <c r="B6" s="496"/>
      <c r="C6" s="498"/>
      <c r="D6" s="499" t="s">
        <v>12</v>
      </c>
      <c r="E6" s="500"/>
      <c r="F6" s="500"/>
      <c r="G6" s="500"/>
      <c r="H6" s="501"/>
      <c r="I6" s="495" t="s">
        <v>241</v>
      </c>
      <c r="J6" s="498"/>
      <c r="K6" s="499" t="s">
        <v>37</v>
      </c>
      <c r="L6" s="501"/>
    </row>
    <row r="7" spans="1:12" ht="17.649999999999999" customHeight="1" x14ac:dyDescent="0.25">
      <c r="A7" s="495" t="s">
        <v>242</v>
      </c>
      <c r="B7" s="496"/>
      <c r="C7" s="498"/>
      <c r="D7" s="499" t="s">
        <v>26</v>
      </c>
      <c r="E7" s="500"/>
      <c r="F7" s="500"/>
      <c r="G7" s="500"/>
      <c r="H7" s="501"/>
      <c r="I7" s="495" t="s">
        <v>98</v>
      </c>
      <c r="J7" s="498"/>
      <c r="K7" s="499" t="s">
        <v>53</v>
      </c>
      <c r="L7" s="501"/>
    </row>
    <row r="8" spans="1:12" ht="35.65" customHeight="1" x14ac:dyDescent="0.25">
      <c r="A8" s="495" t="s">
        <v>243</v>
      </c>
      <c r="B8" s="496"/>
      <c r="C8" s="498"/>
      <c r="D8" s="499" t="s">
        <v>63</v>
      </c>
      <c r="E8" s="500"/>
      <c r="F8" s="500"/>
      <c r="G8" s="500"/>
      <c r="H8" s="501"/>
      <c r="I8" s="495" t="s">
        <v>244</v>
      </c>
      <c r="J8" s="498"/>
      <c r="K8" s="499" t="s">
        <v>60</v>
      </c>
      <c r="L8" s="501"/>
    </row>
    <row r="9" spans="1:12" ht="15.75" customHeight="1" x14ac:dyDescent="0.25">
      <c r="A9" s="502" t="s">
        <v>245</v>
      </c>
      <c r="B9" s="503"/>
      <c r="C9" s="503"/>
      <c r="D9" s="503"/>
      <c r="E9" s="503"/>
      <c r="F9" s="503"/>
      <c r="G9" s="503"/>
      <c r="H9" s="503"/>
      <c r="I9" s="503"/>
      <c r="J9" s="503"/>
      <c r="K9" s="503"/>
      <c r="L9" s="504"/>
    </row>
    <row r="10" spans="1:12" ht="15.75" customHeight="1" x14ac:dyDescent="0.25">
      <c r="A10" s="513" t="s">
        <v>246</v>
      </c>
      <c r="B10" s="513"/>
      <c r="C10" s="513"/>
      <c r="D10" s="514"/>
      <c r="E10" s="542" t="str">
        <f>+ACTIVIDAD_4!B12</f>
        <v>Desarrollar 3 acciones de transformación cultural efectivas para prevenir las violencias contra las mujeres, incluyendo campañas educativas.</v>
      </c>
      <c r="F10" s="542"/>
      <c r="G10" s="542"/>
      <c r="H10" s="542"/>
      <c r="I10" s="542"/>
      <c r="J10" s="542"/>
      <c r="K10" s="542"/>
      <c r="L10" s="542"/>
    </row>
    <row r="11" spans="1:12" ht="34.5" customHeight="1" x14ac:dyDescent="0.25">
      <c r="A11" s="505" t="s">
        <v>247</v>
      </c>
      <c r="B11" s="506"/>
      <c r="C11" s="506"/>
      <c r="D11" s="506"/>
      <c r="E11" s="542" t="str">
        <f>+ACTIVIDAD_4!I16</f>
        <v>Número de acciones de transformación cultural desarrolladas para prevenir las violencias contra las mujeres a través de mecanismos de cambio cultural y campañas educativas</v>
      </c>
      <c r="F11" s="542"/>
      <c r="G11" s="542"/>
      <c r="H11" s="542"/>
      <c r="I11" s="542"/>
      <c r="J11" s="542"/>
      <c r="K11" s="542"/>
      <c r="L11" s="542"/>
    </row>
    <row r="12" spans="1:12" ht="47.25" customHeight="1" x14ac:dyDescent="0.25">
      <c r="A12" s="495" t="s">
        <v>248</v>
      </c>
      <c r="B12" s="496"/>
      <c r="C12" s="496"/>
      <c r="D12" s="498"/>
      <c r="E12" s="507" t="s">
        <v>329</v>
      </c>
      <c r="F12" s="508"/>
      <c r="G12" s="508"/>
      <c r="H12" s="508"/>
      <c r="I12" s="508"/>
      <c r="J12" s="508"/>
      <c r="K12" s="508"/>
      <c r="L12" s="509"/>
    </row>
    <row r="13" spans="1:12" ht="28.5" customHeight="1" x14ac:dyDescent="0.25">
      <c r="A13" s="495" t="s">
        <v>250</v>
      </c>
      <c r="B13" s="496"/>
      <c r="C13" s="498"/>
      <c r="D13" s="499" t="s">
        <v>251</v>
      </c>
      <c r="E13" s="500"/>
      <c r="F13" s="500"/>
      <c r="G13" s="500"/>
      <c r="H13" s="501"/>
      <c r="I13" s="495" t="s">
        <v>252</v>
      </c>
      <c r="J13" s="498"/>
      <c r="K13" s="499" t="s">
        <v>61</v>
      </c>
      <c r="L13" s="501"/>
    </row>
    <row r="14" spans="1:12" ht="15.75" customHeight="1" x14ac:dyDescent="0.25">
      <c r="A14" s="495" t="s">
        <v>253</v>
      </c>
      <c r="B14" s="496"/>
      <c r="C14" s="496"/>
      <c r="D14" s="496"/>
      <c r="E14" s="496"/>
      <c r="F14" s="496"/>
      <c r="G14" s="496"/>
      <c r="H14" s="496"/>
      <c r="I14" s="496"/>
      <c r="J14" s="496"/>
      <c r="K14" s="496"/>
      <c r="L14" s="497"/>
    </row>
    <row r="15" spans="1:12" ht="25.5" customHeight="1" x14ac:dyDescent="0.25">
      <c r="A15" s="495" t="s">
        <v>254</v>
      </c>
      <c r="B15" s="496"/>
      <c r="C15" s="498"/>
      <c r="D15" s="499" t="s">
        <v>19</v>
      </c>
      <c r="E15" s="500"/>
      <c r="F15" s="500"/>
      <c r="G15" s="500"/>
      <c r="H15" s="501"/>
      <c r="I15" s="495" t="s">
        <v>255</v>
      </c>
      <c r="J15" s="498"/>
      <c r="K15" s="499" t="s">
        <v>20</v>
      </c>
      <c r="L15" s="501"/>
    </row>
    <row r="16" spans="1:12" ht="25.5" customHeight="1" x14ac:dyDescent="0.25">
      <c r="A16" s="495" t="s">
        <v>256</v>
      </c>
      <c r="B16" s="496"/>
      <c r="C16" s="498"/>
      <c r="D16" s="552">
        <f>+ACTIVIDAD_4!C37</f>
        <v>1</v>
      </c>
      <c r="E16" s="553"/>
      <c r="F16" s="553"/>
      <c r="G16" s="553"/>
      <c r="H16" s="554"/>
      <c r="I16" s="495" t="s">
        <v>179</v>
      </c>
      <c r="J16" s="498"/>
      <c r="K16" s="499" t="s">
        <v>21</v>
      </c>
      <c r="L16" s="501"/>
    </row>
    <row r="17" spans="1:12" ht="27.6" customHeight="1" x14ac:dyDescent="0.25">
      <c r="A17" s="495" t="s">
        <v>257</v>
      </c>
      <c r="B17" s="496"/>
      <c r="C17" s="498"/>
      <c r="D17" s="499" t="s">
        <v>330</v>
      </c>
      <c r="E17" s="500"/>
      <c r="F17" s="500"/>
      <c r="G17" s="500"/>
      <c r="H17" s="501"/>
      <c r="I17" s="517"/>
      <c r="J17" s="518"/>
      <c r="K17" s="518"/>
      <c r="L17" s="519"/>
    </row>
    <row r="18" spans="1:12" ht="12" customHeight="1" x14ac:dyDescent="0.25">
      <c r="A18" s="224" t="s">
        <v>259</v>
      </c>
      <c r="B18" s="224" t="s">
        <v>260</v>
      </c>
      <c r="C18" s="495" t="s">
        <v>261</v>
      </c>
      <c r="D18" s="496"/>
      <c r="E18" s="496"/>
      <c r="F18" s="496"/>
      <c r="G18" s="498"/>
      <c r="H18" s="495" t="s">
        <v>262</v>
      </c>
      <c r="I18" s="498"/>
      <c r="J18" s="495" t="s">
        <v>263</v>
      </c>
      <c r="K18" s="498"/>
      <c r="L18" s="224" t="s">
        <v>264</v>
      </c>
    </row>
    <row r="19" spans="1:12" ht="80.45" customHeight="1" x14ac:dyDescent="0.25">
      <c r="A19" s="219">
        <v>1</v>
      </c>
      <c r="B19" s="220" t="s">
        <v>251</v>
      </c>
      <c r="C19" s="499" t="s">
        <v>331</v>
      </c>
      <c r="D19" s="500"/>
      <c r="E19" s="500"/>
      <c r="F19" s="500"/>
      <c r="G19" s="501"/>
      <c r="H19" s="499" t="s">
        <v>332</v>
      </c>
      <c r="I19" s="501"/>
      <c r="J19" s="517" t="s">
        <v>22</v>
      </c>
      <c r="K19" s="519"/>
      <c r="L19" s="220" t="s">
        <v>319</v>
      </c>
    </row>
    <row r="20" spans="1:12" ht="34.15" customHeight="1" x14ac:dyDescent="0.25">
      <c r="A20" s="219">
        <v>2</v>
      </c>
      <c r="B20" s="220" t="s">
        <v>251</v>
      </c>
      <c r="C20" s="499" t="s">
        <v>320</v>
      </c>
      <c r="D20" s="500"/>
      <c r="E20" s="500"/>
      <c r="F20" s="500"/>
      <c r="G20" s="501"/>
      <c r="H20" s="499" t="s">
        <v>333</v>
      </c>
      <c r="I20" s="501"/>
      <c r="J20" s="517" t="s">
        <v>22</v>
      </c>
      <c r="K20" s="519"/>
      <c r="L20" s="220" t="s">
        <v>319</v>
      </c>
    </row>
    <row r="21" spans="1:12" ht="56.45" customHeight="1" x14ac:dyDescent="0.25">
      <c r="A21" s="219">
        <v>3</v>
      </c>
      <c r="B21" s="220" t="s">
        <v>251</v>
      </c>
      <c r="C21" s="499" t="s">
        <v>334</v>
      </c>
      <c r="D21" s="500"/>
      <c r="E21" s="500"/>
      <c r="F21" s="500"/>
      <c r="G21" s="501"/>
      <c r="H21" s="499" t="s">
        <v>335</v>
      </c>
      <c r="I21" s="501"/>
      <c r="J21" s="517" t="s">
        <v>22</v>
      </c>
      <c r="K21" s="519"/>
      <c r="L21" s="220" t="s">
        <v>324</v>
      </c>
    </row>
    <row r="22" spans="1:12" ht="25.5" customHeight="1" x14ac:dyDescent="0.25">
      <c r="A22" s="224" t="s">
        <v>259</v>
      </c>
      <c r="B22" s="495" t="s">
        <v>269</v>
      </c>
      <c r="C22" s="496"/>
      <c r="D22" s="496"/>
      <c r="E22" s="496"/>
      <c r="F22" s="496"/>
      <c r="G22" s="496"/>
      <c r="H22" s="496"/>
      <c r="I22" s="496"/>
      <c r="J22" s="496"/>
      <c r="K22" s="498"/>
      <c r="L22" s="224" t="s">
        <v>270</v>
      </c>
    </row>
    <row r="23" spans="1:12" ht="28.15" customHeight="1" x14ac:dyDescent="0.25">
      <c r="A23" s="219">
        <v>1</v>
      </c>
      <c r="B23" s="517" t="s">
        <v>336</v>
      </c>
      <c r="C23" s="500"/>
      <c r="D23" s="500"/>
      <c r="E23" s="500"/>
      <c r="F23" s="500"/>
      <c r="G23" s="500"/>
      <c r="H23" s="500"/>
      <c r="I23" s="500"/>
      <c r="J23" s="500"/>
      <c r="K23" s="501"/>
      <c r="L23" s="220" t="s">
        <v>22</v>
      </c>
    </row>
    <row r="24" spans="1:12" ht="15.75" customHeight="1" x14ac:dyDescent="0.25">
      <c r="A24" s="495" t="s">
        <v>272</v>
      </c>
      <c r="B24" s="496"/>
      <c r="C24" s="496"/>
      <c r="D24" s="496"/>
      <c r="E24" s="496"/>
      <c r="F24" s="503"/>
      <c r="G24" s="503"/>
      <c r="H24" s="496"/>
      <c r="I24" s="503"/>
      <c r="J24" s="503"/>
      <c r="K24" s="496"/>
      <c r="L24" s="523"/>
    </row>
    <row r="25" spans="1:12" ht="54" customHeight="1" x14ac:dyDescent="0.25">
      <c r="A25" s="495" t="s">
        <v>273</v>
      </c>
      <c r="B25" s="496"/>
      <c r="C25" s="498"/>
      <c r="D25" s="499">
        <v>1</v>
      </c>
      <c r="E25" s="500"/>
      <c r="F25" s="513" t="s">
        <v>274</v>
      </c>
      <c r="G25" s="513"/>
      <c r="H25" s="287">
        <v>2024</v>
      </c>
      <c r="I25" s="513" t="s">
        <v>275</v>
      </c>
      <c r="J25" s="513"/>
      <c r="K25" s="223" t="s">
        <v>337</v>
      </c>
      <c r="L25" s="228" t="s">
        <v>338</v>
      </c>
    </row>
    <row r="26" spans="1:12" ht="75.95" customHeight="1" x14ac:dyDescent="0.25">
      <c r="A26" s="495" t="s">
        <v>277</v>
      </c>
      <c r="B26" s="496"/>
      <c r="C26" s="498"/>
      <c r="D26" s="510" t="s">
        <v>339</v>
      </c>
      <c r="E26" s="511"/>
      <c r="F26" s="508"/>
      <c r="G26" s="508"/>
      <c r="H26" s="511"/>
      <c r="I26" s="508"/>
      <c r="J26" s="508"/>
      <c r="K26" s="511"/>
      <c r="L26" s="509"/>
    </row>
    <row r="27" spans="1:12" ht="149.1" customHeight="1" x14ac:dyDescent="0.25">
      <c r="A27" s="495" t="s">
        <v>279</v>
      </c>
      <c r="B27" s="496"/>
      <c r="C27" s="498"/>
      <c r="D27" s="538" t="s">
        <v>340</v>
      </c>
      <c r="E27" s="539"/>
      <c r="F27" s="539"/>
      <c r="G27" s="539"/>
      <c r="H27" s="539"/>
      <c r="I27" s="539"/>
      <c r="J27" s="539"/>
      <c r="K27" s="539"/>
      <c r="L27" s="540"/>
    </row>
    <row r="28" spans="1:12" ht="17.649999999999999" customHeight="1" x14ac:dyDescent="0.25">
      <c r="A28" s="495" t="s">
        <v>281</v>
      </c>
      <c r="B28" s="496"/>
      <c r="C28" s="498"/>
      <c r="D28" s="499"/>
      <c r="E28" s="500"/>
      <c r="F28" s="500"/>
      <c r="G28" s="500"/>
      <c r="H28" s="500"/>
      <c r="I28" s="500"/>
      <c r="J28" s="500"/>
      <c r="K28" s="500"/>
      <c r="L28" s="501"/>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zoomScale="70" zoomScaleNormal="70" workbookViewId="0">
      <selection activeCell="B21" sqref="B21"/>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6" customFormat="1" ht="32.25" customHeight="1" x14ac:dyDescent="0.25">
      <c r="A1" s="452"/>
      <c r="B1" s="429" t="s">
        <v>123</v>
      </c>
      <c r="C1" s="430"/>
      <c r="D1" s="430"/>
      <c r="E1" s="430"/>
      <c r="F1" s="430"/>
      <c r="G1" s="430"/>
      <c r="H1" s="430"/>
      <c r="I1" s="430"/>
      <c r="J1" s="430"/>
      <c r="K1" s="430"/>
      <c r="L1" s="431"/>
      <c r="M1" s="426" t="s">
        <v>124</v>
      </c>
      <c r="N1" s="427"/>
      <c r="O1" s="428"/>
    </row>
    <row r="2" spans="1:15" s="106" customFormat="1" ht="30.75" customHeight="1" x14ac:dyDescent="0.25">
      <c r="A2" s="453"/>
      <c r="B2" s="432" t="s">
        <v>125</v>
      </c>
      <c r="C2" s="433"/>
      <c r="D2" s="433"/>
      <c r="E2" s="433"/>
      <c r="F2" s="433"/>
      <c r="G2" s="433"/>
      <c r="H2" s="433"/>
      <c r="I2" s="433"/>
      <c r="J2" s="433"/>
      <c r="K2" s="433"/>
      <c r="L2" s="434"/>
      <c r="M2" s="426" t="s">
        <v>126</v>
      </c>
      <c r="N2" s="427"/>
      <c r="O2" s="428"/>
    </row>
    <row r="3" spans="1:15" s="106" customFormat="1" ht="24" customHeight="1" x14ac:dyDescent="0.25">
      <c r="A3" s="453"/>
      <c r="B3" s="432" t="s">
        <v>127</v>
      </c>
      <c r="C3" s="433"/>
      <c r="D3" s="433"/>
      <c r="E3" s="433"/>
      <c r="F3" s="433"/>
      <c r="G3" s="433"/>
      <c r="H3" s="433"/>
      <c r="I3" s="433"/>
      <c r="J3" s="433"/>
      <c r="K3" s="433"/>
      <c r="L3" s="434"/>
      <c r="M3" s="426" t="s">
        <v>128</v>
      </c>
      <c r="N3" s="427"/>
      <c r="O3" s="428"/>
    </row>
    <row r="4" spans="1:15" s="106" customFormat="1" ht="21.75" customHeight="1" thickBot="1" x14ac:dyDescent="0.3">
      <c r="A4" s="454"/>
      <c r="B4" s="435" t="s">
        <v>129</v>
      </c>
      <c r="C4" s="436"/>
      <c r="D4" s="436"/>
      <c r="E4" s="436"/>
      <c r="F4" s="436"/>
      <c r="G4" s="436"/>
      <c r="H4" s="436"/>
      <c r="I4" s="436"/>
      <c r="J4" s="436"/>
      <c r="K4" s="436"/>
      <c r="L4" s="437"/>
      <c r="M4" s="426" t="s">
        <v>130</v>
      </c>
      <c r="N4" s="427"/>
      <c r="O4" s="428"/>
    </row>
    <row r="5" spans="1:15" s="106" customFormat="1" ht="21.75" customHeight="1" thickBot="1" x14ac:dyDescent="0.3">
      <c r="A5" s="107"/>
      <c r="B5" s="798"/>
      <c r="C5" s="798"/>
      <c r="D5" s="798"/>
      <c r="E5" s="798"/>
      <c r="F5" s="798"/>
      <c r="G5" s="798"/>
      <c r="H5" s="798"/>
      <c r="I5" s="798"/>
      <c r="J5" s="798"/>
      <c r="K5" s="798"/>
      <c r="L5" s="798"/>
      <c r="M5" s="109"/>
      <c r="N5" s="109"/>
      <c r="O5" s="109"/>
    </row>
    <row r="6" spans="1:15" s="106" customFormat="1" ht="21.75" customHeight="1" thickBot="1" x14ac:dyDescent="0.3">
      <c r="A6" s="91" t="s">
        <v>149</v>
      </c>
      <c r="B6" s="463" t="s">
        <v>150</v>
      </c>
      <c r="C6" s="464"/>
      <c r="D6" s="464"/>
      <c r="E6" s="464"/>
      <c r="F6" s="464"/>
      <c r="G6" s="464"/>
      <c r="H6" s="464"/>
      <c r="I6" s="464"/>
      <c r="J6" s="464"/>
      <c r="K6" s="465"/>
      <c r="L6" s="245" t="s">
        <v>151</v>
      </c>
      <c r="M6" s="466">
        <v>2024110010289</v>
      </c>
      <c r="N6" s="467"/>
      <c r="O6" s="468"/>
    </row>
    <row r="7" spans="1:15" s="106" customFormat="1" ht="21.75" customHeight="1" thickBot="1" x14ac:dyDescent="0.3">
      <c r="A7" s="107"/>
      <c r="B7" s="108"/>
      <c r="C7" s="108"/>
      <c r="D7" s="108"/>
      <c r="E7" s="108"/>
      <c r="F7" s="108"/>
      <c r="G7" s="108"/>
      <c r="H7" s="108"/>
      <c r="I7" s="108"/>
      <c r="J7" s="108"/>
      <c r="K7" s="108"/>
      <c r="L7" s="108"/>
      <c r="M7" s="109"/>
      <c r="N7" s="109"/>
      <c r="O7" s="109"/>
    </row>
    <row r="8" spans="1:15" s="106" customFormat="1" ht="21.75" customHeight="1" x14ac:dyDescent="0.25">
      <c r="A8" s="456" t="s">
        <v>131</v>
      </c>
      <c r="B8" s="199" t="s">
        <v>132</v>
      </c>
      <c r="C8" s="160"/>
      <c r="D8" s="199" t="s">
        <v>133</v>
      </c>
      <c r="E8" s="160"/>
      <c r="F8" s="199" t="s">
        <v>134</v>
      </c>
      <c r="G8" s="160" t="s">
        <v>135</v>
      </c>
      <c r="H8" s="199" t="s">
        <v>136</v>
      </c>
      <c r="I8" s="162"/>
      <c r="J8" s="440" t="s">
        <v>137</v>
      </c>
      <c r="K8" s="455"/>
      <c r="L8" s="198" t="s">
        <v>138</v>
      </c>
      <c r="M8" s="471"/>
      <c r="N8" s="471"/>
      <c r="O8" s="471"/>
    </row>
    <row r="9" spans="1:15" s="106" customFormat="1" ht="21.75" customHeight="1" x14ac:dyDescent="0.25">
      <c r="A9" s="456"/>
      <c r="B9" s="200" t="s">
        <v>139</v>
      </c>
      <c r="C9" s="163"/>
      <c r="D9" s="199" t="s">
        <v>140</v>
      </c>
      <c r="E9" s="164"/>
      <c r="F9" s="199" t="s">
        <v>141</v>
      </c>
      <c r="G9" s="164"/>
      <c r="H9" s="199" t="s">
        <v>142</v>
      </c>
      <c r="I9" s="162"/>
      <c r="J9" s="440"/>
      <c r="K9" s="455"/>
      <c r="L9" s="198" t="s">
        <v>143</v>
      </c>
      <c r="M9" s="471"/>
      <c r="N9" s="471"/>
      <c r="O9" s="471"/>
    </row>
    <row r="10" spans="1:15" s="106" customFormat="1" ht="21.75" customHeight="1" thickBot="1" x14ac:dyDescent="0.3">
      <c r="A10" s="456"/>
      <c r="B10" s="199" t="s">
        <v>144</v>
      </c>
      <c r="C10" s="160"/>
      <c r="D10" s="199" t="s">
        <v>145</v>
      </c>
      <c r="E10" s="164"/>
      <c r="F10" s="199" t="s">
        <v>146</v>
      </c>
      <c r="G10" s="164"/>
      <c r="H10" s="199" t="s">
        <v>147</v>
      </c>
      <c r="I10" s="162"/>
      <c r="J10" s="440"/>
      <c r="K10" s="455"/>
      <c r="L10" s="198" t="s">
        <v>148</v>
      </c>
      <c r="M10" s="471" t="s">
        <v>135</v>
      </c>
      <c r="N10" s="471"/>
      <c r="O10" s="471"/>
    </row>
    <row r="11" spans="1:15" ht="15" customHeight="1" thickBot="1" x14ac:dyDescent="0.3">
      <c r="A11" s="42"/>
      <c r="B11" s="43"/>
      <c r="C11" s="43"/>
      <c r="D11" s="45"/>
      <c r="E11" s="44"/>
      <c r="F11" s="44"/>
      <c r="G11" s="234"/>
      <c r="H11" s="234"/>
      <c r="I11" s="46"/>
      <c r="J11" s="46"/>
      <c r="K11" s="43"/>
      <c r="L11" s="43"/>
      <c r="M11" s="43"/>
      <c r="N11" s="43"/>
      <c r="O11" s="43"/>
    </row>
    <row r="12" spans="1:15" ht="15" customHeight="1" x14ac:dyDescent="0.25">
      <c r="A12" s="460" t="s">
        <v>152</v>
      </c>
      <c r="B12" s="441" t="s">
        <v>341</v>
      </c>
      <c r="C12" s="442"/>
      <c r="D12" s="442"/>
      <c r="E12" s="442"/>
      <c r="F12" s="442"/>
      <c r="G12" s="442"/>
      <c r="H12" s="442"/>
      <c r="I12" s="442"/>
      <c r="J12" s="442"/>
      <c r="K12" s="442"/>
      <c r="L12" s="442"/>
      <c r="M12" s="442"/>
      <c r="N12" s="442"/>
      <c r="O12" s="443"/>
    </row>
    <row r="13" spans="1:15" ht="15" customHeight="1" x14ac:dyDescent="0.25">
      <c r="A13" s="461"/>
      <c r="B13" s="444"/>
      <c r="C13" s="445"/>
      <c r="D13" s="445"/>
      <c r="E13" s="445"/>
      <c r="F13" s="445"/>
      <c r="G13" s="445"/>
      <c r="H13" s="445"/>
      <c r="I13" s="445"/>
      <c r="J13" s="445"/>
      <c r="K13" s="445"/>
      <c r="L13" s="445"/>
      <c r="M13" s="445"/>
      <c r="N13" s="445"/>
      <c r="O13" s="446"/>
    </row>
    <row r="14" spans="1:15" ht="15" customHeight="1" x14ac:dyDescent="0.25">
      <c r="A14" s="462"/>
      <c r="B14" s="447"/>
      <c r="C14" s="448"/>
      <c r="D14" s="448"/>
      <c r="E14" s="448"/>
      <c r="F14" s="448"/>
      <c r="G14" s="448"/>
      <c r="H14" s="448"/>
      <c r="I14" s="448"/>
      <c r="J14" s="448"/>
      <c r="K14" s="448"/>
      <c r="L14" s="448"/>
      <c r="M14" s="448"/>
      <c r="N14" s="448"/>
      <c r="O14" s="449"/>
    </row>
    <row r="15" spans="1:15" ht="9" customHeight="1" x14ac:dyDescent="0.25">
      <c r="A15" s="47"/>
      <c r="B15" s="105"/>
      <c r="C15" s="48"/>
      <c r="D15" s="48"/>
      <c r="E15" s="48"/>
      <c r="F15" s="48"/>
      <c r="G15" s="49"/>
      <c r="H15" s="49"/>
      <c r="I15" s="49"/>
      <c r="J15" s="49"/>
      <c r="K15" s="49"/>
      <c r="L15" s="50"/>
      <c r="M15" s="50"/>
      <c r="N15" s="50"/>
      <c r="O15" s="50"/>
    </row>
    <row r="16" spans="1:15" s="51" customFormat="1" ht="37.5" customHeight="1" x14ac:dyDescent="0.25">
      <c r="A16" s="91" t="s">
        <v>154</v>
      </c>
      <c r="B16" s="450" t="s">
        <v>342</v>
      </c>
      <c r="C16" s="450"/>
      <c r="D16" s="450"/>
      <c r="E16" s="450"/>
      <c r="F16" s="450"/>
      <c r="G16" s="456" t="s">
        <v>156</v>
      </c>
      <c r="H16" s="456"/>
      <c r="I16" s="451" t="s">
        <v>343</v>
      </c>
      <c r="J16" s="451"/>
      <c r="K16" s="451"/>
      <c r="L16" s="451"/>
      <c r="M16" s="451"/>
      <c r="N16" s="451"/>
      <c r="O16" s="451"/>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91" t="s">
        <v>158</v>
      </c>
      <c r="B18" s="450" t="s">
        <v>159</v>
      </c>
      <c r="C18" s="450"/>
      <c r="D18" s="450"/>
      <c r="E18" s="450"/>
      <c r="F18" s="91" t="s">
        <v>160</v>
      </c>
      <c r="G18" s="457" t="s">
        <v>161</v>
      </c>
      <c r="H18" s="457"/>
      <c r="I18" s="457"/>
      <c r="J18" s="91" t="s">
        <v>162</v>
      </c>
      <c r="K18" s="450" t="s">
        <v>163</v>
      </c>
      <c r="L18" s="450"/>
      <c r="M18" s="450"/>
      <c r="N18" s="450"/>
      <c r="O18" s="450"/>
    </row>
    <row r="19" spans="1:15" ht="9" customHeight="1" x14ac:dyDescent="0.25">
      <c r="A19" s="41"/>
      <c r="B19" s="40"/>
      <c r="C19" s="459"/>
      <c r="D19" s="459"/>
      <c r="E19" s="459"/>
      <c r="F19" s="459"/>
      <c r="G19" s="459"/>
      <c r="H19" s="459"/>
      <c r="I19" s="459"/>
      <c r="J19" s="459"/>
      <c r="K19" s="459"/>
      <c r="L19" s="459"/>
      <c r="M19" s="459"/>
      <c r="N19" s="459"/>
      <c r="O19" s="459"/>
    </row>
    <row r="21" spans="1:15" ht="16.5" customHeight="1" x14ac:dyDescent="0.25">
      <c r="A21" s="103"/>
      <c r="B21" s="104"/>
      <c r="C21" s="104"/>
      <c r="D21" s="104"/>
      <c r="E21" s="104"/>
      <c r="F21" s="104"/>
      <c r="G21" s="104"/>
      <c r="H21" s="104"/>
      <c r="I21" s="104"/>
      <c r="J21" s="104"/>
      <c r="K21" s="104"/>
      <c r="L21" s="104"/>
      <c r="M21" s="104"/>
      <c r="N21" s="104"/>
      <c r="O21" s="104"/>
    </row>
    <row r="22" spans="1:15" ht="32.1" customHeight="1" x14ac:dyDescent="0.25">
      <c r="A22" s="438" t="s">
        <v>164</v>
      </c>
      <c r="B22" s="439"/>
      <c r="C22" s="439"/>
      <c r="D22" s="439"/>
      <c r="E22" s="439"/>
      <c r="F22" s="439"/>
      <c r="G22" s="439"/>
      <c r="H22" s="439"/>
      <c r="I22" s="439"/>
      <c r="J22" s="439"/>
      <c r="K22" s="439"/>
      <c r="L22" s="439"/>
      <c r="M22" s="439"/>
      <c r="N22" s="439"/>
      <c r="O22" s="440"/>
    </row>
    <row r="23" spans="1:15" ht="32.1" customHeight="1" x14ac:dyDescent="0.25">
      <c r="A23" s="438" t="s">
        <v>165</v>
      </c>
      <c r="B23" s="439"/>
      <c r="C23" s="439"/>
      <c r="D23" s="439"/>
      <c r="E23" s="439"/>
      <c r="F23" s="439"/>
      <c r="G23" s="439"/>
      <c r="H23" s="439"/>
      <c r="I23" s="439"/>
      <c r="J23" s="439"/>
      <c r="K23" s="439"/>
      <c r="L23" s="439"/>
      <c r="M23" s="439"/>
      <c r="N23" s="439"/>
      <c r="O23" s="440"/>
    </row>
    <row r="24" spans="1:15" ht="32.1" customHeight="1" thickBot="1" x14ac:dyDescent="0.3">
      <c r="A24" s="62"/>
      <c r="B24" s="52" t="s">
        <v>132</v>
      </c>
      <c r="C24" s="52" t="s">
        <v>133</v>
      </c>
      <c r="D24" s="52" t="s">
        <v>134</v>
      </c>
      <c r="E24" s="52" t="s">
        <v>136</v>
      </c>
      <c r="F24" s="52" t="s">
        <v>139</v>
      </c>
      <c r="G24" s="52" t="s">
        <v>140</v>
      </c>
      <c r="H24" s="52" t="s">
        <v>141</v>
      </c>
      <c r="I24" s="52" t="s">
        <v>142</v>
      </c>
      <c r="J24" s="52" t="s">
        <v>144</v>
      </c>
      <c r="K24" s="52" t="s">
        <v>145</v>
      </c>
      <c r="L24" s="52" t="s">
        <v>146</v>
      </c>
      <c r="M24" s="52" t="s">
        <v>147</v>
      </c>
      <c r="N24" s="53" t="s">
        <v>166</v>
      </c>
      <c r="O24" s="53" t="s">
        <v>167</v>
      </c>
    </row>
    <row r="25" spans="1:15" ht="32.1" customHeight="1" x14ac:dyDescent="0.25">
      <c r="A25" s="56" t="s">
        <v>168</v>
      </c>
      <c r="B25" s="320">
        <v>126771000</v>
      </c>
      <c r="C25" s="320">
        <v>122111000</v>
      </c>
      <c r="D25" s="320">
        <v>109274000</v>
      </c>
      <c r="E25" s="320">
        <v>10800000</v>
      </c>
      <c r="F25" s="321" t="s">
        <v>169</v>
      </c>
      <c r="G25" s="320">
        <v>9900000</v>
      </c>
      <c r="H25" s="322"/>
      <c r="I25" s="54"/>
      <c r="J25" s="54"/>
      <c r="K25" s="54"/>
      <c r="L25" s="54"/>
      <c r="M25" s="54"/>
      <c r="N25" s="797">
        <f>SUM(B25:M25)</f>
        <v>378856000</v>
      </c>
      <c r="O25" s="55"/>
    </row>
    <row r="26" spans="1:15" ht="32.1" customHeight="1" x14ac:dyDescent="0.25">
      <c r="A26" s="56" t="s">
        <v>170</v>
      </c>
      <c r="B26" s="320">
        <v>126771000</v>
      </c>
      <c r="C26" s="320">
        <v>227585000</v>
      </c>
      <c r="D26" s="320">
        <v>10320000</v>
      </c>
      <c r="E26" s="321"/>
      <c r="F26" s="321"/>
      <c r="G26" s="321"/>
      <c r="H26" s="321"/>
      <c r="I26" s="57"/>
      <c r="J26" s="57"/>
      <c r="K26" s="57"/>
      <c r="L26" s="57"/>
      <c r="M26" s="57"/>
      <c r="N26" s="243">
        <f t="shared" ref="N26:N30" si="0">SUM(B26:M26)</f>
        <v>364676000</v>
      </c>
      <c r="O26" s="90">
        <f>+(B26+C26+D26+E26+F26+G26+H26+I26+J26+K26+L26+M26)/N25</f>
        <v>0.96257153113584049</v>
      </c>
    </row>
    <row r="27" spans="1:15" ht="32.1" customHeight="1" x14ac:dyDescent="0.25">
      <c r="A27" s="56" t="s">
        <v>171</v>
      </c>
      <c r="B27" s="321" t="s">
        <v>169</v>
      </c>
      <c r="C27" s="320">
        <v>1974234</v>
      </c>
      <c r="D27" s="320">
        <v>18481802</v>
      </c>
      <c r="E27" s="321"/>
      <c r="F27" s="321"/>
      <c r="G27" s="321"/>
      <c r="H27" s="321"/>
      <c r="I27" s="57"/>
      <c r="J27" s="57"/>
      <c r="K27" s="57"/>
      <c r="L27" s="57"/>
      <c r="M27" s="57"/>
      <c r="N27" s="243">
        <f t="shared" si="0"/>
        <v>20456036</v>
      </c>
      <c r="O27" s="90">
        <f>+N27/N26</f>
        <v>5.6093727034408625E-2</v>
      </c>
    </row>
    <row r="28" spans="1:15" ht="32.1" customHeight="1" x14ac:dyDescent="0.25">
      <c r="A28" s="56" t="s">
        <v>172</v>
      </c>
      <c r="B28" s="320">
        <v>37016653</v>
      </c>
      <c r="C28" s="320">
        <v>19226774</v>
      </c>
      <c r="D28" s="320">
        <v>38943204</v>
      </c>
      <c r="E28" s="321"/>
      <c r="F28" s="321"/>
      <c r="G28" s="321"/>
      <c r="H28" s="321"/>
      <c r="I28" s="57"/>
      <c r="J28" s="57"/>
      <c r="K28" s="57"/>
      <c r="L28" s="57"/>
      <c r="M28" s="57"/>
      <c r="N28" s="243">
        <f t="shared" si="0"/>
        <v>95186631</v>
      </c>
      <c r="O28" s="58"/>
    </row>
    <row r="29" spans="1:15" ht="32.1" customHeight="1" x14ac:dyDescent="0.25">
      <c r="A29" s="56" t="s">
        <v>173</v>
      </c>
      <c r="B29" s="320">
        <v>300000</v>
      </c>
      <c r="C29" s="321" t="s">
        <v>169</v>
      </c>
      <c r="D29" s="320"/>
      <c r="E29" s="321"/>
      <c r="F29" s="321"/>
      <c r="G29" s="321"/>
      <c r="H29" s="321"/>
      <c r="I29" s="57"/>
      <c r="J29" s="57"/>
      <c r="K29" s="57"/>
      <c r="L29" s="57"/>
      <c r="M29" s="57"/>
      <c r="N29" s="243">
        <f t="shared" si="0"/>
        <v>300000</v>
      </c>
      <c r="O29" s="58"/>
    </row>
    <row r="30" spans="1:15" ht="32.1" customHeight="1" thickBot="1" x14ac:dyDescent="0.3">
      <c r="A30" s="59" t="s">
        <v>174</v>
      </c>
      <c r="B30" s="323">
        <v>37016653</v>
      </c>
      <c r="C30" s="323">
        <v>11544833</v>
      </c>
      <c r="D30" s="323">
        <v>17095060</v>
      </c>
      <c r="E30" s="324"/>
      <c r="F30" s="324"/>
      <c r="G30" s="324"/>
      <c r="H30" s="324"/>
      <c r="I30" s="60"/>
      <c r="J30" s="60"/>
      <c r="K30" s="60"/>
      <c r="L30" s="60"/>
      <c r="M30" s="60"/>
      <c r="N30" s="244">
        <f t="shared" si="0"/>
        <v>65656546</v>
      </c>
      <c r="O30" s="325">
        <f>+N30/(N28-N29)</f>
        <v>0.69194727758855723</v>
      </c>
    </row>
    <row r="31" spans="1:15" s="61" customFormat="1" ht="16.5" customHeight="1" x14ac:dyDescent="0.2"/>
    <row r="32" spans="1:15" s="61" customFormat="1" ht="17.25" customHeight="1" x14ac:dyDescent="0.2"/>
    <row r="34" spans="1:9" ht="48" customHeight="1" x14ac:dyDescent="0.25">
      <c r="A34" s="409" t="s">
        <v>175</v>
      </c>
      <c r="B34" s="410"/>
      <c r="C34" s="410"/>
      <c r="D34" s="410"/>
      <c r="E34" s="410"/>
      <c r="F34" s="410"/>
      <c r="G34" s="410"/>
      <c r="H34" s="410"/>
      <c r="I34" s="411"/>
    </row>
    <row r="35" spans="1:9" ht="50.25" customHeight="1" x14ac:dyDescent="0.25">
      <c r="A35" s="73" t="s">
        <v>176</v>
      </c>
      <c r="B35" s="412" t="str">
        <f>+B12</f>
        <v>Implementar 3 acciones de transformación cultural que promuevan la redistribución equitativa de las labores del cuidado en Bogotá</v>
      </c>
      <c r="C35" s="413"/>
      <c r="D35" s="413"/>
      <c r="E35" s="413"/>
      <c r="F35" s="413"/>
      <c r="G35" s="413"/>
      <c r="H35" s="413"/>
      <c r="I35" s="414"/>
    </row>
    <row r="36" spans="1:9" ht="18.75" customHeight="1" x14ac:dyDescent="0.25">
      <c r="A36" s="403" t="s">
        <v>177</v>
      </c>
      <c r="B36" s="114">
        <v>2024</v>
      </c>
      <c r="C36" s="114">
        <v>2025</v>
      </c>
      <c r="D36" s="114">
        <v>2026</v>
      </c>
      <c r="E36" s="114">
        <v>2027</v>
      </c>
      <c r="F36" s="114" t="s">
        <v>178</v>
      </c>
      <c r="G36" s="422" t="s">
        <v>179</v>
      </c>
      <c r="H36" s="422" t="s">
        <v>21</v>
      </c>
      <c r="I36" s="422"/>
    </row>
    <row r="37" spans="1:9" ht="50.25" customHeight="1" x14ac:dyDescent="0.25">
      <c r="A37" s="404"/>
      <c r="B37" s="65">
        <v>1</v>
      </c>
      <c r="C37" s="336">
        <f>B40+B42+B44+B46+B48+B50+B52+B54+B56+B58+B60+B62</f>
        <v>1</v>
      </c>
      <c r="D37" s="65">
        <v>1</v>
      </c>
      <c r="E37" s="65">
        <v>0</v>
      </c>
      <c r="F37" s="114">
        <f>B37+C37+D37+E37</f>
        <v>3</v>
      </c>
      <c r="G37" s="422"/>
      <c r="H37" s="422"/>
      <c r="I37" s="422"/>
    </row>
    <row r="38" spans="1:9" ht="52.5" customHeight="1" x14ac:dyDescent="0.25">
      <c r="A38" s="74" t="s">
        <v>180</v>
      </c>
      <c r="B38" s="415">
        <v>0.25</v>
      </c>
      <c r="C38" s="416"/>
      <c r="D38" s="417" t="s">
        <v>181</v>
      </c>
      <c r="E38" s="418"/>
      <c r="F38" s="418"/>
      <c r="G38" s="418"/>
      <c r="H38" s="418"/>
      <c r="I38" s="419"/>
    </row>
    <row r="39" spans="1:9" s="64" customFormat="1" ht="48" customHeight="1" x14ac:dyDescent="0.25">
      <c r="A39" s="403" t="s">
        <v>182</v>
      </c>
      <c r="B39" s="74" t="s">
        <v>183</v>
      </c>
      <c r="C39" s="73" t="s">
        <v>184</v>
      </c>
      <c r="D39" s="389" t="s">
        <v>185</v>
      </c>
      <c r="E39" s="390"/>
      <c r="F39" s="389" t="s">
        <v>186</v>
      </c>
      <c r="G39" s="390"/>
      <c r="H39" s="75" t="s">
        <v>187</v>
      </c>
      <c r="I39" s="77" t="s">
        <v>188</v>
      </c>
    </row>
    <row r="40" spans="1:9" ht="120.75" customHeight="1" x14ac:dyDescent="0.25">
      <c r="A40" s="404"/>
      <c r="B40" s="256">
        <v>0.02</v>
      </c>
      <c r="C40" s="68">
        <v>0.02</v>
      </c>
      <c r="D40" s="405" t="s">
        <v>344</v>
      </c>
      <c r="E40" s="406"/>
      <c r="F40" s="405" t="s">
        <v>345</v>
      </c>
      <c r="G40" s="406"/>
      <c r="H40" s="328" t="s">
        <v>346</v>
      </c>
      <c r="I40" s="66" t="s">
        <v>347</v>
      </c>
    </row>
    <row r="41" spans="1:9" s="64" customFormat="1" ht="54" customHeight="1" x14ac:dyDescent="0.25">
      <c r="A41" s="403" t="s">
        <v>193</v>
      </c>
      <c r="B41" s="76" t="s">
        <v>183</v>
      </c>
      <c r="C41" s="75" t="s">
        <v>184</v>
      </c>
      <c r="D41" s="389" t="s">
        <v>185</v>
      </c>
      <c r="E41" s="390"/>
      <c r="F41" s="389" t="s">
        <v>186</v>
      </c>
      <c r="G41" s="390"/>
      <c r="H41" s="75" t="s">
        <v>187</v>
      </c>
      <c r="I41" s="77" t="s">
        <v>188</v>
      </c>
    </row>
    <row r="42" spans="1:9" ht="281.25" customHeight="1" x14ac:dyDescent="0.25">
      <c r="A42" s="404"/>
      <c r="B42" s="256">
        <v>0.02</v>
      </c>
      <c r="C42" s="68">
        <v>0.02</v>
      </c>
      <c r="D42" s="560" t="s">
        <v>348</v>
      </c>
      <c r="E42" s="561"/>
      <c r="F42" s="560" t="s">
        <v>349</v>
      </c>
      <c r="G42" s="561"/>
      <c r="H42" s="326" t="s">
        <v>346</v>
      </c>
      <c r="I42" s="327" t="s">
        <v>350</v>
      </c>
    </row>
    <row r="43" spans="1:9" s="64" customFormat="1" ht="35.1" customHeight="1" x14ac:dyDescent="0.25">
      <c r="A43" s="403" t="s">
        <v>197</v>
      </c>
      <c r="B43" s="76" t="s">
        <v>183</v>
      </c>
      <c r="C43" s="75" t="s">
        <v>184</v>
      </c>
      <c r="D43" s="389" t="s">
        <v>185</v>
      </c>
      <c r="E43" s="390"/>
      <c r="F43" s="389" t="s">
        <v>186</v>
      </c>
      <c r="G43" s="390"/>
      <c r="H43" s="75" t="s">
        <v>187</v>
      </c>
      <c r="I43" s="77" t="s">
        <v>188</v>
      </c>
    </row>
    <row r="44" spans="1:9" ht="258.75" customHeight="1" x14ac:dyDescent="0.25">
      <c r="A44" s="404"/>
      <c r="B44" s="256">
        <v>0.1</v>
      </c>
      <c r="C44" s="256">
        <v>0.1</v>
      </c>
      <c r="D44" s="405" t="s">
        <v>351</v>
      </c>
      <c r="E44" s="406"/>
      <c r="F44" s="405" t="s">
        <v>352</v>
      </c>
      <c r="G44" s="406"/>
      <c r="H44" s="326" t="s">
        <v>346</v>
      </c>
      <c r="I44" s="66" t="s">
        <v>353</v>
      </c>
    </row>
    <row r="45" spans="1:9" s="64" customFormat="1" ht="35.1" customHeight="1" x14ac:dyDescent="0.25">
      <c r="A45" s="403" t="s">
        <v>200</v>
      </c>
      <c r="B45" s="76" t="s">
        <v>183</v>
      </c>
      <c r="C45" s="76" t="s">
        <v>184</v>
      </c>
      <c r="D45" s="389" t="s">
        <v>185</v>
      </c>
      <c r="E45" s="390"/>
      <c r="F45" s="389" t="s">
        <v>186</v>
      </c>
      <c r="G45" s="390"/>
      <c r="H45" s="75" t="s">
        <v>187</v>
      </c>
      <c r="I45" s="75" t="s">
        <v>188</v>
      </c>
    </row>
    <row r="46" spans="1:9" ht="120.75" customHeight="1" x14ac:dyDescent="0.25">
      <c r="A46" s="404"/>
      <c r="B46" s="256">
        <v>0.1</v>
      </c>
      <c r="C46" s="68"/>
      <c r="D46" s="407"/>
      <c r="E46" s="408"/>
      <c r="F46" s="407"/>
      <c r="G46" s="408"/>
      <c r="H46" s="85"/>
      <c r="I46" s="86"/>
    </row>
    <row r="47" spans="1:9" s="64" customFormat="1" ht="35.1" customHeight="1" x14ac:dyDescent="0.25">
      <c r="A47" s="403" t="s">
        <v>201</v>
      </c>
      <c r="B47" s="76" t="s">
        <v>183</v>
      </c>
      <c r="C47" s="75" t="s">
        <v>184</v>
      </c>
      <c r="D47" s="389" t="s">
        <v>185</v>
      </c>
      <c r="E47" s="390"/>
      <c r="F47" s="389" t="s">
        <v>186</v>
      </c>
      <c r="G47" s="390"/>
      <c r="H47" s="75" t="s">
        <v>187</v>
      </c>
      <c r="I47" s="77" t="s">
        <v>188</v>
      </c>
    </row>
    <row r="48" spans="1:9" ht="120.75" customHeight="1" x14ac:dyDescent="0.25">
      <c r="A48" s="404"/>
      <c r="B48" s="256">
        <v>0.1</v>
      </c>
      <c r="C48" s="68"/>
      <c r="D48" s="391"/>
      <c r="E48" s="393"/>
      <c r="F48" s="391"/>
      <c r="G48" s="393"/>
      <c r="H48" s="65"/>
      <c r="I48" s="67"/>
    </row>
    <row r="49" spans="1:9" s="64" customFormat="1" ht="35.1" customHeight="1" x14ac:dyDescent="0.25">
      <c r="A49" s="403" t="s">
        <v>202</v>
      </c>
      <c r="B49" s="76" t="s">
        <v>183</v>
      </c>
      <c r="C49" s="75" t="s">
        <v>184</v>
      </c>
      <c r="D49" s="389" t="s">
        <v>185</v>
      </c>
      <c r="E49" s="390"/>
      <c r="F49" s="389" t="s">
        <v>186</v>
      </c>
      <c r="G49" s="390"/>
      <c r="H49" s="75" t="s">
        <v>187</v>
      </c>
      <c r="I49" s="77" t="s">
        <v>188</v>
      </c>
    </row>
    <row r="50" spans="1:9" ht="120.75" customHeight="1" x14ac:dyDescent="0.25">
      <c r="A50" s="404"/>
      <c r="B50" s="257">
        <v>0.1</v>
      </c>
      <c r="C50" s="69"/>
      <c r="D50" s="391"/>
      <c r="E50" s="393"/>
      <c r="F50" s="391"/>
      <c r="G50" s="393"/>
      <c r="H50" s="65"/>
      <c r="I50" s="67"/>
    </row>
    <row r="51" spans="1:9" ht="35.1" customHeight="1" x14ac:dyDescent="0.25">
      <c r="A51" s="403" t="s">
        <v>203</v>
      </c>
      <c r="B51" s="74" t="s">
        <v>183</v>
      </c>
      <c r="C51" s="73" t="s">
        <v>184</v>
      </c>
      <c r="D51" s="389" t="s">
        <v>185</v>
      </c>
      <c r="E51" s="390"/>
      <c r="F51" s="389" t="s">
        <v>186</v>
      </c>
      <c r="G51" s="390"/>
      <c r="H51" s="75" t="s">
        <v>187</v>
      </c>
      <c r="I51" s="77" t="s">
        <v>188</v>
      </c>
    </row>
    <row r="52" spans="1:9" ht="120.75" customHeight="1" x14ac:dyDescent="0.25">
      <c r="A52" s="404"/>
      <c r="B52" s="257">
        <v>0.1</v>
      </c>
      <c r="C52" s="69"/>
      <c r="D52" s="391"/>
      <c r="E52" s="392"/>
      <c r="F52" s="391"/>
      <c r="G52" s="393"/>
      <c r="H52" s="65"/>
      <c r="I52" s="67"/>
    </row>
    <row r="53" spans="1:9" ht="35.1" customHeight="1" x14ac:dyDescent="0.25">
      <c r="A53" s="403" t="s">
        <v>204</v>
      </c>
      <c r="B53" s="74" t="s">
        <v>183</v>
      </c>
      <c r="C53" s="73" t="s">
        <v>184</v>
      </c>
      <c r="D53" s="389" t="s">
        <v>185</v>
      </c>
      <c r="E53" s="390"/>
      <c r="F53" s="389" t="s">
        <v>186</v>
      </c>
      <c r="G53" s="390"/>
      <c r="H53" s="75" t="s">
        <v>187</v>
      </c>
      <c r="I53" s="77" t="s">
        <v>188</v>
      </c>
    </row>
    <row r="54" spans="1:9" ht="120.75" customHeight="1" x14ac:dyDescent="0.25">
      <c r="A54" s="404"/>
      <c r="B54" s="257">
        <v>0.13</v>
      </c>
      <c r="C54" s="69"/>
      <c r="D54" s="391"/>
      <c r="E54" s="392"/>
      <c r="F54" s="391"/>
      <c r="G54" s="393"/>
      <c r="H54" s="87"/>
      <c r="I54" s="67"/>
    </row>
    <row r="55" spans="1:9" ht="35.1" customHeight="1" x14ac:dyDescent="0.25">
      <c r="A55" s="403" t="s">
        <v>205</v>
      </c>
      <c r="B55" s="74" t="s">
        <v>183</v>
      </c>
      <c r="C55" s="73" t="s">
        <v>184</v>
      </c>
      <c r="D55" s="389" t="s">
        <v>185</v>
      </c>
      <c r="E55" s="390"/>
      <c r="F55" s="389" t="s">
        <v>186</v>
      </c>
      <c r="G55" s="390"/>
      <c r="H55" s="75" t="s">
        <v>187</v>
      </c>
      <c r="I55" s="77" t="s">
        <v>188</v>
      </c>
    </row>
    <row r="56" spans="1:9" ht="120.75" customHeight="1" x14ac:dyDescent="0.25">
      <c r="A56" s="404"/>
      <c r="B56" s="257">
        <v>0.13</v>
      </c>
      <c r="C56" s="69"/>
      <c r="D56" s="391"/>
      <c r="E56" s="393"/>
      <c r="F56" s="391"/>
      <c r="G56" s="393"/>
      <c r="H56" s="65"/>
      <c r="I56" s="65"/>
    </row>
    <row r="57" spans="1:9" ht="35.1" customHeight="1" x14ac:dyDescent="0.25">
      <c r="A57" s="403" t="s">
        <v>206</v>
      </c>
      <c r="B57" s="74" t="s">
        <v>183</v>
      </c>
      <c r="C57" s="73" t="s">
        <v>184</v>
      </c>
      <c r="D57" s="389" t="s">
        <v>185</v>
      </c>
      <c r="E57" s="390"/>
      <c r="F57" s="389" t="s">
        <v>186</v>
      </c>
      <c r="G57" s="390"/>
      <c r="H57" s="75" t="s">
        <v>187</v>
      </c>
      <c r="I57" s="77" t="s">
        <v>188</v>
      </c>
    </row>
    <row r="58" spans="1:9" ht="120.75" customHeight="1" x14ac:dyDescent="0.25">
      <c r="A58" s="404"/>
      <c r="B58" s="257">
        <v>0.1</v>
      </c>
      <c r="C58" s="69"/>
      <c r="D58" s="391"/>
      <c r="E58" s="393"/>
      <c r="F58" s="391"/>
      <c r="G58" s="393"/>
      <c r="H58" s="65"/>
      <c r="I58" s="67"/>
    </row>
    <row r="59" spans="1:9" ht="35.1" customHeight="1" x14ac:dyDescent="0.25">
      <c r="A59" s="403" t="s">
        <v>207</v>
      </c>
      <c r="B59" s="74" t="s">
        <v>183</v>
      </c>
      <c r="C59" s="73" t="s">
        <v>184</v>
      </c>
      <c r="D59" s="389" t="s">
        <v>185</v>
      </c>
      <c r="E59" s="390"/>
      <c r="F59" s="389" t="s">
        <v>186</v>
      </c>
      <c r="G59" s="390"/>
      <c r="H59" s="75" t="s">
        <v>187</v>
      </c>
      <c r="I59" s="77" t="s">
        <v>188</v>
      </c>
    </row>
    <row r="60" spans="1:9" ht="120.75" customHeight="1" x14ac:dyDescent="0.25">
      <c r="A60" s="404"/>
      <c r="B60" s="255">
        <v>0.05</v>
      </c>
      <c r="C60" s="69"/>
      <c r="D60" s="391"/>
      <c r="E60" s="393"/>
      <c r="F60" s="392"/>
      <c r="G60" s="392"/>
      <c r="H60" s="65"/>
      <c r="I60" s="65"/>
    </row>
    <row r="61" spans="1:9" ht="35.1" customHeight="1" x14ac:dyDescent="0.25">
      <c r="A61" s="403" t="s">
        <v>208</v>
      </c>
      <c r="B61" s="74" t="s">
        <v>183</v>
      </c>
      <c r="C61" s="73" t="s">
        <v>184</v>
      </c>
      <c r="D61" s="389" t="s">
        <v>185</v>
      </c>
      <c r="E61" s="390"/>
      <c r="F61" s="389" t="s">
        <v>186</v>
      </c>
      <c r="G61" s="390"/>
      <c r="H61" s="75" t="s">
        <v>187</v>
      </c>
      <c r="I61" s="77" t="s">
        <v>188</v>
      </c>
    </row>
    <row r="62" spans="1:9" ht="120.75" customHeight="1" x14ac:dyDescent="0.25">
      <c r="A62" s="404"/>
      <c r="B62" s="255">
        <v>0.05</v>
      </c>
      <c r="C62" s="69"/>
      <c r="D62" s="391"/>
      <c r="E62" s="393"/>
      <c r="F62" s="391"/>
      <c r="G62" s="393"/>
      <c r="H62" s="65"/>
      <c r="I62" s="65"/>
    </row>
    <row r="65" spans="1:11" x14ac:dyDescent="0.25">
      <c r="K65" s="335">
        <f>B40+B42+B44+B46+B48+B50+B52+B54+B56+B58+B60+B62</f>
        <v>1</v>
      </c>
    </row>
    <row r="66" spans="1:11" ht="34.5" customHeight="1" x14ac:dyDescent="0.25">
      <c r="A66" s="472" t="s">
        <v>209</v>
      </c>
      <c r="B66" s="472"/>
      <c r="C66" s="472"/>
      <c r="D66" s="472"/>
      <c r="E66" s="472"/>
      <c r="F66" s="472"/>
      <c r="G66" s="472"/>
      <c r="H66" s="472"/>
      <c r="I66" s="472"/>
    </row>
    <row r="67" spans="1:11" ht="98.25" customHeight="1" x14ac:dyDescent="0.25">
      <c r="A67" s="78" t="s">
        <v>210</v>
      </c>
      <c r="B67" s="400" t="s">
        <v>354</v>
      </c>
      <c r="C67" s="401"/>
      <c r="D67" s="400" t="s">
        <v>355</v>
      </c>
      <c r="E67" s="401"/>
      <c r="F67" s="400" t="s">
        <v>356</v>
      </c>
      <c r="G67" s="401"/>
      <c r="H67" s="400" t="s">
        <v>357</v>
      </c>
      <c r="I67" s="401"/>
    </row>
    <row r="68" spans="1:11" ht="40.5" customHeight="1" x14ac:dyDescent="0.25">
      <c r="A68" s="288" t="s">
        <v>215</v>
      </c>
      <c r="B68" s="475">
        <v>7.0000000000000007E-2</v>
      </c>
      <c r="C68" s="476"/>
      <c r="D68" s="475">
        <v>0.08</v>
      </c>
      <c r="E68" s="476"/>
      <c r="F68" s="475">
        <v>0.05</v>
      </c>
      <c r="G68" s="476"/>
      <c r="H68" s="475">
        <v>0.05</v>
      </c>
      <c r="I68" s="478"/>
    </row>
    <row r="69" spans="1:11" ht="30" customHeight="1" x14ac:dyDescent="0.25">
      <c r="A69" s="469" t="s">
        <v>132</v>
      </c>
      <c r="B69" s="118" t="s">
        <v>99</v>
      </c>
      <c r="C69" s="118" t="s">
        <v>184</v>
      </c>
      <c r="D69" s="118" t="s">
        <v>99</v>
      </c>
      <c r="E69" s="118" t="s">
        <v>184</v>
      </c>
      <c r="F69" s="118" t="s">
        <v>99</v>
      </c>
      <c r="G69" s="118" t="s">
        <v>184</v>
      </c>
      <c r="H69" s="118" t="s">
        <v>99</v>
      </c>
      <c r="I69" s="118" t="s">
        <v>184</v>
      </c>
    </row>
    <row r="70" spans="1:11" ht="30" customHeight="1" x14ac:dyDescent="0.25">
      <c r="A70" s="470"/>
      <c r="B70" s="80">
        <v>0.05</v>
      </c>
      <c r="C70" s="81">
        <v>0.05</v>
      </c>
      <c r="D70" s="80">
        <v>0</v>
      </c>
      <c r="E70" s="81">
        <v>0</v>
      </c>
      <c r="F70" s="88">
        <v>0</v>
      </c>
      <c r="G70" s="81">
        <v>0</v>
      </c>
      <c r="H70" s="88">
        <v>0</v>
      </c>
      <c r="I70" s="81">
        <v>0</v>
      </c>
    </row>
    <row r="71" spans="1:11" ht="180" customHeight="1" x14ac:dyDescent="0.25">
      <c r="A71" s="78" t="s">
        <v>216</v>
      </c>
      <c r="B71" s="396" t="s">
        <v>358</v>
      </c>
      <c r="C71" s="397"/>
      <c r="D71" s="555" t="s">
        <v>299</v>
      </c>
      <c r="E71" s="555"/>
      <c r="F71" s="555" t="s">
        <v>299</v>
      </c>
      <c r="G71" s="555"/>
      <c r="H71" s="555" t="s">
        <v>299</v>
      </c>
      <c r="I71" s="555"/>
    </row>
    <row r="72" spans="1:11" ht="80.25" customHeight="1" x14ac:dyDescent="0.25">
      <c r="A72" s="78" t="s">
        <v>220</v>
      </c>
      <c r="B72" s="394" t="s">
        <v>359</v>
      </c>
      <c r="C72" s="395"/>
      <c r="D72" s="559" t="s">
        <v>265</v>
      </c>
      <c r="E72" s="559"/>
      <c r="F72" s="559" t="s">
        <v>265</v>
      </c>
      <c r="G72" s="559"/>
      <c r="H72" s="559" t="s">
        <v>265</v>
      </c>
      <c r="I72" s="559"/>
    </row>
    <row r="73" spans="1:11" ht="30.75" customHeight="1" x14ac:dyDescent="0.25">
      <c r="A73" s="469" t="s">
        <v>133</v>
      </c>
      <c r="B73" s="118" t="s">
        <v>99</v>
      </c>
      <c r="C73" s="118" t="s">
        <v>184</v>
      </c>
      <c r="D73" s="118" t="s">
        <v>99</v>
      </c>
      <c r="E73" s="118" t="s">
        <v>184</v>
      </c>
      <c r="F73" s="118" t="s">
        <v>99</v>
      </c>
      <c r="G73" s="118" t="s">
        <v>184</v>
      </c>
      <c r="H73" s="118" t="s">
        <v>99</v>
      </c>
      <c r="I73" s="118" t="s">
        <v>184</v>
      </c>
    </row>
    <row r="74" spans="1:11" ht="30.75" customHeight="1" x14ac:dyDescent="0.25">
      <c r="A74" s="470"/>
      <c r="B74" s="80">
        <v>0.05</v>
      </c>
      <c r="C74" s="81">
        <v>0.05</v>
      </c>
      <c r="D74" s="80">
        <v>0</v>
      </c>
      <c r="E74" s="81"/>
      <c r="F74" s="88">
        <v>0</v>
      </c>
      <c r="G74" s="82">
        <v>0</v>
      </c>
      <c r="H74" s="88">
        <v>0.09</v>
      </c>
      <c r="I74" s="82">
        <v>0.09</v>
      </c>
    </row>
    <row r="75" spans="1:11" ht="401.25" customHeight="1" x14ac:dyDescent="0.25">
      <c r="A75" s="78" t="s">
        <v>216</v>
      </c>
      <c r="B75" s="396" t="s">
        <v>360</v>
      </c>
      <c r="C75" s="397"/>
      <c r="D75" s="555" t="s">
        <v>299</v>
      </c>
      <c r="E75" s="555"/>
      <c r="F75" s="398" t="s">
        <v>361</v>
      </c>
      <c r="G75" s="399"/>
      <c r="H75" s="556" t="s">
        <v>362</v>
      </c>
      <c r="I75" s="557"/>
    </row>
    <row r="76" spans="1:11" ht="181.5" customHeight="1" x14ac:dyDescent="0.25">
      <c r="A76" s="78" t="s">
        <v>220</v>
      </c>
      <c r="B76" s="394" t="s">
        <v>363</v>
      </c>
      <c r="C76" s="395"/>
      <c r="D76" s="481" t="s">
        <v>265</v>
      </c>
      <c r="E76" s="423"/>
      <c r="F76" s="532" t="s">
        <v>265</v>
      </c>
      <c r="G76" s="533"/>
      <c r="H76" s="558" t="s">
        <v>364</v>
      </c>
      <c r="I76" s="534"/>
    </row>
    <row r="77" spans="1:11" ht="30.75" customHeight="1" x14ac:dyDescent="0.25">
      <c r="A77" s="469" t="s">
        <v>134</v>
      </c>
      <c r="B77" s="118" t="s">
        <v>99</v>
      </c>
      <c r="C77" s="118" t="s">
        <v>184</v>
      </c>
      <c r="D77" s="118" t="s">
        <v>99</v>
      </c>
      <c r="E77" s="118" t="s">
        <v>184</v>
      </c>
      <c r="F77" s="118" t="s">
        <v>99</v>
      </c>
      <c r="G77" s="118" t="s">
        <v>184</v>
      </c>
      <c r="H77" s="118" t="s">
        <v>99</v>
      </c>
      <c r="I77" s="118" t="s">
        <v>184</v>
      </c>
    </row>
    <row r="78" spans="1:11" ht="30.75" customHeight="1" x14ac:dyDescent="0.25">
      <c r="A78" s="470"/>
      <c r="B78" s="80">
        <v>0.1</v>
      </c>
      <c r="C78" s="81">
        <v>0.1</v>
      </c>
      <c r="D78" s="80">
        <v>0.1</v>
      </c>
      <c r="E78" s="81">
        <v>0.1</v>
      </c>
      <c r="F78" s="88">
        <v>0.09</v>
      </c>
      <c r="G78" s="82">
        <v>0.09</v>
      </c>
      <c r="H78" s="88">
        <v>0.09</v>
      </c>
      <c r="I78" s="82">
        <v>0.09</v>
      </c>
    </row>
    <row r="79" spans="1:11" ht="264.75" customHeight="1" x14ac:dyDescent="0.25">
      <c r="A79" s="78" t="s">
        <v>216</v>
      </c>
      <c r="B79" s="396" t="s">
        <v>365</v>
      </c>
      <c r="C79" s="397"/>
      <c r="D79" s="396" t="s">
        <v>366</v>
      </c>
      <c r="E79" s="397"/>
      <c r="F79" s="396" t="s">
        <v>367</v>
      </c>
      <c r="G79" s="397"/>
      <c r="H79" s="396" t="s">
        <v>368</v>
      </c>
      <c r="I79" s="397"/>
    </row>
    <row r="80" spans="1:11" ht="80.25" customHeight="1" x14ac:dyDescent="0.25">
      <c r="A80" s="78" t="s">
        <v>220</v>
      </c>
      <c r="B80" s="394" t="s">
        <v>369</v>
      </c>
      <c r="C80" s="395"/>
      <c r="D80" s="394" t="s">
        <v>370</v>
      </c>
      <c r="E80" s="395"/>
      <c r="F80" s="394" t="s">
        <v>371</v>
      </c>
      <c r="G80" s="395"/>
      <c r="H80" s="394" t="s">
        <v>372</v>
      </c>
      <c r="I80" s="395"/>
    </row>
    <row r="81" spans="1:9" ht="30.75" customHeight="1" x14ac:dyDescent="0.25">
      <c r="A81" s="469" t="s">
        <v>136</v>
      </c>
      <c r="B81" s="118" t="s">
        <v>99</v>
      </c>
      <c r="C81" s="118" t="s">
        <v>184</v>
      </c>
      <c r="D81" s="118" t="s">
        <v>99</v>
      </c>
      <c r="E81" s="118" t="s">
        <v>184</v>
      </c>
      <c r="F81" s="118" t="s">
        <v>99</v>
      </c>
      <c r="G81" s="118" t="s">
        <v>184</v>
      </c>
      <c r="H81" s="118" t="s">
        <v>99</v>
      </c>
      <c r="I81" s="118" t="s">
        <v>184</v>
      </c>
    </row>
    <row r="82" spans="1:9" ht="30.75" customHeight="1" x14ac:dyDescent="0.25">
      <c r="A82" s="470"/>
      <c r="B82" s="80">
        <v>0.1</v>
      </c>
      <c r="C82" s="81"/>
      <c r="D82" s="80">
        <v>0.1</v>
      </c>
      <c r="E82" s="81"/>
      <c r="F82" s="88">
        <v>0.09</v>
      </c>
      <c r="G82" s="82"/>
      <c r="H82" s="88">
        <v>0.09</v>
      </c>
      <c r="I82" s="82"/>
    </row>
    <row r="83" spans="1:9" ht="80.25" customHeight="1" x14ac:dyDescent="0.25">
      <c r="A83" s="78" t="s">
        <v>216</v>
      </c>
      <c r="B83" s="385"/>
      <c r="C83" s="386"/>
      <c r="D83" s="383"/>
      <c r="E83" s="384"/>
      <c r="F83" s="387"/>
      <c r="G83" s="388"/>
      <c r="H83" s="383"/>
      <c r="I83" s="384"/>
    </row>
    <row r="84" spans="1:9" ht="80.25" customHeight="1" x14ac:dyDescent="0.25">
      <c r="A84" s="78" t="s">
        <v>220</v>
      </c>
      <c r="B84" s="479"/>
      <c r="C84" s="480"/>
      <c r="D84" s="481"/>
      <c r="E84" s="423"/>
      <c r="F84" s="383"/>
      <c r="G84" s="384"/>
      <c r="H84" s="383"/>
      <c r="I84" s="384"/>
    </row>
    <row r="85" spans="1:9" ht="30" customHeight="1" x14ac:dyDescent="0.25">
      <c r="A85" s="469" t="s">
        <v>139</v>
      </c>
      <c r="B85" s="118" t="s">
        <v>99</v>
      </c>
      <c r="C85" s="118" t="s">
        <v>184</v>
      </c>
      <c r="D85" s="118" t="s">
        <v>99</v>
      </c>
      <c r="E85" s="118" t="s">
        <v>184</v>
      </c>
      <c r="F85" s="118" t="s">
        <v>99</v>
      </c>
      <c r="G85" s="118" t="s">
        <v>184</v>
      </c>
      <c r="H85" s="118" t="s">
        <v>99</v>
      </c>
      <c r="I85" s="118" t="s">
        <v>184</v>
      </c>
    </row>
    <row r="86" spans="1:9" ht="30" customHeight="1" x14ac:dyDescent="0.25">
      <c r="A86" s="470"/>
      <c r="B86" s="80">
        <v>0.15</v>
      </c>
      <c r="C86" s="81"/>
      <c r="D86" s="80">
        <v>0.1</v>
      </c>
      <c r="E86" s="81"/>
      <c r="F86" s="88">
        <v>0.1</v>
      </c>
      <c r="G86" s="82"/>
      <c r="H86" s="88">
        <v>0.09</v>
      </c>
      <c r="I86" s="82"/>
    </row>
    <row r="87" spans="1:9" ht="80.25" customHeight="1" x14ac:dyDescent="0.25">
      <c r="A87" s="78" t="s">
        <v>216</v>
      </c>
      <c r="B87" s="402"/>
      <c r="C87" s="402"/>
      <c r="D87" s="402"/>
      <c r="E87" s="402"/>
      <c r="F87" s="402"/>
      <c r="G87" s="402"/>
      <c r="H87" s="402"/>
      <c r="I87" s="402"/>
    </row>
    <row r="88" spans="1:9" ht="80.25" customHeight="1" x14ac:dyDescent="0.25">
      <c r="A88" s="78" t="s">
        <v>220</v>
      </c>
      <c r="B88" s="380"/>
      <c r="C88" s="381"/>
      <c r="D88" s="380"/>
      <c r="E88" s="381"/>
      <c r="F88" s="380"/>
      <c r="G88" s="381"/>
      <c r="H88" s="380"/>
      <c r="I88" s="381"/>
    </row>
    <row r="89" spans="1:9" ht="29.25" customHeight="1" x14ac:dyDescent="0.25">
      <c r="A89" s="469" t="s">
        <v>140</v>
      </c>
      <c r="B89" s="118" t="s">
        <v>99</v>
      </c>
      <c r="C89" s="118" t="s">
        <v>184</v>
      </c>
      <c r="D89" s="118" t="s">
        <v>99</v>
      </c>
      <c r="E89" s="118" t="s">
        <v>184</v>
      </c>
      <c r="F89" s="118" t="s">
        <v>99</v>
      </c>
      <c r="G89" s="118" t="s">
        <v>184</v>
      </c>
      <c r="H89" s="118" t="s">
        <v>99</v>
      </c>
      <c r="I89" s="118" t="s">
        <v>184</v>
      </c>
    </row>
    <row r="90" spans="1:9" ht="29.25" customHeight="1" x14ac:dyDescent="0.25">
      <c r="A90" s="470"/>
      <c r="B90" s="80">
        <v>0.15</v>
      </c>
      <c r="C90" s="83"/>
      <c r="D90" s="80">
        <v>0.15</v>
      </c>
      <c r="E90" s="81"/>
      <c r="F90" s="88">
        <v>0.08</v>
      </c>
      <c r="G90" s="82"/>
      <c r="H90" s="88">
        <v>0.09</v>
      </c>
      <c r="I90" s="82"/>
    </row>
    <row r="91" spans="1:9" ht="80.25" customHeight="1" x14ac:dyDescent="0.25">
      <c r="A91" s="78" t="s">
        <v>216</v>
      </c>
      <c r="B91" s="379"/>
      <c r="C91" s="379"/>
      <c r="D91" s="379"/>
      <c r="E91" s="379"/>
      <c r="F91" s="379"/>
      <c r="G91" s="379"/>
      <c r="H91" s="379"/>
      <c r="I91" s="379"/>
    </row>
    <row r="92" spans="1:9" ht="80.25" customHeight="1" x14ac:dyDescent="0.25">
      <c r="A92" s="78" t="s">
        <v>220</v>
      </c>
      <c r="B92" s="380"/>
      <c r="C92" s="381"/>
      <c r="D92" s="380"/>
      <c r="E92" s="381"/>
      <c r="F92" s="380"/>
      <c r="G92" s="381"/>
      <c r="H92" s="380"/>
      <c r="I92" s="381"/>
    </row>
    <row r="93" spans="1:9" ht="24.95" customHeight="1" x14ac:dyDescent="0.25">
      <c r="A93" s="469" t="s">
        <v>141</v>
      </c>
      <c r="B93" s="118" t="s">
        <v>99</v>
      </c>
      <c r="C93" s="118" t="s">
        <v>184</v>
      </c>
      <c r="D93" s="118" t="s">
        <v>99</v>
      </c>
      <c r="E93" s="118" t="s">
        <v>184</v>
      </c>
      <c r="F93" s="118" t="s">
        <v>99</v>
      </c>
      <c r="G93" s="118" t="s">
        <v>184</v>
      </c>
      <c r="H93" s="118" t="s">
        <v>99</v>
      </c>
      <c r="I93" s="118" t="s">
        <v>184</v>
      </c>
    </row>
    <row r="94" spans="1:9" ht="24.95" customHeight="1" x14ac:dyDescent="0.25">
      <c r="A94" s="470"/>
      <c r="B94" s="80">
        <v>0.1</v>
      </c>
      <c r="C94" s="83"/>
      <c r="D94" s="80">
        <v>0.15</v>
      </c>
      <c r="E94" s="81"/>
      <c r="F94" s="88">
        <v>0.08</v>
      </c>
      <c r="G94" s="82"/>
      <c r="H94" s="88">
        <v>0.09</v>
      </c>
      <c r="I94" s="82"/>
    </row>
    <row r="95" spans="1:9" ht="80.25" customHeight="1" x14ac:dyDescent="0.25">
      <c r="A95" s="78" t="s">
        <v>216</v>
      </c>
      <c r="B95" s="379"/>
      <c r="C95" s="379"/>
      <c r="D95" s="379"/>
      <c r="E95" s="379"/>
      <c r="F95" s="379"/>
      <c r="G95" s="379"/>
      <c r="H95" s="379"/>
      <c r="I95" s="379"/>
    </row>
    <row r="96" spans="1:9" ht="80.25" customHeight="1" x14ac:dyDescent="0.25">
      <c r="A96" s="78" t="s">
        <v>220</v>
      </c>
      <c r="B96" s="380"/>
      <c r="C96" s="381"/>
      <c r="D96" s="380"/>
      <c r="E96" s="381"/>
      <c r="F96" s="380"/>
      <c r="G96" s="381"/>
      <c r="H96" s="380"/>
      <c r="I96" s="381"/>
    </row>
    <row r="97" spans="1:9" ht="24.95" customHeight="1" x14ac:dyDescent="0.25">
      <c r="A97" s="469" t="s">
        <v>142</v>
      </c>
      <c r="B97" s="118" t="s">
        <v>99</v>
      </c>
      <c r="C97" s="118" t="s">
        <v>184</v>
      </c>
      <c r="D97" s="118" t="s">
        <v>99</v>
      </c>
      <c r="E97" s="118" t="s">
        <v>184</v>
      </c>
      <c r="F97" s="118" t="s">
        <v>99</v>
      </c>
      <c r="G97" s="118" t="s">
        <v>184</v>
      </c>
      <c r="H97" s="118" t="s">
        <v>99</v>
      </c>
      <c r="I97" s="118" t="s">
        <v>184</v>
      </c>
    </row>
    <row r="98" spans="1:9" ht="24.95" customHeight="1" x14ac:dyDescent="0.25">
      <c r="A98" s="470"/>
      <c r="B98" s="80">
        <v>0.1</v>
      </c>
      <c r="C98" s="83"/>
      <c r="D98" s="80">
        <v>0.15</v>
      </c>
      <c r="E98" s="81"/>
      <c r="F98" s="88">
        <v>0.09</v>
      </c>
      <c r="G98" s="82"/>
      <c r="H98" s="88">
        <v>0.09</v>
      </c>
      <c r="I98" s="82"/>
    </row>
    <row r="99" spans="1:9" ht="80.25" customHeight="1" x14ac:dyDescent="0.25">
      <c r="A99" s="78" t="s">
        <v>216</v>
      </c>
      <c r="B99" s="379"/>
      <c r="C99" s="379"/>
      <c r="D99" s="379"/>
      <c r="E99" s="379"/>
      <c r="F99" s="379"/>
      <c r="G99" s="379"/>
      <c r="H99" s="379"/>
      <c r="I99" s="379"/>
    </row>
    <row r="100" spans="1:9" ht="80.25" customHeight="1" x14ac:dyDescent="0.25">
      <c r="A100" s="78" t="s">
        <v>220</v>
      </c>
      <c r="B100" s="380"/>
      <c r="C100" s="381"/>
      <c r="D100" s="380"/>
      <c r="E100" s="381"/>
      <c r="F100" s="380"/>
      <c r="G100" s="381"/>
      <c r="H100" s="380"/>
      <c r="I100" s="381"/>
    </row>
    <row r="101" spans="1:9" ht="24.95" customHeight="1" x14ac:dyDescent="0.25">
      <c r="A101" s="469" t="s">
        <v>144</v>
      </c>
      <c r="B101" s="118" t="s">
        <v>99</v>
      </c>
      <c r="C101" s="118" t="s">
        <v>184</v>
      </c>
      <c r="D101" s="118" t="s">
        <v>99</v>
      </c>
      <c r="E101" s="118" t="s">
        <v>184</v>
      </c>
      <c r="F101" s="118" t="s">
        <v>99</v>
      </c>
      <c r="G101" s="118" t="s">
        <v>184</v>
      </c>
      <c r="H101" s="118" t="s">
        <v>99</v>
      </c>
      <c r="I101" s="118" t="s">
        <v>184</v>
      </c>
    </row>
    <row r="102" spans="1:9" ht="24.95" customHeight="1" x14ac:dyDescent="0.25">
      <c r="A102" s="470"/>
      <c r="B102" s="80">
        <v>0.05</v>
      </c>
      <c r="C102" s="83"/>
      <c r="D102" s="80">
        <v>0.1</v>
      </c>
      <c r="E102" s="81"/>
      <c r="F102" s="88">
        <v>0.09</v>
      </c>
      <c r="G102" s="82"/>
      <c r="H102" s="88">
        <v>0.09</v>
      </c>
      <c r="I102" s="82"/>
    </row>
    <row r="103" spans="1:9" ht="80.25" customHeight="1" x14ac:dyDescent="0.25">
      <c r="A103" s="78" t="s">
        <v>216</v>
      </c>
      <c r="B103" s="379"/>
      <c r="C103" s="379"/>
      <c r="D103" s="379"/>
      <c r="E103" s="379"/>
      <c r="F103" s="379"/>
      <c r="G103" s="379"/>
      <c r="H103" s="379"/>
      <c r="I103" s="379"/>
    </row>
    <row r="104" spans="1:9" ht="80.25" customHeight="1" x14ac:dyDescent="0.25">
      <c r="A104" s="78" t="s">
        <v>220</v>
      </c>
      <c r="B104" s="380"/>
      <c r="C104" s="381"/>
      <c r="D104" s="380"/>
      <c r="E104" s="381"/>
      <c r="F104" s="380"/>
      <c r="G104" s="381"/>
      <c r="H104" s="380"/>
      <c r="I104" s="381"/>
    </row>
    <row r="105" spans="1:9" ht="24.95" customHeight="1" x14ac:dyDescent="0.25">
      <c r="A105" s="469" t="s">
        <v>145</v>
      </c>
      <c r="B105" s="118" t="s">
        <v>99</v>
      </c>
      <c r="C105" s="118" t="s">
        <v>184</v>
      </c>
      <c r="D105" s="118" t="s">
        <v>99</v>
      </c>
      <c r="E105" s="118" t="s">
        <v>184</v>
      </c>
      <c r="F105" s="118" t="s">
        <v>99</v>
      </c>
      <c r="G105" s="118" t="s">
        <v>184</v>
      </c>
      <c r="H105" s="118" t="s">
        <v>99</v>
      </c>
      <c r="I105" s="118" t="s">
        <v>184</v>
      </c>
    </row>
    <row r="106" spans="1:9" ht="24.95" customHeight="1" x14ac:dyDescent="0.25">
      <c r="A106" s="470"/>
      <c r="B106" s="80">
        <v>0.05</v>
      </c>
      <c r="C106" s="83"/>
      <c r="D106" s="80">
        <v>0.1</v>
      </c>
      <c r="E106" s="81"/>
      <c r="F106" s="88">
        <v>0.1</v>
      </c>
      <c r="G106" s="82"/>
      <c r="H106" s="88">
        <v>0.09</v>
      </c>
      <c r="I106" s="82"/>
    </row>
    <row r="107" spans="1:9" ht="80.25" customHeight="1" x14ac:dyDescent="0.25">
      <c r="A107" s="78" t="s">
        <v>216</v>
      </c>
      <c r="B107" s="379"/>
      <c r="C107" s="379"/>
      <c r="D107" s="379"/>
      <c r="E107" s="379"/>
      <c r="F107" s="379"/>
      <c r="G107" s="379"/>
      <c r="H107" s="379"/>
      <c r="I107" s="379"/>
    </row>
    <row r="108" spans="1:9" ht="80.25" customHeight="1" x14ac:dyDescent="0.25">
      <c r="A108" s="78" t="s">
        <v>220</v>
      </c>
      <c r="B108" s="380"/>
      <c r="C108" s="381"/>
      <c r="D108" s="380"/>
      <c r="E108" s="381"/>
      <c r="F108" s="380"/>
      <c r="G108" s="381"/>
      <c r="H108" s="380"/>
      <c r="I108" s="381"/>
    </row>
    <row r="109" spans="1:9" ht="24.95" customHeight="1" x14ac:dyDescent="0.25">
      <c r="A109" s="469" t="s">
        <v>146</v>
      </c>
      <c r="B109" s="118" t="s">
        <v>99</v>
      </c>
      <c r="C109" s="118" t="s">
        <v>184</v>
      </c>
      <c r="D109" s="118" t="s">
        <v>99</v>
      </c>
      <c r="E109" s="118" t="s">
        <v>184</v>
      </c>
      <c r="F109" s="118" t="s">
        <v>99</v>
      </c>
      <c r="G109" s="118" t="s">
        <v>184</v>
      </c>
      <c r="H109" s="118" t="s">
        <v>99</v>
      </c>
      <c r="I109" s="118" t="s">
        <v>184</v>
      </c>
    </row>
    <row r="110" spans="1:9" ht="24.95" customHeight="1" x14ac:dyDescent="0.25">
      <c r="A110" s="470"/>
      <c r="B110" s="80">
        <v>0.05</v>
      </c>
      <c r="C110" s="83"/>
      <c r="D110" s="80">
        <v>0.05</v>
      </c>
      <c r="E110" s="81"/>
      <c r="F110" s="88">
        <v>0.13</v>
      </c>
      <c r="G110" s="82"/>
      <c r="H110" s="88">
        <v>0.09</v>
      </c>
      <c r="I110" s="82"/>
    </row>
    <row r="111" spans="1:9" ht="80.25" customHeight="1" x14ac:dyDescent="0.25">
      <c r="A111" s="78" t="s">
        <v>216</v>
      </c>
      <c r="B111" s="379"/>
      <c r="C111" s="379"/>
      <c r="D111" s="379"/>
      <c r="E111" s="379"/>
      <c r="F111" s="379"/>
      <c r="G111" s="379"/>
      <c r="H111" s="379"/>
      <c r="I111" s="379"/>
    </row>
    <row r="112" spans="1:9" ht="80.25" customHeight="1" x14ac:dyDescent="0.25">
      <c r="A112" s="78" t="s">
        <v>220</v>
      </c>
      <c r="B112" s="380"/>
      <c r="C112" s="381"/>
      <c r="D112" s="380"/>
      <c r="E112" s="381"/>
      <c r="F112" s="380"/>
      <c r="G112" s="381"/>
      <c r="H112" s="380"/>
      <c r="I112" s="381"/>
    </row>
    <row r="113" spans="1:9" ht="24.95" customHeight="1" x14ac:dyDescent="0.25">
      <c r="A113" s="469" t="s">
        <v>147</v>
      </c>
      <c r="B113" s="118" t="s">
        <v>99</v>
      </c>
      <c r="C113" s="118" t="s">
        <v>184</v>
      </c>
      <c r="D113" s="118" t="s">
        <v>99</v>
      </c>
      <c r="E113" s="118" t="s">
        <v>184</v>
      </c>
      <c r="F113" s="118" t="s">
        <v>99</v>
      </c>
      <c r="G113" s="118" t="s">
        <v>184</v>
      </c>
      <c r="H113" s="118" t="s">
        <v>99</v>
      </c>
      <c r="I113" s="118" t="s">
        <v>184</v>
      </c>
    </row>
    <row r="114" spans="1:9" ht="24.95" customHeight="1" x14ac:dyDescent="0.25">
      <c r="A114" s="470"/>
      <c r="B114" s="237">
        <v>0.05</v>
      </c>
      <c r="C114" s="226"/>
      <c r="D114" s="237">
        <v>0</v>
      </c>
      <c r="E114" s="226"/>
      <c r="F114" s="237">
        <v>0.15</v>
      </c>
      <c r="G114" s="227"/>
      <c r="H114" s="237">
        <v>0.1</v>
      </c>
      <c r="I114" s="227"/>
    </row>
    <row r="115" spans="1:9" ht="80.25" customHeight="1" x14ac:dyDescent="0.25">
      <c r="A115" s="78" t="s">
        <v>216</v>
      </c>
      <c r="B115" s="382"/>
      <c r="C115" s="382"/>
      <c r="D115" s="382"/>
      <c r="E115" s="382"/>
      <c r="F115" s="382"/>
      <c r="G115" s="382"/>
      <c r="H115" s="382"/>
      <c r="I115" s="382"/>
    </row>
    <row r="116" spans="1:9" ht="80.25" customHeight="1" x14ac:dyDescent="0.25">
      <c r="A116" s="78" t="s">
        <v>220</v>
      </c>
      <c r="B116" s="380"/>
      <c r="C116" s="381"/>
      <c r="D116" s="380"/>
      <c r="E116" s="381"/>
      <c r="F116" s="380"/>
      <c r="G116" s="381"/>
      <c r="H116" s="380"/>
      <c r="I116" s="381"/>
    </row>
    <row r="117" spans="1:9" ht="16.5" x14ac:dyDescent="0.25">
      <c r="A117" s="79" t="s">
        <v>236</v>
      </c>
      <c r="B117" s="295">
        <f t="shared" ref="B117:H117" si="1">(B70+B74+B78+B82+B86+B90+B94+B98+B102+B106+B110+B114)</f>
        <v>1.0000000000000002</v>
      </c>
      <c r="C117" s="84">
        <f t="shared" si="1"/>
        <v>0.2</v>
      </c>
      <c r="D117" s="295">
        <f t="shared" si="1"/>
        <v>1</v>
      </c>
      <c r="E117" s="84">
        <f t="shared" si="1"/>
        <v>0.1</v>
      </c>
      <c r="F117" s="295">
        <f t="shared" si="1"/>
        <v>1</v>
      </c>
      <c r="G117" s="84">
        <f t="shared" si="1"/>
        <v>0.09</v>
      </c>
      <c r="H117" s="295">
        <f t="shared" si="1"/>
        <v>0.99999999999999978</v>
      </c>
      <c r="I117" s="84">
        <f>(I70+I74+I78+I82+I86+I90+I94+I98+I102+I106+I110+I114)</f>
        <v>0.18</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2"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s>
  <pageMargins left="0.25" right="0.25" top="0.75" bottom="0.75" header="0.3" footer="0.3"/>
  <pageSetup scale="25" fitToHeight="0"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I1" zoomScale="70" zoomScaleNormal="70" workbookViewId="0">
      <selection activeCell="M27" sqref="M27"/>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6" customFormat="1" ht="32.25" customHeight="1" x14ac:dyDescent="0.25">
      <c r="A1" s="452"/>
      <c r="B1" s="429" t="s">
        <v>123</v>
      </c>
      <c r="C1" s="430"/>
      <c r="D1" s="430"/>
      <c r="E1" s="430"/>
      <c r="F1" s="430"/>
      <c r="G1" s="430"/>
      <c r="H1" s="430"/>
      <c r="I1" s="430"/>
      <c r="J1" s="430"/>
      <c r="K1" s="430"/>
      <c r="L1" s="431"/>
      <c r="M1" s="426" t="s">
        <v>124</v>
      </c>
      <c r="N1" s="427"/>
      <c r="O1" s="428"/>
    </row>
    <row r="2" spans="1:15" s="106" customFormat="1" ht="30.75" customHeight="1" x14ac:dyDescent="0.25">
      <c r="A2" s="453"/>
      <c r="B2" s="432" t="s">
        <v>125</v>
      </c>
      <c r="C2" s="433"/>
      <c r="D2" s="433"/>
      <c r="E2" s="433"/>
      <c r="F2" s="433"/>
      <c r="G2" s="433"/>
      <c r="H2" s="433"/>
      <c r="I2" s="433"/>
      <c r="J2" s="433"/>
      <c r="K2" s="433"/>
      <c r="L2" s="434"/>
      <c r="M2" s="426" t="s">
        <v>126</v>
      </c>
      <c r="N2" s="427"/>
      <c r="O2" s="428"/>
    </row>
    <row r="3" spans="1:15" s="106" customFormat="1" ht="24" customHeight="1" x14ac:dyDescent="0.25">
      <c r="A3" s="453"/>
      <c r="B3" s="432" t="s">
        <v>127</v>
      </c>
      <c r="C3" s="433"/>
      <c r="D3" s="433"/>
      <c r="E3" s="433"/>
      <c r="F3" s="433"/>
      <c r="G3" s="433"/>
      <c r="H3" s="433"/>
      <c r="I3" s="433"/>
      <c r="J3" s="433"/>
      <c r="K3" s="433"/>
      <c r="L3" s="434"/>
      <c r="M3" s="426" t="s">
        <v>128</v>
      </c>
      <c r="N3" s="427"/>
      <c r="O3" s="428"/>
    </row>
    <row r="4" spans="1:15" s="106" customFormat="1" ht="21.75" customHeight="1" thickBot="1" x14ac:dyDescent="0.3">
      <c r="A4" s="454"/>
      <c r="B4" s="435" t="s">
        <v>129</v>
      </c>
      <c r="C4" s="436"/>
      <c r="D4" s="436"/>
      <c r="E4" s="436"/>
      <c r="F4" s="436"/>
      <c r="G4" s="436"/>
      <c r="H4" s="436"/>
      <c r="I4" s="436"/>
      <c r="J4" s="436"/>
      <c r="K4" s="436"/>
      <c r="L4" s="437"/>
      <c r="M4" s="426" t="s">
        <v>130</v>
      </c>
      <c r="N4" s="427"/>
      <c r="O4" s="428"/>
    </row>
    <row r="5" spans="1:15" s="106" customFormat="1" ht="21.75" customHeight="1" thickBot="1" x14ac:dyDescent="0.3">
      <c r="A5" s="107"/>
      <c r="B5" s="798"/>
      <c r="C5" s="798"/>
      <c r="D5" s="798"/>
      <c r="E5" s="798"/>
      <c r="F5" s="798"/>
      <c r="G5" s="798"/>
      <c r="H5" s="798"/>
      <c r="I5" s="798"/>
      <c r="J5" s="798"/>
      <c r="K5" s="798"/>
      <c r="L5" s="798"/>
      <c r="M5" s="109"/>
      <c r="N5" s="109"/>
      <c r="O5" s="109"/>
    </row>
    <row r="6" spans="1:15" s="106" customFormat="1" ht="21.75" customHeight="1" thickBot="1" x14ac:dyDescent="0.3">
      <c r="A6" s="91" t="s">
        <v>149</v>
      </c>
      <c r="B6" s="463" t="s">
        <v>150</v>
      </c>
      <c r="C6" s="464"/>
      <c r="D6" s="464"/>
      <c r="E6" s="464"/>
      <c r="F6" s="464"/>
      <c r="G6" s="464"/>
      <c r="H6" s="464"/>
      <c r="I6" s="464"/>
      <c r="J6" s="464"/>
      <c r="K6" s="465"/>
      <c r="L6" s="245" t="s">
        <v>151</v>
      </c>
      <c r="M6" s="466">
        <v>2024110010289</v>
      </c>
      <c r="N6" s="467"/>
      <c r="O6" s="468"/>
    </row>
    <row r="7" spans="1:15" s="106" customFormat="1" ht="21.75" customHeight="1" thickBot="1" x14ac:dyDescent="0.3">
      <c r="A7" s="107"/>
      <c r="B7" s="108"/>
      <c r="C7" s="108"/>
      <c r="D7" s="108"/>
      <c r="E7" s="108"/>
      <c r="F7" s="108"/>
      <c r="G7" s="108"/>
      <c r="H7" s="108"/>
      <c r="I7" s="108"/>
      <c r="J7" s="108"/>
      <c r="K7" s="108"/>
      <c r="L7" s="108"/>
      <c r="M7" s="109"/>
      <c r="N7" s="109"/>
      <c r="O7" s="109"/>
    </row>
    <row r="8" spans="1:15" s="106" customFormat="1" ht="21.75" customHeight="1" x14ac:dyDescent="0.25">
      <c r="A8" s="456" t="s">
        <v>131</v>
      </c>
      <c r="B8" s="199" t="s">
        <v>132</v>
      </c>
      <c r="C8" s="160" t="s">
        <v>135</v>
      </c>
      <c r="D8" s="199" t="s">
        <v>133</v>
      </c>
      <c r="E8" s="160" t="s">
        <v>135</v>
      </c>
      <c r="F8" s="199" t="s">
        <v>134</v>
      </c>
      <c r="G8" s="160" t="s">
        <v>135</v>
      </c>
      <c r="H8" s="199" t="s">
        <v>136</v>
      </c>
      <c r="I8" s="162"/>
      <c r="J8" s="440" t="s">
        <v>137</v>
      </c>
      <c r="K8" s="455"/>
      <c r="L8" s="198" t="s">
        <v>138</v>
      </c>
      <c r="M8" s="471"/>
      <c r="N8" s="471"/>
      <c r="O8" s="471"/>
    </row>
    <row r="9" spans="1:15" s="106" customFormat="1" ht="21.75" customHeight="1" x14ac:dyDescent="0.25">
      <c r="A9" s="456"/>
      <c r="B9" s="200" t="s">
        <v>139</v>
      </c>
      <c r="C9" s="163"/>
      <c r="D9" s="199" t="s">
        <v>140</v>
      </c>
      <c r="E9" s="164"/>
      <c r="F9" s="199" t="s">
        <v>141</v>
      </c>
      <c r="G9" s="164"/>
      <c r="H9" s="199" t="s">
        <v>142</v>
      </c>
      <c r="I9" s="162"/>
      <c r="J9" s="440"/>
      <c r="K9" s="455"/>
      <c r="L9" s="198" t="s">
        <v>143</v>
      </c>
      <c r="M9" s="471"/>
      <c r="N9" s="471"/>
      <c r="O9" s="471"/>
    </row>
    <row r="10" spans="1:15" s="106" customFormat="1" ht="21.75" customHeight="1" thickBot="1" x14ac:dyDescent="0.3">
      <c r="A10" s="456"/>
      <c r="B10" s="199" t="s">
        <v>144</v>
      </c>
      <c r="C10" s="160"/>
      <c r="D10" s="199" t="s">
        <v>145</v>
      </c>
      <c r="E10" s="164"/>
      <c r="F10" s="199" t="s">
        <v>146</v>
      </c>
      <c r="G10" s="164"/>
      <c r="H10" s="199" t="s">
        <v>147</v>
      </c>
      <c r="I10" s="162"/>
      <c r="J10" s="440"/>
      <c r="K10" s="455"/>
      <c r="L10" s="198" t="s">
        <v>148</v>
      </c>
      <c r="M10" s="471" t="s">
        <v>135</v>
      </c>
      <c r="N10" s="471"/>
      <c r="O10" s="471"/>
    </row>
    <row r="11" spans="1:15" ht="15" customHeight="1" thickBot="1" x14ac:dyDescent="0.3">
      <c r="A11" s="42"/>
      <c r="B11" s="43"/>
      <c r="C11" s="43"/>
      <c r="D11" s="45"/>
      <c r="E11" s="44"/>
      <c r="F11" s="44"/>
      <c r="G11" s="234"/>
      <c r="H11" s="234"/>
      <c r="I11" s="46"/>
      <c r="J11" s="46"/>
      <c r="K11" s="43"/>
      <c r="L11" s="43"/>
      <c r="M11" s="43"/>
      <c r="N11" s="43"/>
      <c r="O11" s="43"/>
    </row>
    <row r="12" spans="1:15" ht="15" customHeight="1" x14ac:dyDescent="0.25">
      <c r="A12" s="460" t="s">
        <v>152</v>
      </c>
      <c r="B12" s="441" t="s">
        <v>373</v>
      </c>
      <c r="C12" s="442"/>
      <c r="D12" s="442"/>
      <c r="E12" s="442"/>
      <c r="F12" s="442"/>
      <c r="G12" s="442"/>
      <c r="H12" s="442"/>
      <c r="I12" s="442"/>
      <c r="J12" s="442"/>
      <c r="K12" s="442"/>
      <c r="L12" s="442"/>
      <c r="M12" s="442"/>
      <c r="N12" s="442"/>
      <c r="O12" s="443"/>
    </row>
    <row r="13" spans="1:15" ht="15" customHeight="1" x14ac:dyDescent="0.25">
      <c r="A13" s="461"/>
      <c r="B13" s="444"/>
      <c r="C13" s="445"/>
      <c r="D13" s="445"/>
      <c r="E13" s="445"/>
      <c r="F13" s="445"/>
      <c r="G13" s="445"/>
      <c r="H13" s="445"/>
      <c r="I13" s="445"/>
      <c r="J13" s="445"/>
      <c r="K13" s="445"/>
      <c r="L13" s="445"/>
      <c r="M13" s="445"/>
      <c r="N13" s="445"/>
      <c r="O13" s="446"/>
    </row>
    <row r="14" spans="1:15" ht="15" customHeight="1" x14ac:dyDescent="0.25">
      <c r="A14" s="462"/>
      <c r="B14" s="447"/>
      <c r="C14" s="448"/>
      <c r="D14" s="448"/>
      <c r="E14" s="448"/>
      <c r="F14" s="448"/>
      <c r="G14" s="448"/>
      <c r="H14" s="448"/>
      <c r="I14" s="448"/>
      <c r="J14" s="448"/>
      <c r="K14" s="448"/>
      <c r="L14" s="448"/>
      <c r="M14" s="448"/>
      <c r="N14" s="448"/>
      <c r="O14" s="449"/>
    </row>
    <row r="15" spans="1:15" ht="9" customHeight="1" x14ac:dyDescent="0.25">
      <c r="A15" s="47"/>
      <c r="B15" s="105"/>
      <c r="C15" s="48"/>
      <c r="D15" s="48"/>
      <c r="E15" s="48"/>
      <c r="F15" s="48"/>
      <c r="G15" s="49"/>
      <c r="H15" s="49"/>
      <c r="I15" s="49"/>
      <c r="J15" s="49"/>
      <c r="K15" s="49"/>
      <c r="L15" s="50"/>
      <c r="M15" s="50"/>
      <c r="N15" s="50"/>
      <c r="O15" s="50"/>
    </row>
    <row r="16" spans="1:15" s="51" customFormat="1" ht="37.5" customHeight="1" x14ac:dyDescent="0.25">
      <c r="A16" s="91" t="s">
        <v>154</v>
      </c>
      <c r="B16" s="455" t="s">
        <v>374</v>
      </c>
      <c r="C16" s="455"/>
      <c r="D16" s="455"/>
      <c r="E16" s="455"/>
      <c r="F16" s="455"/>
      <c r="G16" s="456" t="s">
        <v>156</v>
      </c>
      <c r="H16" s="456"/>
      <c r="I16" s="451" t="s">
        <v>375</v>
      </c>
      <c r="J16" s="451"/>
      <c r="K16" s="451"/>
      <c r="L16" s="451"/>
      <c r="M16" s="451"/>
      <c r="N16" s="451"/>
      <c r="O16" s="451"/>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91" t="s">
        <v>158</v>
      </c>
      <c r="B18" s="450" t="s">
        <v>159</v>
      </c>
      <c r="C18" s="450"/>
      <c r="D18" s="450"/>
      <c r="E18" s="450"/>
      <c r="F18" s="91" t="s">
        <v>160</v>
      </c>
      <c r="G18" s="457" t="s">
        <v>161</v>
      </c>
      <c r="H18" s="457"/>
      <c r="I18" s="457"/>
      <c r="J18" s="91" t="s">
        <v>162</v>
      </c>
      <c r="K18" s="450" t="s">
        <v>163</v>
      </c>
      <c r="L18" s="450"/>
      <c r="M18" s="450"/>
      <c r="N18" s="450"/>
      <c r="O18" s="450"/>
    </row>
    <row r="19" spans="1:15" ht="9" customHeight="1" x14ac:dyDescent="0.25">
      <c r="A19" s="41"/>
      <c r="B19" s="40"/>
      <c r="C19" s="459"/>
      <c r="D19" s="459"/>
      <c r="E19" s="459"/>
      <c r="F19" s="459"/>
      <c r="G19" s="459"/>
      <c r="H19" s="459"/>
      <c r="I19" s="459"/>
      <c r="J19" s="459"/>
      <c r="K19" s="459"/>
      <c r="L19" s="459"/>
      <c r="M19" s="459"/>
      <c r="N19" s="459"/>
      <c r="O19" s="459"/>
    </row>
    <row r="21" spans="1:15" ht="16.5" customHeight="1" x14ac:dyDescent="0.25">
      <c r="A21" s="103"/>
      <c r="B21" s="104"/>
      <c r="C21" s="104"/>
      <c r="D21" s="104"/>
      <c r="E21" s="104"/>
      <c r="F21" s="104"/>
      <c r="G21" s="104"/>
      <c r="H21" s="104"/>
      <c r="I21" s="104"/>
      <c r="J21" s="104"/>
      <c r="K21" s="104"/>
      <c r="L21" s="104"/>
      <c r="M21" s="104"/>
      <c r="N21" s="104"/>
      <c r="O21" s="104"/>
    </row>
    <row r="22" spans="1:15" ht="32.1" customHeight="1" x14ac:dyDescent="0.25">
      <c r="A22" s="438" t="s">
        <v>164</v>
      </c>
      <c r="B22" s="439"/>
      <c r="C22" s="439"/>
      <c r="D22" s="439"/>
      <c r="E22" s="439"/>
      <c r="F22" s="439"/>
      <c r="G22" s="439"/>
      <c r="H22" s="439"/>
      <c r="I22" s="439"/>
      <c r="J22" s="439"/>
      <c r="K22" s="439"/>
      <c r="L22" s="439"/>
      <c r="M22" s="439"/>
      <c r="N22" s="439"/>
      <c r="O22" s="440"/>
    </row>
    <row r="23" spans="1:15" ht="32.1" customHeight="1" x14ac:dyDescent="0.25">
      <c r="A23" s="438" t="s">
        <v>165</v>
      </c>
      <c r="B23" s="439"/>
      <c r="C23" s="439"/>
      <c r="D23" s="439"/>
      <c r="E23" s="439"/>
      <c r="F23" s="439"/>
      <c r="G23" s="439"/>
      <c r="H23" s="439"/>
      <c r="I23" s="439"/>
      <c r="J23" s="439"/>
      <c r="K23" s="439"/>
      <c r="L23" s="439"/>
      <c r="M23" s="439"/>
      <c r="N23" s="439"/>
      <c r="O23" s="440"/>
    </row>
    <row r="24" spans="1:15" ht="32.1" customHeight="1" thickBot="1" x14ac:dyDescent="0.3">
      <c r="A24" s="62"/>
      <c r="B24" s="52" t="s">
        <v>132</v>
      </c>
      <c r="C24" s="52" t="s">
        <v>133</v>
      </c>
      <c r="D24" s="52" t="s">
        <v>134</v>
      </c>
      <c r="E24" s="52" t="s">
        <v>136</v>
      </c>
      <c r="F24" s="52" t="s">
        <v>139</v>
      </c>
      <c r="G24" s="52" t="s">
        <v>140</v>
      </c>
      <c r="H24" s="52" t="s">
        <v>141</v>
      </c>
      <c r="I24" s="52" t="s">
        <v>142</v>
      </c>
      <c r="J24" s="52" t="s">
        <v>144</v>
      </c>
      <c r="K24" s="52" t="s">
        <v>145</v>
      </c>
      <c r="L24" s="52" t="s">
        <v>146</v>
      </c>
      <c r="M24" s="52" t="s">
        <v>147</v>
      </c>
      <c r="N24" s="53" t="s">
        <v>166</v>
      </c>
      <c r="O24" s="53" t="s">
        <v>167</v>
      </c>
    </row>
    <row r="25" spans="1:15" ht="32.1" customHeight="1" x14ac:dyDescent="0.25">
      <c r="A25" s="56" t="s">
        <v>168</v>
      </c>
      <c r="B25" s="320">
        <v>31500000</v>
      </c>
      <c r="C25" s="320">
        <v>178871000</v>
      </c>
      <c r="D25" s="320">
        <v>122111000</v>
      </c>
      <c r="E25" s="321"/>
      <c r="F25" s="321"/>
      <c r="G25" s="320">
        <v>20700000</v>
      </c>
      <c r="H25" s="322"/>
      <c r="I25" s="322"/>
      <c r="J25" s="322"/>
      <c r="K25" s="322"/>
      <c r="L25" s="54"/>
      <c r="M25" s="54"/>
      <c r="N25" s="797">
        <f>SUM(B25:M25)</f>
        <v>353182000</v>
      </c>
      <c r="O25" s="55"/>
    </row>
    <row r="26" spans="1:15" ht="32.1" customHeight="1" x14ac:dyDescent="0.25">
      <c r="A26" s="56" t="s">
        <v>170</v>
      </c>
      <c r="B26" s="320">
        <v>31500000</v>
      </c>
      <c r="C26" s="320">
        <v>300982000</v>
      </c>
      <c r="D26" s="320">
        <v>10320000</v>
      </c>
      <c r="E26" s="321"/>
      <c r="F26" s="321"/>
      <c r="G26" s="321"/>
      <c r="H26" s="321"/>
      <c r="I26" s="321"/>
      <c r="J26" s="321"/>
      <c r="K26" s="321"/>
      <c r="L26" s="57"/>
      <c r="M26" s="57"/>
      <c r="N26" s="243">
        <f t="shared" ref="N26:N30" si="0">SUM(B26:M26)</f>
        <v>342802000</v>
      </c>
      <c r="O26" s="90">
        <f>N26/N25</f>
        <v>0.97061005373999809</v>
      </c>
    </row>
    <row r="27" spans="1:15" ht="32.1" customHeight="1" x14ac:dyDescent="0.25">
      <c r="A27" s="56" t="s">
        <v>171</v>
      </c>
      <c r="B27" s="321"/>
      <c r="C27" s="320">
        <v>840000</v>
      </c>
      <c r="D27" s="320">
        <v>14716168</v>
      </c>
      <c r="E27" s="321"/>
      <c r="F27" s="321"/>
      <c r="G27" s="321"/>
      <c r="H27" s="321"/>
      <c r="I27" s="321"/>
      <c r="J27" s="321"/>
      <c r="K27" s="321"/>
      <c r="L27" s="57"/>
      <c r="M27" s="57"/>
      <c r="N27" s="243">
        <f t="shared" si="0"/>
        <v>15556168</v>
      </c>
      <c r="O27" s="90">
        <f>+N27/N26</f>
        <v>4.5379455195710641E-2</v>
      </c>
    </row>
    <row r="28" spans="1:15" ht="32.1" customHeight="1" x14ac:dyDescent="0.25">
      <c r="A28" s="56" t="s">
        <v>172</v>
      </c>
      <c r="B28" s="321" t="s">
        <v>169</v>
      </c>
      <c r="C28" s="321" t="s">
        <v>169</v>
      </c>
      <c r="D28" s="321"/>
      <c r="E28" s="321"/>
      <c r="F28" s="321"/>
      <c r="G28" s="321"/>
      <c r="H28" s="321"/>
      <c r="I28" s="321"/>
      <c r="J28" s="321"/>
      <c r="K28" s="321"/>
      <c r="L28" s="57"/>
      <c r="M28" s="57"/>
      <c r="N28" s="243">
        <f t="shared" si="0"/>
        <v>0</v>
      </c>
      <c r="O28" s="58"/>
    </row>
    <row r="29" spans="1:15" ht="32.1" customHeight="1" x14ac:dyDescent="0.25">
      <c r="A29" s="56" t="s">
        <v>173</v>
      </c>
      <c r="B29" s="321" t="s">
        <v>169</v>
      </c>
      <c r="C29" s="321" t="s">
        <v>169</v>
      </c>
      <c r="D29" s="321"/>
      <c r="E29" s="321"/>
      <c r="F29" s="321"/>
      <c r="G29" s="321"/>
      <c r="H29" s="321"/>
      <c r="I29" s="321"/>
      <c r="J29" s="321"/>
      <c r="K29" s="321"/>
      <c r="L29" s="57"/>
      <c r="M29" s="57"/>
      <c r="N29" s="243">
        <f t="shared" si="0"/>
        <v>0</v>
      </c>
      <c r="O29" s="58"/>
    </row>
    <row r="30" spans="1:15" ht="32.1" customHeight="1" thickBot="1" x14ac:dyDescent="0.3">
      <c r="A30" s="59" t="s">
        <v>174</v>
      </c>
      <c r="B30" s="324" t="s">
        <v>169</v>
      </c>
      <c r="C30" s="324" t="s">
        <v>169</v>
      </c>
      <c r="D30" s="324"/>
      <c r="E30" s="324"/>
      <c r="F30" s="324"/>
      <c r="G30" s="324"/>
      <c r="H30" s="324"/>
      <c r="I30" s="324"/>
      <c r="J30" s="324"/>
      <c r="K30" s="324"/>
      <c r="L30" s="60"/>
      <c r="M30" s="60"/>
      <c r="N30" s="244">
        <f t="shared" si="0"/>
        <v>0</v>
      </c>
      <c r="O30" s="63"/>
    </row>
    <row r="31" spans="1:15" s="61" customFormat="1" ht="16.5" customHeight="1" x14ac:dyDescent="0.2"/>
    <row r="32" spans="1:15" s="61" customFormat="1" ht="17.25" customHeight="1" x14ac:dyDescent="0.2"/>
    <row r="34" spans="1:9" ht="48" customHeight="1" x14ac:dyDescent="0.25">
      <c r="A34" s="409" t="s">
        <v>175</v>
      </c>
      <c r="B34" s="410"/>
      <c r="C34" s="410"/>
      <c r="D34" s="410"/>
      <c r="E34" s="410"/>
      <c r="F34" s="410"/>
      <c r="G34" s="410"/>
      <c r="H34" s="410"/>
      <c r="I34" s="411"/>
    </row>
    <row r="35" spans="1:9" ht="50.25" customHeight="1" x14ac:dyDescent="0.25">
      <c r="A35" s="73" t="s">
        <v>176</v>
      </c>
      <c r="B35" s="412" t="str">
        <f>+B12</f>
        <v>Desarrollar 3 acciones de transformación cultural efectivas para prevenir las violencias contra las mujeres, incluyendo campañas educativas.</v>
      </c>
      <c r="C35" s="413"/>
      <c r="D35" s="413"/>
      <c r="E35" s="413"/>
      <c r="F35" s="413"/>
      <c r="G35" s="413"/>
      <c r="H35" s="413"/>
      <c r="I35" s="414"/>
    </row>
    <row r="36" spans="1:9" ht="18.75" customHeight="1" x14ac:dyDescent="0.25">
      <c r="A36" s="403" t="s">
        <v>177</v>
      </c>
      <c r="B36" s="114">
        <v>2024</v>
      </c>
      <c r="C36" s="114">
        <v>2025</v>
      </c>
      <c r="D36" s="114">
        <v>2026</v>
      </c>
      <c r="E36" s="114">
        <v>2027</v>
      </c>
      <c r="F36" s="114" t="s">
        <v>178</v>
      </c>
      <c r="G36" s="422" t="s">
        <v>179</v>
      </c>
      <c r="H36" s="422" t="s">
        <v>21</v>
      </c>
      <c r="I36" s="422"/>
    </row>
    <row r="37" spans="1:9" ht="50.25" customHeight="1" x14ac:dyDescent="0.25">
      <c r="A37" s="404"/>
      <c r="B37" s="65">
        <v>1</v>
      </c>
      <c r="C37" s="65">
        <f>B40+B42+B44+B46+B48+B50+B52+B54+B56+B58+B60+B62</f>
        <v>1</v>
      </c>
      <c r="D37" s="65">
        <v>1</v>
      </c>
      <c r="E37" s="65">
        <v>0</v>
      </c>
      <c r="F37" s="114">
        <f>B37+C37+D37+E37</f>
        <v>3</v>
      </c>
      <c r="G37" s="422"/>
      <c r="H37" s="422"/>
      <c r="I37" s="422"/>
    </row>
    <row r="38" spans="1:9" ht="52.5" customHeight="1" x14ac:dyDescent="0.25">
      <c r="A38" s="74" t="s">
        <v>180</v>
      </c>
      <c r="B38" s="415">
        <v>0.25</v>
      </c>
      <c r="C38" s="416"/>
      <c r="D38" s="417" t="s">
        <v>181</v>
      </c>
      <c r="E38" s="418"/>
      <c r="F38" s="418"/>
      <c r="G38" s="418"/>
      <c r="H38" s="418"/>
      <c r="I38" s="419"/>
    </row>
    <row r="39" spans="1:9" s="64" customFormat="1" ht="48" customHeight="1" x14ac:dyDescent="0.25">
      <c r="A39" s="403" t="s">
        <v>182</v>
      </c>
      <c r="B39" s="74" t="s">
        <v>183</v>
      </c>
      <c r="C39" s="73" t="s">
        <v>184</v>
      </c>
      <c r="D39" s="389" t="s">
        <v>185</v>
      </c>
      <c r="E39" s="390"/>
      <c r="F39" s="389" t="s">
        <v>186</v>
      </c>
      <c r="G39" s="390"/>
      <c r="H39" s="75" t="s">
        <v>187</v>
      </c>
      <c r="I39" s="77" t="s">
        <v>188</v>
      </c>
    </row>
    <row r="40" spans="1:9" ht="120.75" customHeight="1" x14ac:dyDescent="0.25">
      <c r="A40" s="404"/>
      <c r="B40" s="254">
        <v>0</v>
      </c>
      <c r="C40" s="68">
        <v>0</v>
      </c>
      <c r="D40" s="405" t="s">
        <v>376</v>
      </c>
      <c r="E40" s="406"/>
      <c r="F40" s="537" t="s">
        <v>377</v>
      </c>
      <c r="G40" s="406"/>
      <c r="H40" s="328" t="s">
        <v>191</v>
      </c>
      <c r="I40" s="66" t="s">
        <v>265</v>
      </c>
    </row>
    <row r="41" spans="1:9" s="64" customFormat="1" ht="54" customHeight="1" x14ac:dyDescent="0.25">
      <c r="A41" s="403" t="s">
        <v>193</v>
      </c>
      <c r="B41" s="76" t="s">
        <v>183</v>
      </c>
      <c r="C41" s="75" t="s">
        <v>184</v>
      </c>
      <c r="D41" s="389" t="s">
        <v>185</v>
      </c>
      <c r="E41" s="390"/>
      <c r="F41" s="389" t="s">
        <v>186</v>
      </c>
      <c r="G41" s="390"/>
      <c r="H41" s="75" t="s">
        <v>187</v>
      </c>
      <c r="I41" s="77" t="s">
        <v>188</v>
      </c>
    </row>
    <row r="42" spans="1:9" ht="120.75" customHeight="1" x14ac:dyDescent="0.25">
      <c r="A42" s="404"/>
      <c r="B42" s="256">
        <v>0</v>
      </c>
      <c r="C42" s="68">
        <v>0</v>
      </c>
      <c r="D42" s="405" t="s">
        <v>378</v>
      </c>
      <c r="E42" s="406"/>
      <c r="F42" s="405" t="s">
        <v>379</v>
      </c>
      <c r="G42" s="406"/>
      <c r="H42" s="328" t="s">
        <v>191</v>
      </c>
      <c r="I42" s="66" t="s">
        <v>265</v>
      </c>
    </row>
    <row r="43" spans="1:9" s="64" customFormat="1" ht="35.1" customHeight="1" x14ac:dyDescent="0.25">
      <c r="A43" s="403" t="s">
        <v>197</v>
      </c>
      <c r="B43" s="76" t="s">
        <v>183</v>
      </c>
      <c r="C43" s="75" t="s">
        <v>184</v>
      </c>
      <c r="D43" s="389" t="s">
        <v>185</v>
      </c>
      <c r="E43" s="390"/>
      <c r="F43" s="389" t="s">
        <v>186</v>
      </c>
      <c r="G43" s="390"/>
      <c r="H43" s="75" t="s">
        <v>187</v>
      </c>
      <c r="I43" s="77" t="s">
        <v>188</v>
      </c>
    </row>
    <row r="44" spans="1:9" ht="198.75" customHeight="1" x14ac:dyDescent="0.25">
      <c r="A44" s="404"/>
      <c r="B44" s="256">
        <v>0.05</v>
      </c>
      <c r="C44" s="68">
        <v>0.05</v>
      </c>
      <c r="D44" s="405" t="s">
        <v>380</v>
      </c>
      <c r="E44" s="406"/>
      <c r="F44" s="405" t="s">
        <v>381</v>
      </c>
      <c r="G44" s="406"/>
      <c r="H44" s="328" t="s">
        <v>191</v>
      </c>
      <c r="I44" s="66" t="s">
        <v>382</v>
      </c>
    </row>
    <row r="45" spans="1:9" s="64" customFormat="1" ht="35.1" customHeight="1" x14ac:dyDescent="0.25">
      <c r="A45" s="403" t="s">
        <v>200</v>
      </c>
      <c r="B45" s="76" t="s">
        <v>183</v>
      </c>
      <c r="C45" s="76" t="s">
        <v>184</v>
      </c>
      <c r="D45" s="389" t="s">
        <v>185</v>
      </c>
      <c r="E45" s="390"/>
      <c r="F45" s="389" t="s">
        <v>186</v>
      </c>
      <c r="G45" s="390"/>
      <c r="H45" s="75" t="s">
        <v>187</v>
      </c>
      <c r="I45" s="75" t="s">
        <v>188</v>
      </c>
    </row>
    <row r="46" spans="1:9" ht="120.75" customHeight="1" x14ac:dyDescent="0.25">
      <c r="A46" s="404"/>
      <c r="B46" s="256">
        <v>0.1</v>
      </c>
      <c r="C46" s="68"/>
      <c r="D46" s="407"/>
      <c r="E46" s="408"/>
      <c r="F46" s="407"/>
      <c r="G46" s="408"/>
      <c r="H46" s="85"/>
      <c r="I46" s="86"/>
    </row>
    <row r="47" spans="1:9" s="64" customFormat="1" ht="35.1" customHeight="1" x14ac:dyDescent="0.25">
      <c r="A47" s="403" t="s">
        <v>201</v>
      </c>
      <c r="B47" s="76" t="s">
        <v>183</v>
      </c>
      <c r="C47" s="75" t="s">
        <v>184</v>
      </c>
      <c r="D47" s="389" t="s">
        <v>185</v>
      </c>
      <c r="E47" s="390"/>
      <c r="F47" s="389" t="s">
        <v>186</v>
      </c>
      <c r="G47" s="390"/>
      <c r="H47" s="75" t="s">
        <v>187</v>
      </c>
      <c r="I47" s="77" t="s">
        <v>188</v>
      </c>
    </row>
    <row r="48" spans="1:9" ht="120.75" customHeight="1" x14ac:dyDescent="0.25">
      <c r="A48" s="404"/>
      <c r="B48" s="256">
        <v>0.1</v>
      </c>
      <c r="C48" s="68"/>
      <c r="D48" s="391"/>
      <c r="E48" s="393"/>
      <c r="F48" s="391"/>
      <c r="G48" s="393"/>
      <c r="H48" s="65"/>
      <c r="I48" s="67"/>
    </row>
    <row r="49" spans="1:9" s="64" customFormat="1" ht="35.1" customHeight="1" thickBot="1" x14ac:dyDescent="0.3">
      <c r="A49" s="403" t="s">
        <v>202</v>
      </c>
      <c r="B49" s="258" t="s">
        <v>183</v>
      </c>
      <c r="C49" s="75" t="s">
        <v>184</v>
      </c>
      <c r="D49" s="389" t="s">
        <v>185</v>
      </c>
      <c r="E49" s="390"/>
      <c r="F49" s="389" t="s">
        <v>186</v>
      </c>
      <c r="G49" s="390"/>
      <c r="H49" s="75" t="s">
        <v>187</v>
      </c>
      <c r="I49" s="77" t="s">
        <v>188</v>
      </c>
    </row>
    <row r="50" spans="1:9" ht="120.75" customHeight="1" thickBot="1" x14ac:dyDescent="0.3">
      <c r="A50" s="569"/>
      <c r="B50" s="290">
        <v>0.12</v>
      </c>
      <c r="C50" s="259"/>
      <c r="D50" s="391"/>
      <c r="E50" s="393"/>
      <c r="F50" s="391"/>
      <c r="G50" s="393"/>
      <c r="H50" s="65"/>
      <c r="I50" s="67"/>
    </row>
    <row r="51" spans="1:9" ht="35.1" customHeight="1" thickBot="1" x14ac:dyDescent="0.3">
      <c r="A51" s="568" t="s">
        <v>203</v>
      </c>
      <c r="B51" s="291" t="s">
        <v>183</v>
      </c>
      <c r="C51" s="260" t="s">
        <v>184</v>
      </c>
      <c r="D51" s="389" t="s">
        <v>185</v>
      </c>
      <c r="E51" s="390"/>
      <c r="F51" s="389" t="s">
        <v>186</v>
      </c>
      <c r="G51" s="390"/>
      <c r="H51" s="75" t="s">
        <v>187</v>
      </c>
      <c r="I51" s="77" t="s">
        <v>188</v>
      </c>
    </row>
    <row r="52" spans="1:9" ht="120.75" customHeight="1" thickBot="1" x14ac:dyDescent="0.3">
      <c r="A52" s="569"/>
      <c r="B52" s="265">
        <v>0.12</v>
      </c>
      <c r="C52" s="259"/>
      <c r="D52" s="391"/>
      <c r="E52" s="392"/>
      <c r="F52" s="391"/>
      <c r="G52" s="393"/>
      <c r="H52" s="65"/>
      <c r="I52" s="67"/>
    </row>
    <row r="53" spans="1:9" ht="35.1" customHeight="1" thickBot="1" x14ac:dyDescent="0.3">
      <c r="A53" s="568" t="s">
        <v>204</v>
      </c>
      <c r="B53" s="291" t="s">
        <v>183</v>
      </c>
      <c r="C53" s="260" t="s">
        <v>184</v>
      </c>
      <c r="D53" s="389" t="s">
        <v>185</v>
      </c>
      <c r="E53" s="390"/>
      <c r="F53" s="389" t="s">
        <v>186</v>
      </c>
      <c r="G53" s="390"/>
      <c r="H53" s="75" t="s">
        <v>187</v>
      </c>
      <c r="I53" s="77" t="s">
        <v>188</v>
      </c>
    </row>
    <row r="54" spans="1:9" ht="120.75" customHeight="1" thickBot="1" x14ac:dyDescent="0.3">
      <c r="A54" s="569"/>
      <c r="B54" s="265">
        <v>0.13</v>
      </c>
      <c r="C54" s="259"/>
      <c r="D54" s="391"/>
      <c r="E54" s="392"/>
      <c r="F54" s="391"/>
      <c r="G54" s="393"/>
      <c r="H54" s="87"/>
      <c r="I54" s="67"/>
    </row>
    <row r="55" spans="1:9" ht="35.1" customHeight="1" thickBot="1" x14ac:dyDescent="0.3">
      <c r="A55" s="568" t="s">
        <v>205</v>
      </c>
      <c r="B55" s="291" t="s">
        <v>183</v>
      </c>
      <c r="C55" s="260" t="s">
        <v>184</v>
      </c>
      <c r="D55" s="389" t="s">
        <v>185</v>
      </c>
      <c r="E55" s="390"/>
      <c r="F55" s="389" t="s">
        <v>186</v>
      </c>
      <c r="G55" s="390"/>
      <c r="H55" s="75" t="s">
        <v>187</v>
      </c>
      <c r="I55" s="77" t="s">
        <v>188</v>
      </c>
    </row>
    <row r="56" spans="1:9" ht="120.75" customHeight="1" thickBot="1" x14ac:dyDescent="0.3">
      <c r="A56" s="569"/>
      <c r="B56" s="265">
        <v>0.13</v>
      </c>
      <c r="C56" s="259"/>
      <c r="D56" s="391"/>
      <c r="E56" s="393"/>
      <c r="F56" s="391"/>
      <c r="G56" s="393"/>
      <c r="H56" s="65"/>
      <c r="I56" s="65"/>
    </row>
    <row r="57" spans="1:9" ht="35.1" customHeight="1" thickBot="1" x14ac:dyDescent="0.3">
      <c r="A57" s="568" t="s">
        <v>206</v>
      </c>
      <c r="B57" s="291" t="s">
        <v>183</v>
      </c>
      <c r="C57" s="260" t="s">
        <v>184</v>
      </c>
      <c r="D57" s="389" t="s">
        <v>185</v>
      </c>
      <c r="E57" s="390"/>
      <c r="F57" s="389" t="s">
        <v>186</v>
      </c>
      <c r="G57" s="390"/>
      <c r="H57" s="75" t="s">
        <v>187</v>
      </c>
      <c r="I57" s="77" t="s">
        <v>188</v>
      </c>
    </row>
    <row r="58" spans="1:9" ht="120.75" customHeight="1" thickBot="1" x14ac:dyDescent="0.3">
      <c r="A58" s="569"/>
      <c r="B58" s="265">
        <v>0.12</v>
      </c>
      <c r="C58" s="259"/>
      <c r="D58" s="391"/>
      <c r="E58" s="393"/>
      <c r="F58" s="391"/>
      <c r="G58" s="393"/>
      <c r="H58" s="65"/>
      <c r="I58" s="67"/>
    </row>
    <row r="59" spans="1:9" ht="35.1" customHeight="1" thickBot="1" x14ac:dyDescent="0.3">
      <c r="A59" s="568" t="s">
        <v>207</v>
      </c>
      <c r="B59" s="291" t="s">
        <v>183</v>
      </c>
      <c r="C59" s="260" t="s">
        <v>184</v>
      </c>
      <c r="D59" s="389" t="s">
        <v>185</v>
      </c>
      <c r="E59" s="390"/>
      <c r="F59" s="389" t="s">
        <v>186</v>
      </c>
      <c r="G59" s="390"/>
      <c r="H59" s="75" t="s">
        <v>187</v>
      </c>
      <c r="I59" s="77" t="s">
        <v>188</v>
      </c>
    </row>
    <row r="60" spans="1:9" ht="120.75" customHeight="1" thickBot="1" x14ac:dyDescent="0.3">
      <c r="A60" s="569"/>
      <c r="B60" s="265">
        <v>0.08</v>
      </c>
      <c r="C60" s="259"/>
      <c r="D60" s="391"/>
      <c r="E60" s="393"/>
      <c r="F60" s="392"/>
      <c r="G60" s="392"/>
      <c r="H60" s="65"/>
      <c r="I60" s="65"/>
    </row>
    <row r="61" spans="1:9" ht="35.1" customHeight="1" thickBot="1" x14ac:dyDescent="0.3">
      <c r="A61" s="568" t="s">
        <v>208</v>
      </c>
      <c r="B61" s="291" t="s">
        <v>183</v>
      </c>
      <c r="C61" s="260" t="s">
        <v>184</v>
      </c>
      <c r="D61" s="389" t="s">
        <v>185</v>
      </c>
      <c r="E61" s="390"/>
      <c r="F61" s="389" t="s">
        <v>186</v>
      </c>
      <c r="G61" s="390"/>
      <c r="H61" s="75" t="s">
        <v>187</v>
      </c>
      <c r="I61" s="77" t="s">
        <v>188</v>
      </c>
    </row>
    <row r="62" spans="1:9" ht="120.75" customHeight="1" thickBot="1" x14ac:dyDescent="0.3">
      <c r="A62" s="569"/>
      <c r="B62" s="265">
        <v>0.05</v>
      </c>
      <c r="C62" s="259"/>
      <c r="D62" s="391"/>
      <c r="E62" s="393"/>
      <c r="F62" s="391"/>
      <c r="G62" s="393"/>
      <c r="H62" s="65"/>
      <c r="I62" s="65"/>
    </row>
    <row r="66" spans="1:9" ht="34.5" customHeight="1" x14ac:dyDescent="0.25">
      <c r="A66" s="472" t="s">
        <v>209</v>
      </c>
      <c r="B66" s="472"/>
      <c r="C66" s="472"/>
      <c r="D66" s="472"/>
      <c r="E66" s="472"/>
      <c r="F66" s="472"/>
      <c r="G66" s="472"/>
      <c r="H66" s="472"/>
      <c r="I66" s="472"/>
    </row>
    <row r="67" spans="1:9" ht="66" customHeight="1" x14ac:dyDescent="0.25">
      <c r="A67" s="78" t="s">
        <v>210</v>
      </c>
      <c r="B67" s="400" t="s">
        <v>383</v>
      </c>
      <c r="C67" s="401"/>
      <c r="D67" s="400" t="s">
        <v>384</v>
      </c>
      <c r="E67" s="401"/>
      <c r="F67" s="400" t="s">
        <v>385</v>
      </c>
      <c r="G67" s="401"/>
      <c r="H67" s="473" t="s">
        <v>214</v>
      </c>
      <c r="I67" s="401"/>
    </row>
    <row r="68" spans="1:9" ht="40.5" customHeight="1" x14ac:dyDescent="0.25">
      <c r="A68" s="288" t="s">
        <v>297</v>
      </c>
      <c r="B68" s="566">
        <v>0.08</v>
      </c>
      <c r="C68" s="567"/>
      <c r="D68" s="566">
        <v>0.12</v>
      </c>
      <c r="E68" s="567"/>
      <c r="F68" s="566">
        <v>0.05</v>
      </c>
      <c r="G68" s="567"/>
      <c r="H68" s="477"/>
      <c r="I68" s="478"/>
    </row>
    <row r="69" spans="1:9" ht="30" customHeight="1" x14ac:dyDescent="0.25">
      <c r="A69" s="469" t="s">
        <v>132</v>
      </c>
      <c r="B69" s="118" t="s">
        <v>99</v>
      </c>
      <c r="C69" s="118" t="s">
        <v>184</v>
      </c>
      <c r="D69" s="118" t="s">
        <v>99</v>
      </c>
      <c r="E69" s="118" t="s">
        <v>184</v>
      </c>
      <c r="F69" s="118" t="s">
        <v>99</v>
      </c>
      <c r="G69" s="118" t="s">
        <v>184</v>
      </c>
      <c r="H69" s="118" t="s">
        <v>99</v>
      </c>
      <c r="I69" s="118" t="s">
        <v>184</v>
      </c>
    </row>
    <row r="70" spans="1:9" ht="30" customHeight="1" x14ac:dyDescent="0.25">
      <c r="A70" s="470"/>
      <c r="B70" s="331">
        <v>0</v>
      </c>
      <c r="C70" s="332">
        <v>0</v>
      </c>
      <c r="D70" s="80">
        <v>0</v>
      </c>
      <c r="E70" s="81">
        <v>0</v>
      </c>
      <c r="F70" s="88">
        <v>0</v>
      </c>
      <c r="G70" s="81">
        <v>0</v>
      </c>
      <c r="H70" s="88"/>
      <c r="I70" s="81"/>
    </row>
    <row r="71" spans="1:9" ht="80.25" customHeight="1" x14ac:dyDescent="0.25">
      <c r="A71" s="330" t="s">
        <v>216</v>
      </c>
      <c r="B71" s="555" t="s">
        <v>299</v>
      </c>
      <c r="C71" s="555"/>
      <c r="D71" s="562" t="s">
        <v>299</v>
      </c>
      <c r="E71" s="399"/>
      <c r="F71" s="398" t="s">
        <v>299</v>
      </c>
      <c r="G71" s="388"/>
      <c r="H71" s="387"/>
      <c r="I71" s="474"/>
    </row>
    <row r="72" spans="1:9" ht="80.25" customHeight="1" x14ac:dyDescent="0.25">
      <c r="A72" s="330" t="s">
        <v>220</v>
      </c>
      <c r="B72" s="559" t="s">
        <v>265</v>
      </c>
      <c r="C72" s="559"/>
      <c r="D72" s="563" t="s">
        <v>265</v>
      </c>
      <c r="E72" s="564"/>
      <c r="F72" s="565" t="s">
        <v>265</v>
      </c>
      <c r="G72" s="564"/>
      <c r="H72" s="383"/>
      <c r="I72" s="384"/>
    </row>
    <row r="73" spans="1:9" ht="30.75" customHeight="1" x14ac:dyDescent="0.25">
      <c r="A73" s="469" t="s">
        <v>133</v>
      </c>
      <c r="B73" s="329" t="s">
        <v>99</v>
      </c>
      <c r="C73" s="329" t="s">
        <v>184</v>
      </c>
      <c r="D73" s="118" t="s">
        <v>99</v>
      </c>
      <c r="E73" s="118" t="s">
        <v>184</v>
      </c>
      <c r="F73" s="118" t="s">
        <v>99</v>
      </c>
      <c r="G73" s="118" t="s">
        <v>184</v>
      </c>
      <c r="H73" s="118" t="s">
        <v>99</v>
      </c>
      <c r="I73" s="118" t="s">
        <v>184</v>
      </c>
    </row>
    <row r="74" spans="1:9" ht="30.75" customHeight="1" x14ac:dyDescent="0.25">
      <c r="A74" s="470"/>
      <c r="B74" s="80">
        <v>0</v>
      </c>
      <c r="C74" s="81">
        <v>0</v>
      </c>
      <c r="D74" s="80">
        <v>0</v>
      </c>
      <c r="E74" s="80">
        <v>0</v>
      </c>
      <c r="F74" s="88">
        <v>0</v>
      </c>
      <c r="G74" s="82">
        <v>0</v>
      </c>
      <c r="H74" s="88"/>
      <c r="I74" s="82"/>
    </row>
    <row r="75" spans="1:9" ht="80.25" customHeight="1" x14ac:dyDescent="0.25">
      <c r="A75" s="78" t="s">
        <v>216</v>
      </c>
      <c r="B75" s="555" t="s">
        <v>299</v>
      </c>
      <c r="C75" s="555"/>
      <c r="D75" s="562" t="s">
        <v>299</v>
      </c>
      <c r="E75" s="399"/>
      <c r="F75" s="398" t="s">
        <v>299</v>
      </c>
      <c r="G75" s="388"/>
      <c r="H75" s="424"/>
      <c r="I75" s="425"/>
    </row>
    <row r="76" spans="1:9" ht="80.25" customHeight="1" x14ac:dyDescent="0.25">
      <c r="A76" s="78" t="s">
        <v>220</v>
      </c>
      <c r="B76" s="559" t="s">
        <v>265</v>
      </c>
      <c r="C76" s="559"/>
      <c r="D76" s="563" t="s">
        <v>265</v>
      </c>
      <c r="E76" s="564"/>
      <c r="F76" s="565" t="s">
        <v>265</v>
      </c>
      <c r="G76" s="564"/>
      <c r="H76" s="383"/>
      <c r="I76" s="384"/>
    </row>
    <row r="77" spans="1:9" ht="30.75" customHeight="1" x14ac:dyDescent="0.25">
      <c r="A77" s="469" t="s">
        <v>134</v>
      </c>
      <c r="B77" s="118" t="s">
        <v>99</v>
      </c>
      <c r="C77" s="118" t="s">
        <v>184</v>
      </c>
      <c r="D77" s="118" t="s">
        <v>99</v>
      </c>
      <c r="E77" s="118" t="s">
        <v>184</v>
      </c>
      <c r="F77" s="118" t="s">
        <v>99</v>
      </c>
      <c r="G77" s="118" t="s">
        <v>184</v>
      </c>
      <c r="H77" s="118" t="s">
        <v>99</v>
      </c>
      <c r="I77" s="118" t="s">
        <v>184</v>
      </c>
    </row>
    <row r="78" spans="1:9" ht="30.75" customHeight="1" x14ac:dyDescent="0.25">
      <c r="A78" s="470"/>
      <c r="B78" s="80">
        <v>0.04</v>
      </c>
      <c r="C78" s="81">
        <v>0.04</v>
      </c>
      <c r="D78" s="80">
        <v>0</v>
      </c>
      <c r="E78" s="81">
        <v>0</v>
      </c>
      <c r="F78" s="88">
        <v>0</v>
      </c>
      <c r="G78" s="82">
        <v>0</v>
      </c>
      <c r="H78" s="88"/>
      <c r="I78" s="82"/>
    </row>
    <row r="79" spans="1:9" ht="146.25" customHeight="1" x14ac:dyDescent="0.25">
      <c r="A79" s="78" t="s">
        <v>216</v>
      </c>
      <c r="B79" s="396" t="s">
        <v>386</v>
      </c>
      <c r="C79" s="397"/>
      <c r="D79" s="562" t="s">
        <v>299</v>
      </c>
      <c r="E79" s="399"/>
      <c r="F79" s="562" t="s">
        <v>299</v>
      </c>
      <c r="G79" s="399"/>
      <c r="H79" s="383"/>
      <c r="I79" s="384"/>
    </row>
    <row r="80" spans="1:9" ht="80.25" customHeight="1" x14ac:dyDescent="0.25">
      <c r="A80" s="78" t="s">
        <v>220</v>
      </c>
      <c r="B80" s="394" t="s">
        <v>387</v>
      </c>
      <c r="C80" s="395"/>
      <c r="D80" s="563" t="s">
        <v>265</v>
      </c>
      <c r="E80" s="564"/>
      <c r="F80" s="563" t="s">
        <v>265</v>
      </c>
      <c r="G80" s="564"/>
      <c r="H80" s="383"/>
      <c r="I80" s="384"/>
    </row>
    <row r="81" spans="1:9" ht="30.75" customHeight="1" x14ac:dyDescent="0.25">
      <c r="A81" s="469" t="s">
        <v>136</v>
      </c>
      <c r="B81" s="118" t="s">
        <v>99</v>
      </c>
      <c r="C81" s="118" t="s">
        <v>184</v>
      </c>
      <c r="D81" s="118" t="s">
        <v>99</v>
      </c>
      <c r="E81" s="118" t="s">
        <v>184</v>
      </c>
      <c r="F81" s="118" t="s">
        <v>99</v>
      </c>
      <c r="G81" s="118" t="s">
        <v>184</v>
      </c>
      <c r="H81" s="118" t="s">
        <v>99</v>
      </c>
      <c r="I81" s="118" t="s">
        <v>184</v>
      </c>
    </row>
    <row r="82" spans="1:9" ht="30.75" customHeight="1" x14ac:dyDescent="0.25">
      <c r="A82" s="470"/>
      <c r="B82" s="80">
        <v>0.05</v>
      </c>
      <c r="C82" s="81"/>
      <c r="D82" s="80">
        <v>0.05</v>
      </c>
      <c r="E82" s="81"/>
      <c r="F82" s="88">
        <v>0.05</v>
      </c>
      <c r="G82" s="82"/>
      <c r="H82" s="88"/>
      <c r="I82" s="82"/>
    </row>
    <row r="83" spans="1:9" ht="80.25" customHeight="1" x14ac:dyDescent="0.25">
      <c r="A83" s="78" t="s">
        <v>216</v>
      </c>
      <c r="B83" s="385"/>
      <c r="C83" s="386"/>
      <c r="D83" s="383"/>
      <c r="E83" s="384"/>
      <c r="F83" s="387"/>
      <c r="G83" s="388"/>
      <c r="H83" s="383"/>
      <c r="I83" s="384"/>
    </row>
    <row r="84" spans="1:9" ht="80.25" customHeight="1" x14ac:dyDescent="0.25">
      <c r="A84" s="78" t="s">
        <v>220</v>
      </c>
      <c r="B84" s="479"/>
      <c r="C84" s="480"/>
      <c r="D84" s="481"/>
      <c r="E84" s="423"/>
      <c r="F84" s="383"/>
      <c r="G84" s="384"/>
      <c r="H84" s="383"/>
      <c r="I84" s="384"/>
    </row>
    <row r="85" spans="1:9" ht="30" customHeight="1" x14ac:dyDescent="0.25">
      <c r="A85" s="469" t="s">
        <v>139</v>
      </c>
      <c r="B85" s="118" t="s">
        <v>99</v>
      </c>
      <c r="C85" s="118" t="s">
        <v>184</v>
      </c>
      <c r="D85" s="118" t="s">
        <v>99</v>
      </c>
      <c r="E85" s="118" t="s">
        <v>184</v>
      </c>
      <c r="F85" s="118" t="s">
        <v>99</v>
      </c>
      <c r="G85" s="118" t="s">
        <v>184</v>
      </c>
      <c r="H85" s="118" t="s">
        <v>99</v>
      </c>
      <c r="I85" s="118" t="s">
        <v>184</v>
      </c>
    </row>
    <row r="86" spans="1:9" ht="30" customHeight="1" x14ac:dyDescent="0.25">
      <c r="A86" s="470"/>
      <c r="B86" s="80">
        <v>0.15</v>
      </c>
      <c r="C86" s="81"/>
      <c r="D86" s="80">
        <v>0.05</v>
      </c>
      <c r="E86" s="81"/>
      <c r="F86" s="88">
        <v>0.05</v>
      </c>
      <c r="G86" s="82"/>
      <c r="H86" s="88"/>
      <c r="I86" s="82"/>
    </row>
    <row r="87" spans="1:9" ht="80.25" customHeight="1" x14ac:dyDescent="0.25">
      <c r="A87" s="78" t="s">
        <v>216</v>
      </c>
      <c r="B87" s="402"/>
      <c r="C87" s="402"/>
      <c r="D87" s="402"/>
      <c r="E87" s="402"/>
      <c r="F87" s="402"/>
      <c r="G87" s="402"/>
      <c r="H87" s="402"/>
      <c r="I87" s="402"/>
    </row>
    <row r="88" spans="1:9" ht="80.25" customHeight="1" x14ac:dyDescent="0.25">
      <c r="A88" s="78" t="s">
        <v>220</v>
      </c>
      <c r="B88" s="380"/>
      <c r="C88" s="381"/>
      <c r="D88" s="380"/>
      <c r="E88" s="381"/>
      <c r="F88" s="380"/>
      <c r="G88" s="381"/>
      <c r="H88" s="380"/>
      <c r="I88" s="381"/>
    </row>
    <row r="89" spans="1:9" ht="29.25" customHeight="1" x14ac:dyDescent="0.25">
      <c r="A89" s="469" t="s">
        <v>140</v>
      </c>
      <c r="B89" s="118" t="s">
        <v>99</v>
      </c>
      <c r="C89" s="118" t="s">
        <v>184</v>
      </c>
      <c r="D89" s="118" t="s">
        <v>99</v>
      </c>
      <c r="E89" s="118" t="s">
        <v>184</v>
      </c>
      <c r="F89" s="118" t="s">
        <v>99</v>
      </c>
      <c r="G89" s="118" t="s">
        <v>184</v>
      </c>
      <c r="H89" s="118" t="s">
        <v>99</v>
      </c>
      <c r="I89" s="118" t="s">
        <v>184</v>
      </c>
    </row>
    <row r="90" spans="1:9" ht="29.25" customHeight="1" x14ac:dyDescent="0.25">
      <c r="A90" s="470"/>
      <c r="B90" s="80">
        <v>0.15</v>
      </c>
      <c r="C90" s="83"/>
      <c r="D90" s="80">
        <v>0.1</v>
      </c>
      <c r="E90" s="81"/>
      <c r="F90" s="88">
        <v>0.05</v>
      </c>
      <c r="G90" s="82"/>
      <c r="H90" s="88"/>
      <c r="I90" s="82"/>
    </row>
    <row r="91" spans="1:9" ht="80.25" customHeight="1" x14ac:dyDescent="0.25">
      <c r="A91" s="78" t="s">
        <v>216</v>
      </c>
      <c r="B91" s="379"/>
      <c r="C91" s="379"/>
      <c r="D91" s="379"/>
      <c r="E91" s="379"/>
      <c r="F91" s="379"/>
      <c r="G91" s="379"/>
      <c r="H91" s="379"/>
      <c r="I91" s="379"/>
    </row>
    <row r="92" spans="1:9" ht="80.25" customHeight="1" x14ac:dyDescent="0.25">
      <c r="A92" s="78" t="s">
        <v>220</v>
      </c>
      <c r="B92" s="380"/>
      <c r="C92" s="381"/>
      <c r="D92" s="380"/>
      <c r="E92" s="381"/>
      <c r="F92" s="380"/>
      <c r="G92" s="381"/>
      <c r="H92" s="380"/>
      <c r="I92" s="381"/>
    </row>
    <row r="93" spans="1:9" ht="24.95" customHeight="1" x14ac:dyDescent="0.25">
      <c r="A93" s="469" t="s">
        <v>141</v>
      </c>
      <c r="B93" s="118" t="s">
        <v>99</v>
      </c>
      <c r="C93" s="118" t="s">
        <v>184</v>
      </c>
      <c r="D93" s="118" t="s">
        <v>99</v>
      </c>
      <c r="E93" s="118" t="s">
        <v>184</v>
      </c>
      <c r="F93" s="118" t="s">
        <v>99</v>
      </c>
      <c r="G93" s="118" t="s">
        <v>184</v>
      </c>
      <c r="H93" s="118" t="s">
        <v>99</v>
      </c>
      <c r="I93" s="118" t="s">
        <v>184</v>
      </c>
    </row>
    <row r="94" spans="1:9" ht="24.95" customHeight="1" x14ac:dyDescent="0.25">
      <c r="A94" s="470"/>
      <c r="B94" s="80">
        <v>0.15</v>
      </c>
      <c r="C94" s="83"/>
      <c r="D94" s="80">
        <v>0.1</v>
      </c>
      <c r="E94" s="81"/>
      <c r="F94" s="88">
        <v>0.05</v>
      </c>
      <c r="G94" s="82"/>
      <c r="H94" s="88"/>
      <c r="I94" s="82"/>
    </row>
    <row r="95" spans="1:9" ht="80.25" customHeight="1" x14ac:dyDescent="0.25">
      <c r="A95" s="78" t="s">
        <v>216</v>
      </c>
      <c r="B95" s="379"/>
      <c r="C95" s="379"/>
      <c r="D95" s="379"/>
      <c r="E95" s="379"/>
      <c r="F95" s="379"/>
      <c r="G95" s="379"/>
      <c r="H95" s="379"/>
      <c r="I95" s="379"/>
    </row>
    <row r="96" spans="1:9" ht="80.25" customHeight="1" x14ac:dyDescent="0.25">
      <c r="A96" s="78" t="s">
        <v>220</v>
      </c>
      <c r="B96" s="380"/>
      <c r="C96" s="381"/>
      <c r="D96" s="380"/>
      <c r="E96" s="381"/>
      <c r="F96" s="380"/>
      <c r="G96" s="381"/>
      <c r="H96" s="380"/>
      <c r="I96" s="381"/>
    </row>
    <row r="97" spans="1:9" ht="24.95" customHeight="1" x14ac:dyDescent="0.25">
      <c r="A97" s="469" t="s">
        <v>142</v>
      </c>
      <c r="B97" s="118" t="s">
        <v>99</v>
      </c>
      <c r="C97" s="118" t="s">
        <v>184</v>
      </c>
      <c r="D97" s="118" t="s">
        <v>99</v>
      </c>
      <c r="E97" s="118" t="s">
        <v>184</v>
      </c>
      <c r="F97" s="118" t="s">
        <v>99</v>
      </c>
      <c r="G97" s="118" t="s">
        <v>184</v>
      </c>
      <c r="H97" s="118" t="s">
        <v>99</v>
      </c>
      <c r="I97" s="118" t="s">
        <v>184</v>
      </c>
    </row>
    <row r="98" spans="1:9" ht="24.95" customHeight="1" x14ac:dyDescent="0.25">
      <c r="A98" s="470"/>
      <c r="B98" s="80">
        <v>0.15</v>
      </c>
      <c r="C98" s="83"/>
      <c r="D98" s="80">
        <v>0.15</v>
      </c>
      <c r="E98" s="81"/>
      <c r="F98" s="88">
        <v>0.05</v>
      </c>
      <c r="G98" s="82"/>
      <c r="H98" s="88"/>
      <c r="I98" s="82"/>
    </row>
    <row r="99" spans="1:9" ht="80.25" customHeight="1" x14ac:dyDescent="0.25">
      <c r="A99" s="78" t="s">
        <v>216</v>
      </c>
      <c r="B99" s="379"/>
      <c r="C99" s="379"/>
      <c r="D99" s="379"/>
      <c r="E99" s="379"/>
      <c r="F99" s="379"/>
      <c r="G99" s="379"/>
      <c r="H99" s="379"/>
      <c r="I99" s="379"/>
    </row>
    <row r="100" spans="1:9" ht="80.25" customHeight="1" x14ac:dyDescent="0.25">
      <c r="A100" s="78" t="s">
        <v>220</v>
      </c>
      <c r="B100" s="380"/>
      <c r="C100" s="381"/>
      <c r="D100" s="380"/>
      <c r="E100" s="381"/>
      <c r="F100" s="380"/>
      <c r="G100" s="381"/>
      <c r="H100" s="380"/>
      <c r="I100" s="381"/>
    </row>
    <row r="101" spans="1:9" ht="24.95" customHeight="1" x14ac:dyDescent="0.25">
      <c r="A101" s="469" t="s">
        <v>144</v>
      </c>
      <c r="B101" s="118" t="s">
        <v>99</v>
      </c>
      <c r="C101" s="118" t="s">
        <v>184</v>
      </c>
      <c r="D101" s="118" t="s">
        <v>99</v>
      </c>
      <c r="E101" s="118" t="s">
        <v>184</v>
      </c>
      <c r="F101" s="118" t="s">
        <v>99</v>
      </c>
      <c r="G101" s="118" t="s">
        <v>184</v>
      </c>
      <c r="H101" s="118" t="s">
        <v>99</v>
      </c>
      <c r="I101" s="118" t="s">
        <v>184</v>
      </c>
    </row>
    <row r="102" spans="1:9" ht="24.95" customHeight="1" x14ac:dyDescent="0.25">
      <c r="A102" s="470"/>
      <c r="B102" s="80">
        <v>0.1</v>
      </c>
      <c r="C102" s="83"/>
      <c r="D102" s="80">
        <v>0.2</v>
      </c>
      <c r="E102" s="81"/>
      <c r="F102" s="88">
        <v>0.1</v>
      </c>
      <c r="G102" s="82"/>
      <c r="H102" s="88"/>
      <c r="I102" s="82"/>
    </row>
    <row r="103" spans="1:9" ht="80.25" customHeight="1" x14ac:dyDescent="0.25">
      <c r="A103" s="78" t="s">
        <v>216</v>
      </c>
      <c r="B103" s="379"/>
      <c r="C103" s="379"/>
      <c r="D103" s="379"/>
      <c r="E103" s="379"/>
      <c r="F103" s="379"/>
      <c r="G103" s="379"/>
      <c r="H103" s="379"/>
      <c r="I103" s="379"/>
    </row>
    <row r="104" spans="1:9" ht="80.25" customHeight="1" x14ac:dyDescent="0.25">
      <c r="A104" s="78" t="s">
        <v>220</v>
      </c>
      <c r="B104" s="380"/>
      <c r="C104" s="381"/>
      <c r="D104" s="380"/>
      <c r="E104" s="381"/>
      <c r="F104" s="380"/>
      <c r="G104" s="381"/>
      <c r="H104" s="380"/>
      <c r="I104" s="381"/>
    </row>
    <row r="105" spans="1:9" ht="24.95" customHeight="1" x14ac:dyDescent="0.25">
      <c r="A105" s="469" t="s">
        <v>145</v>
      </c>
      <c r="B105" s="118" t="s">
        <v>99</v>
      </c>
      <c r="C105" s="118" t="s">
        <v>184</v>
      </c>
      <c r="D105" s="118" t="s">
        <v>99</v>
      </c>
      <c r="E105" s="118" t="s">
        <v>184</v>
      </c>
      <c r="F105" s="118" t="s">
        <v>99</v>
      </c>
      <c r="G105" s="118" t="s">
        <v>184</v>
      </c>
      <c r="H105" s="118" t="s">
        <v>99</v>
      </c>
      <c r="I105" s="118" t="s">
        <v>184</v>
      </c>
    </row>
    <row r="106" spans="1:9" ht="24.95" customHeight="1" x14ac:dyDescent="0.25">
      <c r="A106" s="470"/>
      <c r="B106" s="80">
        <v>0.06</v>
      </c>
      <c r="C106" s="83"/>
      <c r="D106" s="80">
        <v>0.2</v>
      </c>
      <c r="E106" s="81"/>
      <c r="F106" s="88">
        <v>0.2</v>
      </c>
      <c r="G106" s="82"/>
      <c r="H106" s="88"/>
      <c r="I106" s="82"/>
    </row>
    <row r="107" spans="1:9" ht="80.25" customHeight="1" x14ac:dyDescent="0.25">
      <c r="A107" s="78" t="s">
        <v>216</v>
      </c>
      <c r="B107" s="379"/>
      <c r="C107" s="379"/>
      <c r="D107" s="379"/>
      <c r="E107" s="379"/>
      <c r="F107" s="379"/>
      <c r="G107" s="379"/>
      <c r="H107" s="379"/>
      <c r="I107" s="379"/>
    </row>
    <row r="108" spans="1:9" ht="80.25" customHeight="1" x14ac:dyDescent="0.25">
      <c r="A108" s="78" t="s">
        <v>220</v>
      </c>
      <c r="B108" s="380"/>
      <c r="C108" s="381"/>
      <c r="D108" s="380"/>
      <c r="E108" s="381"/>
      <c r="F108" s="380"/>
      <c r="G108" s="381"/>
      <c r="H108" s="380"/>
      <c r="I108" s="381"/>
    </row>
    <row r="109" spans="1:9" ht="24.95" customHeight="1" x14ac:dyDescent="0.25">
      <c r="A109" s="469" t="s">
        <v>146</v>
      </c>
      <c r="B109" s="118" t="s">
        <v>99</v>
      </c>
      <c r="C109" s="118" t="s">
        <v>184</v>
      </c>
      <c r="D109" s="118" t="s">
        <v>99</v>
      </c>
      <c r="E109" s="118" t="s">
        <v>184</v>
      </c>
      <c r="F109" s="118" t="s">
        <v>99</v>
      </c>
      <c r="G109" s="118" t="s">
        <v>184</v>
      </c>
      <c r="H109" s="118" t="s">
        <v>99</v>
      </c>
      <c r="I109" s="118" t="s">
        <v>184</v>
      </c>
    </row>
    <row r="110" spans="1:9" ht="24.95" customHeight="1" x14ac:dyDescent="0.25">
      <c r="A110" s="470"/>
      <c r="B110" s="80">
        <v>0.05</v>
      </c>
      <c r="C110" s="83"/>
      <c r="D110" s="80">
        <v>0.1</v>
      </c>
      <c r="E110" s="81"/>
      <c r="F110" s="88">
        <v>0.2</v>
      </c>
      <c r="G110" s="82"/>
      <c r="H110" s="88"/>
      <c r="I110" s="82"/>
    </row>
    <row r="111" spans="1:9" ht="80.25" customHeight="1" x14ac:dyDescent="0.25">
      <c r="A111" s="78" t="s">
        <v>216</v>
      </c>
      <c r="B111" s="379"/>
      <c r="C111" s="379"/>
      <c r="D111" s="379"/>
      <c r="E111" s="379"/>
      <c r="F111" s="379"/>
      <c r="G111" s="379"/>
      <c r="H111" s="379"/>
      <c r="I111" s="379"/>
    </row>
    <row r="112" spans="1:9" ht="80.25" customHeight="1" x14ac:dyDescent="0.25">
      <c r="A112" s="78" t="s">
        <v>220</v>
      </c>
      <c r="B112" s="380"/>
      <c r="C112" s="381"/>
      <c r="D112" s="380"/>
      <c r="E112" s="381"/>
      <c r="F112" s="380"/>
      <c r="G112" s="381"/>
      <c r="H112" s="380"/>
      <c r="I112" s="381"/>
    </row>
    <row r="113" spans="1:9" ht="24.95" customHeight="1" x14ac:dyDescent="0.25">
      <c r="A113" s="469" t="s">
        <v>147</v>
      </c>
      <c r="B113" s="118" t="s">
        <v>99</v>
      </c>
      <c r="C113" s="118" t="s">
        <v>184</v>
      </c>
      <c r="D113" s="118" t="s">
        <v>99</v>
      </c>
      <c r="E113" s="118" t="s">
        <v>184</v>
      </c>
      <c r="F113" s="118" t="s">
        <v>99</v>
      </c>
      <c r="G113" s="118" t="s">
        <v>184</v>
      </c>
      <c r="H113" s="118" t="s">
        <v>99</v>
      </c>
      <c r="I113" s="118" t="s">
        <v>184</v>
      </c>
    </row>
    <row r="114" spans="1:9" ht="24.95" customHeight="1" x14ac:dyDescent="0.25">
      <c r="A114" s="470"/>
      <c r="B114" s="237">
        <v>0.1</v>
      </c>
      <c r="C114" s="226"/>
      <c r="D114" s="237">
        <v>0.05</v>
      </c>
      <c r="E114" s="226"/>
      <c r="F114" s="237">
        <v>0.25</v>
      </c>
      <c r="G114" s="227"/>
      <c r="H114" s="226"/>
      <c r="I114" s="227"/>
    </row>
    <row r="115" spans="1:9" ht="80.25" customHeight="1" x14ac:dyDescent="0.25">
      <c r="A115" s="78" t="s">
        <v>216</v>
      </c>
      <c r="B115" s="382"/>
      <c r="C115" s="382"/>
      <c r="D115" s="382"/>
      <c r="E115" s="382"/>
      <c r="F115" s="382"/>
      <c r="G115" s="382"/>
      <c r="H115" s="382"/>
      <c r="I115" s="382"/>
    </row>
    <row r="116" spans="1:9" ht="80.25" customHeight="1" x14ac:dyDescent="0.25">
      <c r="A116" s="78" t="s">
        <v>220</v>
      </c>
      <c r="B116" s="380"/>
      <c r="C116" s="381"/>
      <c r="D116" s="380"/>
      <c r="E116" s="381"/>
      <c r="F116" s="380"/>
      <c r="G116" s="381"/>
      <c r="H116" s="380"/>
      <c r="I116" s="381"/>
    </row>
    <row r="117" spans="1:9" ht="16.5" x14ac:dyDescent="0.25">
      <c r="A117" s="79" t="s">
        <v>236</v>
      </c>
      <c r="B117" s="295">
        <f t="shared" ref="B117:I117" si="1">(B70+B74+B78+B82+B86+B90+B94+B98+B102+B106+B110+B114)</f>
        <v>1.0000000000000002</v>
      </c>
      <c r="C117" s="295">
        <f t="shared" si="1"/>
        <v>0.04</v>
      </c>
      <c r="D117" s="295">
        <f t="shared" si="1"/>
        <v>1</v>
      </c>
      <c r="E117" s="295">
        <f t="shared" si="1"/>
        <v>0</v>
      </c>
      <c r="F117" s="295">
        <f t="shared" si="1"/>
        <v>1</v>
      </c>
      <c r="G117" s="295">
        <f t="shared" si="1"/>
        <v>0</v>
      </c>
      <c r="H117" s="84">
        <f t="shared" si="1"/>
        <v>0</v>
      </c>
      <c r="I117" s="84">
        <f t="shared" si="1"/>
        <v>0</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2" type="noConversion"/>
  <hyperlinks>
    <hyperlink ref="B80:C80" r:id="rId1" display="https://secretariadistritald.sharepoint.com/:f:/s/ContratacinSPI-2022/Es-b_H1wJWFOkiMXT-fMYaoBJtg0Oh095Yjk43F76RKTvQ?e=Gg6nLS" xr:uid="{3C6F655C-F75F-48E8-9118-87E3779D7A7F}"/>
  </hyperlinks>
  <pageMargins left="0.25" right="0.25" top="0.75" bottom="0.75" header="0.3" footer="0.3"/>
  <pageSetup scale="25" fitToHeight="0"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D1" zoomScale="70" zoomScaleNormal="70" workbookViewId="0">
      <selection activeCell="L28" sqref="L28"/>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106" customFormat="1" ht="32.25" customHeight="1" x14ac:dyDescent="0.25">
      <c r="A1" s="452"/>
      <c r="B1" s="429" t="s">
        <v>123</v>
      </c>
      <c r="C1" s="430"/>
      <c r="D1" s="430"/>
      <c r="E1" s="430"/>
      <c r="F1" s="430"/>
      <c r="G1" s="430"/>
      <c r="H1" s="430"/>
      <c r="I1" s="430"/>
      <c r="J1" s="430"/>
      <c r="K1" s="430"/>
      <c r="L1" s="431"/>
      <c r="M1" s="426" t="s">
        <v>124</v>
      </c>
      <c r="N1" s="427"/>
      <c r="O1" s="428"/>
    </row>
    <row r="2" spans="1:15" s="106" customFormat="1" ht="30.75" customHeight="1" x14ac:dyDescent="0.25">
      <c r="A2" s="453"/>
      <c r="B2" s="432" t="s">
        <v>125</v>
      </c>
      <c r="C2" s="433"/>
      <c r="D2" s="433"/>
      <c r="E2" s="433"/>
      <c r="F2" s="433"/>
      <c r="G2" s="433"/>
      <c r="H2" s="433"/>
      <c r="I2" s="433"/>
      <c r="J2" s="433"/>
      <c r="K2" s="433"/>
      <c r="L2" s="434"/>
      <c r="M2" s="426" t="s">
        <v>126</v>
      </c>
      <c r="N2" s="427"/>
      <c r="O2" s="428"/>
    </row>
    <row r="3" spans="1:15" s="106" customFormat="1" ht="24" customHeight="1" x14ac:dyDescent="0.25">
      <c r="A3" s="453"/>
      <c r="B3" s="432" t="s">
        <v>127</v>
      </c>
      <c r="C3" s="433"/>
      <c r="D3" s="433"/>
      <c r="E3" s="433"/>
      <c r="F3" s="433"/>
      <c r="G3" s="433"/>
      <c r="H3" s="433"/>
      <c r="I3" s="433"/>
      <c r="J3" s="433"/>
      <c r="K3" s="433"/>
      <c r="L3" s="434"/>
      <c r="M3" s="426" t="s">
        <v>128</v>
      </c>
      <c r="N3" s="427"/>
      <c r="O3" s="428"/>
    </row>
    <row r="4" spans="1:15" s="106" customFormat="1" ht="21.75" customHeight="1" thickBot="1" x14ac:dyDescent="0.3">
      <c r="A4" s="454"/>
      <c r="B4" s="435" t="s">
        <v>129</v>
      </c>
      <c r="C4" s="436"/>
      <c r="D4" s="436"/>
      <c r="E4" s="436"/>
      <c r="F4" s="436"/>
      <c r="G4" s="436"/>
      <c r="H4" s="436"/>
      <c r="I4" s="436"/>
      <c r="J4" s="436"/>
      <c r="K4" s="436"/>
      <c r="L4" s="437"/>
      <c r="M4" s="426" t="s">
        <v>130</v>
      </c>
      <c r="N4" s="427"/>
      <c r="O4" s="428"/>
    </row>
    <row r="5" spans="1:15" s="106" customFormat="1" ht="21.75" customHeight="1" thickBot="1" x14ac:dyDescent="0.3">
      <c r="A5" s="107"/>
      <c r="B5" s="798"/>
      <c r="C5" s="798"/>
      <c r="D5" s="798"/>
      <c r="E5" s="798"/>
      <c r="F5" s="798"/>
      <c r="G5" s="798"/>
      <c r="H5" s="798"/>
      <c r="I5" s="798"/>
      <c r="J5" s="798"/>
      <c r="K5" s="798"/>
      <c r="L5" s="798"/>
      <c r="M5" s="109"/>
      <c r="N5" s="109"/>
      <c r="O5" s="109"/>
    </row>
    <row r="6" spans="1:15" s="106" customFormat="1" ht="21.75" customHeight="1" thickBot="1" x14ac:dyDescent="0.3">
      <c r="A6" s="91" t="s">
        <v>149</v>
      </c>
      <c r="B6" s="463" t="s">
        <v>150</v>
      </c>
      <c r="C6" s="464"/>
      <c r="D6" s="464"/>
      <c r="E6" s="464"/>
      <c r="F6" s="464"/>
      <c r="G6" s="464"/>
      <c r="H6" s="464"/>
      <c r="I6" s="464"/>
      <c r="J6" s="464"/>
      <c r="K6" s="465"/>
      <c r="L6" s="245" t="s">
        <v>151</v>
      </c>
      <c r="M6" s="466">
        <v>2024110010289</v>
      </c>
      <c r="N6" s="467"/>
      <c r="O6" s="468"/>
    </row>
    <row r="7" spans="1:15" s="106" customFormat="1" ht="21.75" customHeight="1" thickBot="1" x14ac:dyDescent="0.3">
      <c r="A7" s="107"/>
      <c r="B7" s="108"/>
      <c r="C7" s="108"/>
      <c r="D7" s="108"/>
      <c r="E7" s="108"/>
      <c r="F7" s="108"/>
      <c r="G7" s="108"/>
      <c r="H7" s="108"/>
      <c r="I7" s="108"/>
      <c r="J7" s="108"/>
      <c r="K7" s="108"/>
      <c r="L7" s="108"/>
      <c r="M7" s="109"/>
      <c r="N7" s="109"/>
      <c r="O7" s="109"/>
    </row>
    <row r="8" spans="1:15" s="106" customFormat="1" ht="21.75" customHeight="1" x14ac:dyDescent="0.25">
      <c r="A8" s="456" t="s">
        <v>131</v>
      </c>
      <c r="B8" s="199" t="s">
        <v>132</v>
      </c>
      <c r="C8" s="160" t="s">
        <v>135</v>
      </c>
      <c r="D8" s="199" t="s">
        <v>133</v>
      </c>
      <c r="E8" s="160" t="s">
        <v>135</v>
      </c>
      <c r="F8" s="199" t="s">
        <v>134</v>
      </c>
      <c r="G8" s="160" t="s">
        <v>135</v>
      </c>
      <c r="H8" s="199" t="s">
        <v>136</v>
      </c>
      <c r="I8" s="162"/>
      <c r="J8" s="440" t="s">
        <v>137</v>
      </c>
      <c r="K8" s="455"/>
      <c r="L8" s="198" t="s">
        <v>138</v>
      </c>
      <c r="M8" s="471"/>
      <c r="N8" s="471"/>
      <c r="O8" s="471"/>
    </row>
    <row r="9" spans="1:15" s="106" customFormat="1" ht="21.75" customHeight="1" x14ac:dyDescent="0.25">
      <c r="A9" s="456"/>
      <c r="B9" s="200" t="s">
        <v>139</v>
      </c>
      <c r="C9" s="163"/>
      <c r="D9" s="199" t="s">
        <v>140</v>
      </c>
      <c r="E9" s="164"/>
      <c r="F9" s="199" t="s">
        <v>141</v>
      </c>
      <c r="G9" s="164"/>
      <c r="H9" s="199" t="s">
        <v>142</v>
      </c>
      <c r="I9" s="162"/>
      <c r="J9" s="440"/>
      <c r="K9" s="455"/>
      <c r="L9" s="198" t="s">
        <v>143</v>
      </c>
      <c r="M9" s="471"/>
      <c r="N9" s="471"/>
      <c r="O9" s="471"/>
    </row>
    <row r="10" spans="1:15" s="106" customFormat="1" ht="21.75" customHeight="1" thickBot="1" x14ac:dyDescent="0.3">
      <c r="A10" s="456"/>
      <c r="B10" s="199" t="s">
        <v>144</v>
      </c>
      <c r="C10" s="160"/>
      <c r="D10" s="199" t="s">
        <v>145</v>
      </c>
      <c r="E10" s="164"/>
      <c r="F10" s="199" t="s">
        <v>146</v>
      </c>
      <c r="G10" s="164"/>
      <c r="H10" s="199" t="s">
        <v>147</v>
      </c>
      <c r="I10" s="162"/>
      <c r="J10" s="440"/>
      <c r="K10" s="455"/>
      <c r="L10" s="198" t="s">
        <v>148</v>
      </c>
      <c r="M10" s="471" t="s">
        <v>135</v>
      </c>
      <c r="N10" s="471"/>
      <c r="O10" s="471"/>
    </row>
    <row r="11" spans="1:15" ht="15" customHeight="1" thickBot="1" x14ac:dyDescent="0.3">
      <c r="A11" s="42"/>
      <c r="B11" s="43"/>
      <c r="C11" s="43"/>
      <c r="D11" s="45"/>
      <c r="E11" s="44"/>
      <c r="F11" s="44"/>
      <c r="G11" s="234"/>
      <c r="H11" s="234"/>
      <c r="I11" s="46"/>
      <c r="J11" s="46"/>
      <c r="K11" s="43"/>
      <c r="L11" s="43"/>
      <c r="M11" s="43"/>
      <c r="N11" s="43"/>
      <c r="O11" s="43"/>
    </row>
    <row r="12" spans="1:15" ht="15" customHeight="1" x14ac:dyDescent="0.25">
      <c r="A12" s="460" t="s">
        <v>152</v>
      </c>
      <c r="B12" s="441" t="s">
        <v>388</v>
      </c>
      <c r="C12" s="442"/>
      <c r="D12" s="442"/>
      <c r="E12" s="442"/>
      <c r="F12" s="442"/>
      <c r="G12" s="442"/>
      <c r="H12" s="442"/>
      <c r="I12" s="442"/>
      <c r="J12" s="442"/>
      <c r="K12" s="442"/>
      <c r="L12" s="442"/>
      <c r="M12" s="442"/>
      <c r="N12" s="442"/>
      <c r="O12" s="443"/>
    </row>
    <row r="13" spans="1:15" ht="15" customHeight="1" x14ac:dyDescent="0.25">
      <c r="A13" s="461"/>
      <c r="B13" s="444"/>
      <c r="C13" s="445"/>
      <c r="D13" s="445"/>
      <c r="E13" s="445"/>
      <c r="F13" s="445"/>
      <c r="G13" s="445"/>
      <c r="H13" s="445"/>
      <c r="I13" s="445"/>
      <c r="J13" s="445"/>
      <c r="K13" s="445"/>
      <c r="L13" s="445"/>
      <c r="M13" s="445"/>
      <c r="N13" s="445"/>
      <c r="O13" s="446"/>
    </row>
    <row r="14" spans="1:15" ht="15" customHeight="1" x14ac:dyDescent="0.25">
      <c r="A14" s="462"/>
      <c r="B14" s="447"/>
      <c r="C14" s="448"/>
      <c r="D14" s="448"/>
      <c r="E14" s="448"/>
      <c r="F14" s="448"/>
      <c r="G14" s="448"/>
      <c r="H14" s="448"/>
      <c r="I14" s="448"/>
      <c r="J14" s="448"/>
      <c r="K14" s="448"/>
      <c r="L14" s="448"/>
      <c r="M14" s="448"/>
      <c r="N14" s="448"/>
      <c r="O14" s="449"/>
    </row>
    <row r="15" spans="1:15" ht="9" customHeight="1" x14ac:dyDescent="0.25">
      <c r="A15" s="47"/>
      <c r="B15" s="105"/>
      <c r="C15" s="48"/>
      <c r="D15" s="48"/>
      <c r="E15" s="48"/>
      <c r="F15" s="48"/>
      <c r="G15" s="49"/>
      <c r="H15" s="49"/>
      <c r="I15" s="49"/>
      <c r="J15" s="49"/>
      <c r="K15" s="49"/>
      <c r="L15" s="50"/>
      <c r="M15" s="50"/>
      <c r="N15" s="50"/>
      <c r="O15" s="50"/>
    </row>
    <row r="16" spans="1:15" s="51" customFormat="1" ht="37.5" customHeight="1" x14ac:dyDescent="0.25">
      <c r="A16" s="91" t="s">
        <v>154</v>
      </c>
      <c r="B16" s="450" t="s">
        <v>374</v>
      </c>
      <c r="C16" s="450"/>
      <c r="D16" s="450"/>
      <c r="E16" s="450"/>
      <c r="F16" s="450"/>
      <c r="G16" s="456" t="s">
        <v>156</v>
      </c>
      <c r="H16" s="456"/>
      <c r="I16" s="451" t="s">
        <v>389</v>
      </c>
      <c r="J16" s="451"/>
      <c r="K16" s="451"/>
      <c r="L16" s="451"/>
      <c r="M16" s="451"/>
      <c r="N16" s="451"/>
      <c r="O16" s="451"/>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91" t="s">
        <v>158</v>
      </c>
      <c r="B18" s="450" t="s">
        <v>159</v>
      </c>
      <c r="C18" s="450"/>
      <c r="D18" s="450"/>
      <c r="E18" s="450"/>
      <c r="F18" s="91" t="s">
        <v>160</v>
      </c>
      <c r="G18" s="457" t="s">
        <v>161</v>
      </c>
      <c r="H18" s="457"/>
      <c r="I18" s="457"/>
      <c r="J18" s="91" t="s">
        <v>162</v>
      </c>
      <c r="K18" s="450" t="s">
        <v>163</v>
      </c>
      <c r="L18" s="450"/>
      <c r="M18" s="450"/>
      <c r="N18" s="450"/>
      <c r="O18" s="450"/>
    </row>
    <row r="19" spans="1:15" ht="9" customHeight="1" x14ac:dyDescent="0.25">
      <c r="A19" s="41"/>
      <c r="B19" s="40"/>
      <c r="C19" s="459"/>
      <c r="D19" s="459"/>
      <c r="E19" s="459"/>
      <c r="F19" s="459"/>
      <c r="G19" s="459"/>
      <c r="H19" s="459"/>
      <c r="I19" s="459"/>
      <c r="J19" s="459"/>
      <c r="K19" s="459"/>
      <c r="L19" s="459"/>
      <c r="M19" s="459"/>
      <c r="N19" s="459"/>
      <c r="O19" s="459"/>
    </row>
    <row r="21" spans="1:15" ht="16.5" customHeight="1" x14ac:dyDescent="0.25">
      <c r="A21" s="103"/>
      <c r="B21" s="104"/>
      <c r="C21" s="104"/>
      <c r="D21" s="104"/>
      <c r="E21" s="104"/>
      <c r="F21" s="104"/>
      <c r="G21" s="104"/>
      <c r="H21" s="104"/>
      <c r="I21" s="104"/>
      <c r="J21" s="104"/>
      <c r="K21" s="104"/>
      <c r="L21" s="104"/>
      <c r="M21" s="104"/>
      <c r="N21" s="104"/>
      <c r="O21" s="104"/>
    </row>
    <row r="22" spans="1:15" ht="32.1" customHeight="1" x14ac:dyDescent="0.25">
      <c r="A22" s="438" t="s">
        <v>164</v>
      </c>
      <c r="B22" s="439"/>
      <c r="C22" s="439"/>
      <c r="D22" s="439"/>
      <c r="E22" s="439"/>
      <c r="F22" s="439"/>
      <c r="G22" s="439"/>
      <c r="H22" s="439"/>
      <c r="I22" s="439"/>
      <c r="J22" s="439"/>
      <c r="K22" s="439"/>
      <c r="L22" s="439"/>
      <c r="M22" s="439"/>
      <c r="N22" s="439"/>
      <c r="O22" s="440"/>
    </row>
    <row r="23" spans="1:15" ht="32.1" customHeight="1" x14ac:dyDescent="0.25">
      <c r="A23" s="438" t="s">
        <v>165</v>
      </c>
      <c r="B23" s="439"/>
      <c r="C23" s="439"/>
      <c r="D23" s="439"/>
      <c r="E23" s="439"/>
      <c r="F23" s="439"/>
      <c r="G23" s="439"/>
      <c r="H23" s="439"/>
      <c r="I23" s="439"/>
      <c r="J23" s="439"/>
      <c r="K23" s="439"/>
      <c r="L23" s="439"/>
      <c r="M23" s="439"/>
      <c r="N23" s="439"/>
      <c r="O23" s="440"/>
    </row>
    <row r="24" spans="1:15" ht="32.1" customHeight="1" thickBot="1" x14ac:dyDescent="0.3">
      <c r="A24" s="62"/>
      <c r="B24" s="52" t="s">
        <v>132</v>
      </c>
      <c r="C24" s="52" t="s">
        <v>133</v>
      </c>
      <c r="D24" s="52" t="s">
        <v>134</v>
      </c>
      <c r="E24" s="52" t="s">
        <v>136</v>
      </c>
      <c r="F24" s="52" t="s">
        <v>139</v>
      </c>
      <c r="G24" s="52" t="s">
        <v>140</v>
      </c>
      <c r="H24" s="52" t="s">
        <v>141</v>
      </c>
      <c r="I24" s="52" t="s">
        <v>142</v>
      </c>
      <c r="J24" s="52" t="s">
        <v>144</v>
      </c>
      <c r="K24" s="52" t="s">
        <v>145</v>
      </c>
      <c r="L24" s="52" t="s">
        <v>146</v>
      </c>
      <c r="M24" s="52" t="s">
        <v>147</v>
      </c>
      <c r="N24" s="53" t="s">
        <v>166</v>
      </c>
      <c r="O24" s="53" t="s">
        <v>167</v>
      </c>
    </row>
    <row r="25" spans="1:15" ht="32.1" customHeight="1" x14ac:dyDescent="0.25">
      <c r="A25" s="56" t="s">
        <v>168</v>
      </c>
      <c r="B25" s="320">
        <v>31500000</v>
      </c>
      <c r="C25" s="320">
        <v>318274000</v>
      </c>
      <c r="D25" s="320">
        <v>88100000</v>
      </c>
      <c r="E25" s="321"/>
      <c r="F25" s="321"/>
      <c r="G25" s="320">
        <v>16200000</v>
      </c>
      <c r="H25" s="322"/>
      <c r="I25" s="322"/>
      <c r="J25" s="322"/>
      <c r="K25" s="322"/>
      <c r="L25" s="322"/>
      <c r="M25" s="322"/>
      <c r="N25" s="797">
        <f>SUM(B25:M25)</f>
        <v>454074000</v>
      </c>
      <c r="O25" s="55"/>
    </row>
    <row r="26" spans="1:15" ht="32.1" customHeight="1" x14ac:dyDescent="0.25">
      <c r="A26" s="56" t="s">
        <v>170</v>
      </c>
      <c r="B26" s="320">
        <v>31500000</v>
      </c>
      <c r="C26" s="320">
        <v>401874000</v>
      </c>
      <c r="D26" s="320">
        <v>10320000</v>
      </c>
      <c r="E26" s="321"/>
      <c r="F26" s="321"/>
      <c r="G26" s="321"/>
      <c r="H26" s="321"/>
      <c r="I26" s="321"/>
      <c r="J26" s="321"/>
      <c r="K26" s="321"/>
      <c r="L26" s="321"/>
      <c r="M26" s="321"/>
      <c r="N26" s="243">
        <f t="shared" ref="N26:N30" si="0">SUM(B26:M26)</f>
        <v>443694000</v>
      </c>
      <c r="O26" s="90">
        <f>+(B26+C26+D26+E26+F26+G26+H26+I26+J26+K26+L26+M26)/N25</f>
        <v>0.97714028990869328</v>
      </c>
    </row>
    <row r="27" spans="1:15" ht="32.1" customHeight="1" x14ac:dyDescent="0.25">
      <c r="A27" s="56" t="s">
        <v>171</v>
      </c>
      <c r="B27" s="321"/>
      <c r="C27" s="320">
        <v>840000</v>
      </c>
      <c r="D27" s="320">
        <v>18680402</v>
      </c>
      <c r="E27" s="321"/>
      <c r="F27" s="321"/>
      <c r="G27" s="321"/>
      <c r="H27" s="321"/>
      <c r="I27" s="321"/>
      <c r="J27" s="321"/>
      <c r="K27" s="321"/>
      <c r="L27" s="321"/>
      <c r="M27" s="321"/>
      <c r="N27" s="243">
        <f t="shared" si="0"/>
        <v>19520402</v>
      </c>
      <c r="O27" s="90">
        <f>+N27/N26</f>
        <v>4.3995190378954864E-2</v>
      </c>
    </row>
    <row r="28" spans="1:15" ht="32.1" customHeight="1" x14ac:dyDescent="0.25">
      <c r="A28" s="56" t="s">
        <v>172</v>
      </c>
      <c r="B28" s="321" t="s">
        <v>169</v>
      </c>
      <c r="C28" s="320">
        <v>3209344</v>
      </c>
      <c r="D28" s="320">
        <v>5881007</v>
      </c>
      <c r="E28" s="321"/>
      <c r="F28" s="321"/>
      <c r="G28" s="321"/>
      <c r="H28" s="321"/>
      <c r="I28" s="321"/>
      <c r="J28" s="321"/>
      <c r="K28" s="321"/>
      <c r="L28" s="321"/>
      <c r="M28" s="321"/>
      <c r="N28" s="243">
        <f t="shared" si="0"/>
        <v>9090351</v>
      </c>
      <c r="O28" s="58"/>
    </row>
    <row r="29" spans="1:15" ht="32.1" customHeight="1" x14ac:dyDescent="0.25">
      <c r="A29" s="56" t="s">
        <v>173</v>
      </c>
      <c r="B29" s="321" t="s">
        <v>169</v>
      </c>
      <c r="C29" s="321" t="s">
        <v>169</v>
      </c>
      <c r="D29" s="320"/>
      <c r="E29" s="321"/>
      <c r="F29" s="321"/>
      <c r="G29" s="321"/>
      <c r="H29" s="321"/>
      <c r="I29" s="321"/>
      <c r="J29" s="321"/>
      <c r="K29" s="321"/>
      <c r="L29" s="321"/>
      <c r="M29" s="321"/>
      <c r="N29" s="243">
        <f t="shared" si="0"/>
        <v>0</v>
      </c>
      <c r="O29" s="58"/>
    </row>
    <row r="30" spans="1:15" ht="32.1" customHeight="1" thickBot="1" x14ac:dyDescent="0.3">
      <c r="A30" s="59" t="s">
        <v>174</v>
      </c>
      <c r="B30" s="324" t="s">
        <v>169</v>
      </c>
      <c r="C30" s="324" t="s">
        <v>169</v>
      </c>
      <c r="D30" s="324" t="s">
        <v>169</v>
      </c>
      <c r="E30" s="324"/>
      <c r="F30" s="324"/>
      <c r="G30" s="324"/>
      <c r="H30" s="324"/>
      <c r="I30" s="324"/>
      <c r="J30" s="324"/>
      <c r="K30" s="324"/>
      <c r="L30" s="324"/>
      <c r="M30" s="324"/>
      <c r="N30" s="244">
        <f t="shared" si="0"/>
        <v>0</v>
      </c>
      <c r="O30" s="63"/>
    </row>
    <row r="31" spans="1:15" s="61" customFormat="1" ht="16.5" customHeight="1" x14ac:dyDescent="0.2"/>
    <row r="32" spans="1:15" s="61" customFormat="1" ht="17.25" customHeight="1" x14ac:dyDescent="0.2"/>
    <row r="33" spans="1:14" x14ac:dyDescent="0.25">
      <c r="N33" s="242"/>
    </row>
    <row r="34" spans="1:14" ht="48" customHeight="1" x14ac:dyDescent="0.25">
      <c r="A34" s="409" t="s">
        <v>175</v>
      </c>
      <c r="B34" s="410"/>
      <c r="C34" s="410"/>
      <c r="D34" s="410"/>
      <c r="E34" s="410"/>
      <c r="F34" s="410"/>
      <c r="G34" s="410"/>
      <c r="H34" s="410"/>
      <c r="I34" s="411"/>
    </row>
    <row r="35" spans="1:14" ht="50.25" customHeight="1" x14ac:dyDescent="0.25">
      <c r="A35" s="73" t="s">
        <v>176</v>
      </c>
      <c r="B35" s="412" t="str">
        <f>+B12</f>
        <v>Implementar 3 acciones de transformación cultural que promuevan y garanticen el libre ejercicio de los derechos de las mujeres y la equidad de género a través de mecanismos de cambio cultural y comportamental desarrollados con las comunidades</v>
      </c>
      <c r="C35" s="413"/>
      <c r="D35" s="413"/>
      <c r="E35" s="413"/>
      <c r="F35" s="413"/>
      <c r="G35" s="413"/>
      <c r="H35" s="413"/>
      <c r="I35" s="414"/>
    </row>
    <row r="36" spans="1:14" ht="18.75" customHeight="1" x14ac:dyDescent="0.25">
      <c r="A36" s="403" t="s">
        <v>177</v>
      </c>
      <c r="B36" s="114">
        <v>2024</v>
      </c>
      <c r="C36" s="114">
        <v>2025</v>
      </c>
      <c r="D36" s="114">
        <v>2026</v>
      </c>
      <c r="E36" s="114">
        <v>2027</v>
      </c>
      <c r="F36" s="114" t="s">
        <v>178</v>
      </c>
      <c r="G36" s="422" t="s">
        <v>179</v>
      </c>
      <c r="H36" s="422"/>
      <c r="I36" s="422"/>
    </row>
    <row r="37" spans="1:14" ht="50.25" customHeight="1" x14ac:dyDescent="0.25">
      <c r="A37" s="404"/>
      <c r="B37" s="65">
        <v>1</v>
      </c>
      <c r="C37" s="266">
        <f>B40+B42+B44+B46+B48+B50+B52+B54+B58+B56+B60+B62</f>
        <v>1.0000000000000002</v>
      </c>
      <c r="D37" s="65">
        <v>1</v>
      </c>
      <c r="E37" s="65">
        <v>0</v>
      </c>
      <c r="F37" s="114">
        <f>B37+C37+D37+E37</f>
        <v>3</v>
      </c>
      <c r="G37" s="422"/>
      <c r="H37" s="422"/>
      <c r="I37" s="422"/>
    </row>
    <row r="38" spans="1:14" ht="52.5" customHeight="1" x14ac:dyDescent="0.25">
      <c r="A38" s="74" t="s">
        <v>180</v>
      </c>
      <c r="B38" s="415">
        <v>0.2</v>
      </c>
      <c r="C38" s="416"/>
      <c r="D38" s="417" t="s">
        <v>181</v>
      </c>
      <c r="E38" s="418"/>
      <c r="F38" s="418"/>
      <c r="G38" s="418"/>
      <c r="H38" s="418"/>
      <c r="I38" s="419"/>
    </row>
    <row r="39" spans="1:14" s="64" customFormat="1" ht="48" customHeight="1" x14ac:dyDescent="0.25">
      <c r="A39" s="403" t="s">
        <v>182</v>
      </c>
      <c r="B39" s="74" t="s">
        <v>183</v>
      </c>
      <c r="C39" s="73" t="s">
        <v>184</v>
      </c>
      <c r="D39" s="389" t="s">
        <v>185</v>
      </c>
      <c r="E39" s="390"/>
      <c r="F39" s="389" t="s">
        <v>186</v>
      </c>
      <c r="G39" s="390"/>
      <c r="H39" s="75" t="s">
        <v>187</v>
      </c>
      <c r="I39" s="77" t="s">
        <v>188</v>
      </c>
    </row>
    <row r="40" spans="1:14" ht="120.75" customHeight="1" x14ac:dyDescent="0.25">
      <c r="A40" s="404"/>
      <c r="B40" s="254">
        <v>0</v>
      </c>
      <c r="C40" s="68">
        <v>0</v>
      </c>
      <c r="D40" s="405" t="s">
        <v>390</v>
      </c>
      <c r="E40" s="406"/>
      <c r="F40" s="537" t="s">
        <v>391</v>
      </c>
      <c r="G40" s="406"/>
      <c r="H40" s="65"/>
      <c r="I40" s="66"/>
    </row>
    <row r="41" spans="1:14" s="64" customFormat="1" ht="54" customHeight="1" x14ac:dyDescent="0.25">
      <c r="A41" s="403" t="s">
        <v>193</v>
      </c>
      <c r="B41" s="76" t="s">
        <v>183</v>
      </c>
      <c r="C41" s="75" t="s">
        <v>184</v>
      </c>
      <c r="D41" s="389" t="s">
        <v>185</v>
      </c>
      <c r="E41" s="390"/>
      <c r="F41" s="389" t="s">
        <v>186</v>
      </c>
      <c r="G41" s="390"/>
      <c r="H41" s="75" t="s">
        <v>187</v>
      </c>
      <c r="I41" s="77" t="s">
        <v>188</v>
      </c>
    </row>
    <row r="42" spans="1:14" ht="203.25" customHeight="1" x14ac:dyDescent="0.25">
      <c r="A42" s="404"/>
      <c r="B42" s="254">
        <v>0.02</v>
      </c>
      <c r="C42" s="68">
        <v>0.02</v>
      </c>
      <c r="D42" s="587" t="s">
        <v>392</v>
      </c>
      <c r="E42" s="588"/>
      <c r="F42" s="587" t="s">
        <v>392</v>
      </c>
      <c r="G42" s="588"/>
      <c r="H42" s="328" t="s">
        <v>346</v>
      </c>
      <c r="I42" s="66" t="s">
        <v>393</v>
      </c>
    </row>
    <row r="43" spans="1:14" s="64" customFormat="1" ht="35.1" customHeight="1" x14ac:dyDescent="0.25">
      <c r="A43" s="403" t="s">
        <v>197</v>
      </c>
      <c r="B43" s="76" t="s">
        <v>183</v>
      </c>
      <c r="C43" s="75" t="s">
        <v>184</v>
      </c>
      <c r="D43" s="389" t="s">
        <v>185</v>
      </c>
      <c r="E43" s="390"/>
      <c r="F43" s="389" t="s">
        <v>186</v>
      </c>
      <c r="G43" s="390"/>
      <c r="H43" s="75" t="s">
        <v>187</v>
      </c>
      <c r="I43" s="77" t="s">
        <v>188</v>
      </c>
    </row>
    <row r="44" spans="1:14" ht="120.75" customHeight="1" x14ac:dyDescent="0.25">
      <c r="A44" s="404"/>
      <c r="B44" s="254">
        <v>0</v>
      </c>
      <c r="C44" s="68"/>
      <c r="D44" s="405" t="s">
        <v>394</v>
      </c>
      <c r="E44" s="406"/>
      <c r="F44" s="405" t="s">
        <v>395</v>
      </c>
      <c r="G44" s="406"/>
      <c r="H44" s="328" t="s">
        <v>346</v>
      </c>
      <c r="I44" s="66" t="s">
        <v>393</v>
      </c>
    </row>
    <row r="45" spans="1:14" s="64" customFormat="1" ht="35.1" customHeight="1" x14ac:dyDescent="0.25">
      <c r="A45" s="403" t="s">
        <v>200</v>
      </c>
      <c r="B45" s="76" t="s">
        <v>183</v>
      </c>
      <c r="C45" s="76" t="s">
        <v>184</v>
      </c>
      <c r="D45" s="389" t="s">
        <v>185</v>
      </c>
      <c r="E45" s="390"/>
      <c r="F45" s="389" t="s">
        <v>186</v>
      </c>
      <c r="G45" s="390"/>
      <c r="H45" s="75" t="s">
        <v>187</v>
      </c>
      <c r="I45" s="75" t="s">
        <v>188</v>
      </c>
    </row>
    <row r="46" spans="1:14" ht="120.75" customHeight="1" x14ac:dyDescent="0.25">
      <c r="A46" s="404"/>
      <c r="B46" s="254">
        <v>0.05</v>
      </c>
      <c r="C46" s="68"/>
      <c r="D46" s="407"/>
      <c r="E46" s="408"/>
      <c r="F46" s="407"/>
      <c r="G46" s="408"/>
      <c r="H46" s="85"/>
      <c r="I46" s="86"/>
    </row>
    <row r="47" spans="1:14" s="64" customFormat="1" ht="35.1" customHeight="1" x14ac:dyDescent="0.25">
      <c r="A47" s="403" t="s">
        <v>201</v>
      </c>
      <c r="B47" s="76" t="s">
        <v>183</v>
      </c>
      <c r="C47" s="75" t="s">
        <v>184</v>
      </c>
      <c r="D47" s="389" t="s">
        <v>185</v>
      </c>
      <c r="E47" s="390"/>
      <c r="F47" s="389" t="s">
        <v>186</v>
      </c>
      <c r="G47" s="390"/>
      <c r="H47" s="75" t="s">
        <v>187</v>
      </c>
      <c r="I47" s="77" t="s">
        <v>188</v>
      </c>
    </row>
    <row r="48" spans="1:14" ht="120.75" customHeight="1" x14ac:dyDescent="0.25">
      <c r="A48" s="404"/>
      <c r="B48" s="254">
        <v>0.05</v>
      </c>
      <c r="C48" s="68"/>
      <c r="D48" s="391"/>
      <c r="E48" s="393"/>
      <c r="F48" s="391"/>
      <c r="G48" s="393"/>
      <c r="H48" s="65"/>
      <c r="I48" s="67"/>
    </row>
    <row r="49" spans="1:9" s="64" customFormat="1" ht="35.1" customHeight="1" x14ac:dyDescent="0.25">
      <c r="A49" s="403" t="s">
        <v>202</v>
      </c>
      <c r="B49" s="258" t="s">
        <v>183</v>
      </c>
      <c r="C49" s="75" t="s">
        <v>184</v>
      </c>
      <c r="D49" s="389" t="s">
        <v>185</v>
      </c>
      <c r="E49" s="390"/>
      <c r="F49" s="389" t="s">
        <v>186</v>
      </c>
      <c r="G49" s="390"/>
      <c r="H49" s="75" t="s">
        <v>187</v>
      </c>
      <c r="I49" s="77" t="s">
        <v>188</v>
      </c>
    </row>
    <row r="50" spans="1:9" ht="120.75" customHeight="1" x14ac:dyDescent="0.25">
      <c r="A50" s="569"/>
      <c r="B50" s="261">
        <v>0.1</v>
      </c>
      <c r="C50" s="259"/>
      <c r="D50" s="391"/>
      <c r="E50" s="393"/>
      <c r="F50" s="391"/>
      <c r="G50" s="393"/>
      <c r="H50" s="65"/>
      <c r="I50" s="67"/>
    </row>
    <row r="51" spans="1:9" ht="35.1" customHeight="1" x14ac:dyDescent="0.25">
      <c r="A51" s="403" t="s">
        <v>203</v>
      </c>
      <c r="B51" s="264" t="s">
        <v>183</v>
      </c>
      <c r="C51" s="73" t="s">
        <v>184</v>
      </c>
      <c r="D51" s="389" t="s">
        <v>185</v>
      </c>
      <c r="E51" s="390"/>
      <c r="F51" s="389" t="s">
        <v>186</v>
      </c>
      <c r="G51" s="390"/>
      <c r="H51" s="75" t="s">
        <v>187</v>
      </c>
      <c r="I51" s="77" t="s">
        <v>188</v>
      </c>
    </row>
    <row r="52" spans="1:9" ht="120.75" customHeight="1" x14ac:dyDescent="0.25">
      <c r="A52" s="569"/>
      <c r="B52" s="261">
        <v>0.1</v>
      </c>
      <c r="C52" s="259"/>
      <c r="D52" s="391"/>
      <c r="E52" s="392"/>
      <c r="F52" s="391"/>
      <c r="G52" s="393"/>
      <c r="H52" s="65"/>
      <c r="I52" s="67"/>
    </row>
    <row r="53" spans="1:9" ht="35.1" customHeight="1" x14ac:dyDescent="0.25">
      <c r="A53" s="568" t="s">
        <v>204</v>
      </c>
      <c r="B53" s="262" t="s">
        <v>183</v>
      </c>
      <c r="C53" s="260" t="s">
        <v>184</v>
      </c>
      <c r="D53" s="389" t="s">
        <v>185</v>
      </c>
      <c r="E53" s="390"/>
      <c r="F53" s="389" t="s">
        <v>186</v>
      </c>
      <c r="G53" s="390"/>
      <c r="H53" s="75" t="s">
        <v>187</v>
      </c>
      <c r="I53" s="77" t="s">
        <v>188</v>
      </c>
    </row>
    <row r="54" spans="1:9" ht="120.75" customHeight="1" x14ac:dyDescent="0.25">
      <c r="A54" s="569"/>
      <c r="B54" s="263">
        <v>0.13</v>
      </c>
      <c r="C54" s="259"/>
      <c r="D54" s="391"/>
      <c r="E54" s="392"/>
      <c r="F54" s="391"/>
      <c r="G54" s="393"/>
      <c r="H54" s="87"/>
      <c r="I54" s="67"/>
    </row>
    <row r="55" spans="1:9" ht="35.1" customHeight="1" x14ac:dyDescent="0.25">
      <c r="A55" s="403" t="s">
        <v>205</v>
      </c>
      <c r="B55" s="264" t="s">
        <v>183</v>
      </c>
      <c r="C55" s="73" t="s">
        <v>184</v>
      </c>
      <c r="D55" s="389" t="s">
        <v>185</v>
      </c>
      <c r="E55" s="390"/>
      <c r="F55" s="389" t="s">
        <v>186</v>
      </c>
      <c r="G55" s="390"/>
      <c r="H55" s="75" t="s">
        <v>187</v>
      </c>
      <c r="I55" s="77" t="s">
        <v>188</v>
      </c>
    </row>
    <row r="56" spans="1:9" ht="120.75" customHeight="1" x14ac:dyDescent="0.25">
      <c r="A56" s="569"/>
      <c r="B56" s="265">
        <v>0.15</v>
      </c>
      <c r="C56" s="259"/>
      <c r="D56" s="391"/>
      <c r="E56" s="393"/>
      <c r="F56" s="391"/>
      <c r="G56" s="393"/>
      <c r="H56" s="65"/>
      <c r="I56" s="65"/>
    </row>
    <row r="57" spans="1:9" ht="35.1" customHeight="1" x14ac:dyDescent="0.25">
      <c r="A57" s="403" t="s">
        <v>206</v>
      </c>
      <c r="B57" s="264" t="s">
        <v>183</v>
      </c>
      <c r="C57" s="73" t="s">
        <v>184</v>
      </c>
      <c r="D57" s="389" t="s">
        <v>185</v>
      </c>
      <c r="E57" s="390"/>
      <c r="F57" s="389" t="s">
        <v>186</v>
      </c>
      <c r="G57" s="390"/>
      <c r="H57" s="75" t="s">
        <v>187</v>
      </c>
      <c r="I57" s="77" t="s">
        <v>188</v>
      </c>
    </row>
    <row r="58" spans="1:9" ht="120.75" customHeight="1" x14ac:dyDescent="0.25">
      <c r="A58" s="569"/>
      <c r="B58" s="261">
        <v>0.2</v>
      </c>
      <c r="C58" s="259"/>
      <c r="D58" s="391"/>
      <c r="E58" s="393"/>
      <c r="F58" s="391"/>
      <c r="G58" s="393"/>
      <c r="H58" s="65"/>
      <c r="I58" s="67"/>
    </row>
    <row r="59" spans="1:9" ht="35.1" customHeight="1" x14ac:dyDescent="0.25">
      <c r="A59" s="403" t="s">
        <v>207</v>
      </c>
      <c r="B59" s="264" t="s">
        <v>183</v>
      </c>
      <c r="C59" s="73" t="s">
        <v>184</v>
      </c>
      <c r="D59" s="389" t="s">
        <v>185</v>
      </c>
      <c r="E59" s="390"/>
      <c r="F59" s="389" t="s">
        <v>186</v>
      </c>
      <c r="G59" s="390"/>
      <c r="H59" s="75" t="s">
        <v>187</v>
      </c>
      <c r="I59" s="77" t="s">
        <v>188</v>
      </c>
    </row>
    <row r="60" spans="1:9" ht="120.75" customHeight="1" x14ac:dyDescent="0.25">
      <c r="A60" s="569"/>
      <c r="B60" s="265">
        <v>0.15</v>
      </c>
      <c r="C60" s="259"/>
      <c r="D60" s="391"/>
      <c r="E60" s="393"/>
      <c r="F60" s="392"/>
      <c r="G60" s="392"/>
      <c r="H60" s="65"/>
      <c r="I60" s="65"/>
    </row>
    <row r="61" spans="1:9" ht="35.1" customHeight="1" x14ac:dyDescent="0.25">
      <c r="A61" s="403" t="s">
        <v>208</v>
      </c>
      <c r="B61" s="74" t="s">
        <v>183</v>
      </c>
      <c r="C61" s="73" t="s">
        <v>184</v>
      </c>
      <c r="D61" s="389" t="s">
        <v>185</v>
      </c>
      <c r="E61" s="390"/>
      <c r="F61" s="389" t="s">
        <v>186</v>
      </c>
      <c r="G61" s="390"/>
      <c r="H61" s="75" t="s">
        <v>187</v>
      </c>
      <c r="I61" s="77" t="s">
        <v>188</v>
      </c>
    </row>
    <row r="62" spans="1:9" ht="120.75" customHeight="1" x14ac:dyDescent="0.25">
      <c r="A62" s="404"/>
      <c r="B62" s="255">
        <v>0.05</v>
      </c>
      <c r="C62" s="69"/>
      <c r="D62" s="391"/>
      <c r="E62" s="393"/>
      <c r="F62" s="391"/>
      <c r="G62" s="393"/>
      <c r="H62" s="65"/>
      <c r="I62" s="65"/>
    </row>
    <row r="66" spans="1:11" ht="34.5" customHeight="1" x14ac:dyDescent="0.25">
      <c r="A66" s="586" t="s">
        <v>209</v>
      </c>
      <c r="B66" s="586"/>
      <c r="C66" s="586"/>
      <c r="D66" s="586"/>
      <c r="E66" s="586"/>
      <c r="F66" s="586"/>
      <c r="G66" s="586"/>
      <c r="H66" s="586"/>
      <c r="I66" s="586"/>
      <c r="J66" s="268"/>
      <c r="K66" s="268"/>
    </row>
    <row r="67" spans="1:11" ht="123.75" customHeight="1" x14ac:dyDescent="0.25">
      <c r="A67" s="292" t="s">
        <v>210</v>
      </c>
      <c r="B67" s="584" t="s">
        <v>396</v>
      </c>
      <c r="C67" s="584"/>
      <c r="D67" s="584" t="s">
        <v>397</v>
      </c>
      <c r="E67" s="584"/>
      <c r="F67" s="584" t="s">
        <v>398</v>
      </c>
      <c r="G67" s="584"/>
      <c r="H67" s="584" t="s">
        <v>399</v>
      </c>
      <c r="I67" s="584"/>
      <c r="J67" s="593"/>
      <c r="K67" s="593"/>
    </row>
    <row r="68" spans="1:11" ht="40.5" customHeight="1" x14ac:dyDescent="0.25">
      <c r="A68" s="292" t="s">
        <v>297</v>
      </c>
      <c r="B68" s="585">
        <v>0.04</v>
      </c>
      <c r="C68" s="585"/>
      <c r="D68" s="585">
        <v>0.06</v>
      </c>
      <c r="E68" s="585"/>
      <c r="F68" s="585">
        <v>0.05</v>
      </c>
      <c r="G68" s="585"/>
      <c r="H68" s="585">
        <v>0.05</v>
      </c>
      <c r="I68" s="585"/>
      <c r="J68" s="594"/>
      <c r="K68" s="594"/>
    </row>
    <row r="69" spans="1:11" ht="30" customHeight="1" x14ac:dyDescent="0.25">
      <c r="A69" s="570" t="s">
        <v>132</v>
      </c>
      <c r="B69" s="276" t="s">
        <v>99</v>
      </c>
      <c r="C69" s="276" t="s">
        <v>184</v>
      </c>
      <c r="D69" s="276" t="s">
        <v>99</v>
      </c>
      <c r="E69" s="276" t="s">
        <v>184</v>
      </c>
      <c r="F69" s="276" t="s">
        <v>99</v>
      </c>
      <c r="G69" s="276" t="s">
        <v>184</v>
      </c>
      <c r="H69" s="276" t="s">
        <v>99</v>
      </c>
      <c r="I69" s="276" t="s">
        <v>184</v>
      </c>
      <c r="J69" s="269"/>
      <c r="K69" s="269"/>
    </row>
    <row r="70" spans="1:11" ht="30" customHeight="1" x14ac:dyDescent="0.25">
      <c r="A70" s="570"/>
      <c r="B70" s="277">
        <v>0</v>
      </c>
      <c r="C70" s="278">
        <v>0</v>
      </c>
      <c r="D70" s="277">
        <v>0</v>
      </c>
      <c r="E70" s="278">
        <v>0</v>
      </c>
      <c r="F70" s="279">
        <v>0</v>
      </c>
      <c r="G70" s="278">
        <v>0</v>
      </c>
      <c r="H70" s="279">
        <v>0</v>
      </c>
      <c r="I70" s="278">
        <v>0</v>
      </c>
      <c r="J70" s="270"/>
      <c r="K70" s="271"/>
    </row>
    <row r="71" spans="1:11" ht="80.25" customHeight="1" x14ac:dyDescent="0.25">
      <c r="A71" s="275" t="s">
        <v>216</v>
      </c>
      <c r="B71" s="579" t="s">
        <v>390</v>
      </c>
      <c r="C71" s="579"/>
      <c r="D71" s="583" t="s">
        <v>390</v>
      </c>
      <c r="E71" s="583"/>
      <c r="F71" s="583" t="s">
        <v>390</v>
      </c>
      <c r="G71" s="583"/>
      <c r="H71" s="583" t="s">
        <v>391</v>
      </c>
      <c r="I71" s="576"/>
      <c r="J71" s="595"/>
      <c r="K71" s="595"/>
    </row>
    <row r="72" spans="1:11" ht="80.25" customHeight="1" x14ac:dyDescent="0.25">
      <c r="A72" s="275" t="s">
        <v>220</v>
      </c>
      <c r="B72" s="555" t="s">
        <v>265</v>
      </c>
      <c r="C72" s="555"/>
      <c r="D72" s="555" t="s">
        <v>265</v>
      </c>
      <c r="E72" s="555"/>
      <c r="F72" s="555" t="s">
        <v>265</v>
      </c>
      <c r="G72" s="555"/>
      <c r="H72" s="555" t="s">
        <v>265</v>
      </c>
      <c r="I72" s="555"/>
      <c r="J72" s="592"/>
      <c r="K72" s="592"/>
    </row>
    <row r="73" spans="1:11" ht="30.75" customHeight="1" x14ac:dyDescent="0.25">
      <c r="A73" s="570" t="s">
        <v>133</v>
      </c>
      <c r="B73" s="276" t="s">
        <v>99</v>
      </c>
      <c r="C73" s="276" t="s">
        <v>184</v>
      </c>
      <c r="D73" s="276" t="s">
        <v>99</v>
      </c>
      <c r="E73" s="276" t="s">
        <v>184</v>
      </c>
      <c r="F73" s="276" t="s">
        <v>99</v>
      </c>
      <c r="G73" s="276" t="s">
        <v>184</v>
      </c>
      <c r="H73" s="276" t="s">
        <v>99</v>
      </c>
      <c r="I73" s="276" t="s">
        <v>184</v>
      </c>
      <c r="J73" s="269"/>
      <c r="K73" s="269"/>
    </row>
    <row r="74" spans="1:11" ht="30.75" customHeight="1" x14ac:dyDescent="0.25">
      <c r="A74" s="570"/>
      <c r="B74" s="277">
        <v>0</v>
      </c>
      <c r="C74" s="278">
        <v>0</v>
      </c>
      <c r="D74" s="277">
        <v>0</v>
      </c>
      <c r="E74" s="278">
        <v>0</v>
      </c>
      <c r="F74" s="279">
        <v>0.09</v>
      </c>
      <c r="G74" s="280">
        <v>0.09</v>
      </c>
      <c r="H74" s="279">
        <v>0.09</v>
      </c>
      <c r="I74" s="280">
        <v>0.09</v>
      </c>
      <c r="J74" s="270"/>
      <c r="K74" s="272"/>
    </row>
    <row r="75" spans="1:11" ht="156.75" customHeight="1" x14ac:dyDescent="0.25">
      <c r="A75" s="275" t="s">
        <v>216</v>
      </c>
      <c r="B75" s="579" t="s">
        <v>390</v>
      </c>
      <c r="C75" s="579"/>
      <c r="D75" s="580" t="s">
        <v>390</v>
      </c>
      <c r="E75" s="580"/>
      <c r="F75" s="579" t="s">
        <v>400</v>
      </c>
      <c r="G75" s="579"/>
      <c r="H75" s="582" t="s">
        <v>401</v>
      </c>
      <c r="I75" s="582"/>
      <c r="J75" s="596"/>
      <c r="K75" s="596"/>
    </row>
    <row r="76" spans="1:11" ht="80.25" customHeight="1" x14ac:dyDescent="0.25">
      <c r="A76" s="275" t="s">
        <v>220</v>
      </c>
      <c r="B76" s="555" t="s">
        <v>265</v>
      </c>
      <c r="C76" s="555"/>
      <c r="D76" s="555" t="s">
        <v>265</v>
      </c>
      <c r="E76" s="555"/>
      <c r="F76" s="581" t="s">
        <v>402</v>
      </c>
      <c r="G76" s="581"/>
      <c r="H76" s="581" t="s">
        <v>403</v>
      </c>
      <c r="I76" s="581"/>
      <c r="J76" s="592"/>
      <c r="K76" s="592"/>
    </row>
    <row r="77" spans="1:11" ht="30.75" customHeight="1" x14ac:dyDescent="0.25">
      <c r="A77" s="570" t="s">
        <v>134</v>
      </c>
      <c r="B77" s="276" t="s">
        <v>99</v>
      </c>
      <c r="C77" s="276" t="s">
        <v>184</v>
      </c>
      <c r="D77" s="276" t="s">
        <v>99</v>
      </c>
      <c r="E77" s="276" t="s">
        <v>184</v>
      </c>
      <c r="F77" s="276" t="s">
        <v>99</v>
      </c>
      <c r="G77" s="276" t="s">
        <v>184</v>
      </c>
      <c r="H77" s="276" t="s">
        <v>99</v>
      </c>
      <c r="I77" s="276" t="s">
        <v>184</v>
      </c>
      <c r="J77" s="269"/>
      <c r="K77" s="269"/>
    </row>
    <row r="78" spans="1:11" ht="30.75" customHeight="1" x14ac:dyDescent="0.25">
      <c r="A78" s="570"/>
      <c r="B78" s="277">
        <v>0</v>
      </c>
      <c r="C78" s="278" t="s">
        <v>404</v>
      </c>
      <c r="D78" s="277">
        <v>0</v>
      </c>
      <c r="E78" s="278" t="s">
        <v>404</v>
      </c>
      <c r="F78" s="279">
        <v>0.09</v>
      </c>
      <c r="G78" s="280">
        <v>0.09</v>
      </c>
      <c r="H78" s="279">
        <v>0.09</v>
      </c>
      <c r="I78" s="280">
        <v>0.09</v>
      </c>
      <c r="J78" s="270"/>
      <c r="K78" s="272"/>
    </row>
    <row r="79" spans="1:11" ht="80.25" customHeight="1" x14ac:dyDescent="0.25">
      <c r="A79" s="275" t="s">
        <v>216</v>
      </c>
      <c r="B79" s="579" t="s">
        <v>390</v>
      </c>
      <c r="C79" s="579"/>
      <c r="D79" s="580" t="s">
        <v>390</v>
      </c>
      <c r="E79" s="580"/>
      <c r="F79" s="579" t="s">
        <v>405</v>
      </c>
      <c r="G79" s="579"/>
      <c r="H79" s="579" t="s">
        <v>406</v>
      </c>
      <c r="I79" s="579"/>
      <c r="J79" s="592"/>
      <c r="K79" s="592"/>
    </row>
    <row r="80" spans="1:11" ht="80.25" customHeight="1" x14ac:dyDescent="0.25">
      <c r="A80" s="275" t="s">
        <v>220</v>
      </c>
      <c r="B80" s="555" t="s">
        <v>265</v>
      </c>
      <c r="C80" s="555"/>
      <c r="D80" s="555" t="s">
        <v>265</v>
      </c>
      <c r="E80" s="555"/>
      <c r="F80" s="581" t="s">
        <v>407</v>
      </c>
      <c r="G80" s="581"/>
      <c r="H80" s="581" t="s">
        <v>408</v>
      </c>
      <c r="I80" s="581"/>
      <c r="J80" s="592"/>
      <c r="K80" s="592"/>
    </row>
    <row r="81" spans="1:11" ht="30.75" customHeight="1" x14ac:dyDescent="0.25">
      <c r="A81" s="570" t="s">
        <v>136</v>
      </c>
      <c r="B81" s="276" t="s">
        <v>99</v>
      </c>
      <c r="C81" s="276" t="s">
        <v>184</v>
      </c>
      <c r="D81" s="276" t="s">
        <v>99</v>
      </c>
      <c r="E81" s="276" t="s">
        <v>184</v>
      </c>
      <c r="F81" s="276" t="s">
        <v>99</v>
      </c>
      <c r="G81" s="276" t="s">
        <v>184</v>
      </c>
      <c r="H81" s="276" t="s">
        <v>99</v>
      </c>
      <c r="I81" s="276" t="s">
        <v>184</v>
      </c>
      <c r="J81" s="269"/>
      <c r="K81" s="269"/>
    </row>
    <row r="82" spans="1:11" ht="30.75" customHeight="1" x14ac:dyDescent="0.25">
      <c r="A82" s="570"/>
      <c r="B82" s="277">
        <v>0.05</v>
      </c>
      <c r="C82" s="278"/>
      <c r="D82" s="277">
        <v>0</v>
      </c>
      <c r="E82" s="278"/>
      <c r="F82" s="279">
        <v>0.09</v>
      </c>
      <c r="G82" s="280"/>
      <c r="H82" s="279">
        <v>0.09</v>
      </c>
      <c r="I82" s="280"/>
      <c r="J82" s="270"/>
      <c r="K82" s="272"/>
    </row>
    <row r="83" spans="1:11" ht="80.25" customHeight="1" x14ac:dyDescent="0.25">
      <c r="A83" s="275" t="s">
        <v>216</v>
      </c>
      <c r="B83" s="574"/>
      <c r="C83" s="574"/>
      <c r="D83" s="575"/>
      <c r="E83" s="575"/>
      <c r="F83" s="576"/>
      <c r="G83" s="577"/>
      <c r="H83" s="575"/>
      <c r="I83" s="575"/>
      <c r="J83" s="592"/>
      <c r="K83" s="592"/>
    </row>
    <row r="84" spans="1:11" ht="80.25" customHeight="1" x14ac:dyDescent="0.25">
      <c r="A84" s="275" t="s">
        <v>220</v>
      </c>
      <c r="B84" s="578"/>
      <c r="C84" s="578"/>
      <c r="D84" s="555"/>
      <c r="E84" s="555"/>
      <c r="F84" s="575"/>
      <c r="G84" s="575"/>
      <c r="H84" s="575"/>
      <c r="I84" s="575"/>
      <c r="J84" s="592"/>
      <c r="K84" s="592"/>
    </row>
    <row r="85" spans="1:11" ht="30" customHeight="1" x14ac:dyDescent="0.25">
      <c r="A85" s="570" t="s">
        <v>139</v>
      </c>
      <c r="B85" s="276" t="s">
        <v>99</v>
      </c>
      <c r="C85" s="276" t="s">
        <v>184</v>
      </c>
      <c r="D85" s="276" t="s">
        <v>99</v>
      </c>
      <c r="E85" s="276" t="s">
        <v>184</v>
      </c>
      <c r="F85" s="276" t="s">
        <v>99</v>
      </c>
      <c r="G85" s="276" t="s">
        <v>184</v>
      </c>
      <c r="H85" s="276" t="s">
        <v>99</v>
      </c>
      <c r="I85" s="276" t="s">
        <v>184</v>
      </c>
      <c r="J85" s="269"/>
      <c r="K85" s="269"/>
    </row>
    <row r="86" spans="1:11" ht="30" customHeight="1" x14ac:dyDescent="0.25">
      <c r="A86" s="570"/>
      <c r="B86" s="277">
        <v>0.05</v>
      </c>
      <c r="C86" s="278"/>
      <c r="D86" s="277">
        <v>0</v>
      </c>
      <c r="E86" s="278"/>
      <c r="F86" s="279">
        <v>0.09</v>
      </c>
      <c r="G86" s="280"/>
      <c r="H86" s="279">
        <v>0.09</v>
      </c>
      <c r="I86" s="280"/>
      <c r="J86" s="270"/>
      <c r="K86" s="272"/>
    </row>
    <row r="87" spans="1:11" ht="80.25" customHeight="1" x14ac:dyDescent="0.25">
      <c r="A87" s="275" t="s">
        <v>216</v>
      </c>
      <c r="B87" s="572"/>
      <c r="C87" s="572"/>
      <c r="D87" s="572"/>
      <c r="E87" s="572"/>
      <c r="F87" s="572"/>
      <c r="G87" s="572"/>
      <c r="H87" s="572"/>
      <c r="I87" s="572"/>
      <c r="J87" s="589"/>
      <c r="K87" s="589"/>
    </row>
    <row r="88" spans="1:11" ht="80.25" customHeight="1" x14ac:dyDescent="0.25">
      <c r="A88" s="275" t="s">
        <v>220</v>
      </c>
      <c r="B88" s="572"/>
      <c r="C88" s="572"/>
      <c r="D88" s="572"/>
      <c r="E88" s="572"/>
      <c r="F88" s="572"/>
      <c r="G88" s="572"/>
      <c r="H88" s="572"/>
      <c r="I88" s="572"/>
      <c r="J88" s="589"/>
      <c r="K88" s="589"/>
    </row>
    <row r="89" spans="1:11" ht="29.25" customHeight="1" x14ac:dyDescent="0.25">
      <c r="A89" s="570" t="s">
        <v>140</v>
      </c>
      <c r="B89" s="276" t="s">
        <v>99</v>
      </c>
      <c r="C89" s="276" t="s">
        <v>184</v>
      </c>
      <c r="D89" s="276" t="s">
        <v>99</v>
      </c>
      <c r="E89" s="276" t="s">
        <v>184</v>
      </c>
      <c r="F89" s="276" t="s">
        <v>99</v>
      </c>
      <c r="G89" s="276" t="s">
        <v>184</v>
      </c>
      <c r="H89" s="276" t="s">
        <v>99</v>
      </c>
      <c r="I89" s="276" t="s">
        <v>184</v>
      </c>
      <c r="J89" s="269"/>
      <c r="K89" s="269"/>
    </row>
    <row r="90" spans="1:11" ht="29.25" customHeight="1" x14ac:dyDescent="0.25">
      <c r="A90" s="570"/>
      <c r="B90" s="277">
        <v>0.05</v>
      </c>
      <c r="C90" s="281"/>
      <c r="D90" s="277">
        <v>0.05</v>
      </c>
      <c r="E90" s="278"/>
      <c r="F90" s="279">
        <v>0.09</v>
      </c>
      <c r="G90" s="280"/>
      <c r="H90" s="279">
        <v>0.09</v>
      </c>
      <c r="I90" s="280"/>
      <c r="J90" s="270"/>
      <c r="K90" s="272"/>
    </row>
    <row r="91" spans="1:11" ht="80.25" customHeight="1" x14ac:dyDescent="0.25">
      <c r="A91" s="275" t="s">
        <v>216</v>
      </c>
      <c r="B91" s="571"/>
      <c r="C91" s="571"/>
      <c r="D91" s="571"/>
      <c r="E91" s="571"/>
      <c r="F91" s="571"/>
      <c r="G91" s="571"/>
      <c r="H91" s="571"/>
      <c r="I91" s="571"/>
      <c r="J91" s="590"/>
      <c r="K91" s="590"/>
    </row>
    <row r="92" spans="1:11" ht="80.25" customHeight="1" x14ac:dyDescent="0.25">
      <c r="A92" s="275" t="s">
        <v>220</v>
      </c>
      <c r="B92" s="572"/>
      <c r="C92" s="572"/>
      <c r="D92" s="572"/>
      <c r="E92" s="572"/>
      <c r="F92" s="572"/>
      <c r="G92" s="572"/>
      <c r="H92" s="572"/>
      <c r="I92" s="572"/>
      <c r="J92" s="589"/>
      <c r="K92" s="589"/>
    </row>
    <row r="93" spans="1:11" ht="24.95" customHeight="1" x14ac:dyDescent="0.25">
      <c r="A93" s="570" t="s">
        <v>141</v>
      </c>
      <c r="B93" s="276" t="s">
        <v>99</v>
      </c>
      <c r="C93" s="276" t="s">
        <v>184</v>
      </c>
      <c r="D93" s="276" t="s">
        <v>99</v>
      </c>
      <c r="E93" s="276" t="s">
        <v>184</v>
      </c>
      <c r="F93" s="276" t="s">
        <v>99</v>
      </c>
      <c r="G93" s="276" t="s">
        <v>184</v>
      </c>
      <c r="H93" s="276" t="s">
        <v>99</v>
      </c>
      <c r="I93" s="276" t="s">
        <v>184</v>
      </c>
      <c r="J93" s="269"/>
      <c r="K93" s="269"/>
    </row>
    <row r="94" spans="1:11" ht="24.95" customHeight="1" x14ac:dyDescent="0.25">
      <c r="A94" s="570"/>
      <c r="B94" s="277">
        <v>0.1</v>
      </c>
      <c r="C94" s="281"/>
      <c r="D94" s="277">
        <v>0.05</v>
      </c>
      <c r="E94" s="278"/>
      <c r="F94" s="279">
        <v>0.09</v>
      </c>
      <c r="G94" s="280"/>
      <c r="H94" s="279">
        <v>0.09</v>
      </c>
      <c r="I94" s="280"/>
      <c r="J94" s="270"/>
      <c r="K94" s="272"/>
    </row>
    <row r="95" spans="1:11" ht="80.25" customHeight="1" x14ac:dyDescent="0.25">
      <c r="A95" s="275" t="s">
        <v>216</v>
      </c>
      <c r="B95" s="571"/>
      <c r="C95" s="571"/>
      <c r="D95" s="571"/>
      <c r="E95" s="571"/>
      <c r="F95" s="571"/>
      <c r="G95" s="571"/>
      <c r="H95" s="571"/>
      <c r="I95" s="571"/>
      <c r="J95" s="590"/>
      <c r="K95" s="590"/>
    </row>
    <row r="96" spans="1:11" ht="80.25" customHeight="1" x14ac:dyDescent="0.25">
      <c r="A96" s="275" t="s">
        <v>220</v>
      </c>
      <c r="B96" s="572"/>
      <c r="C96" s="572"/>
      <c r="D96" s="572"/>
      <c r="E96" s="572"/>
      <c r="F96" s="572"/>
      <c r="G96" s="572"/>
      <c r="H96" s="572"/>
      <c r="I96" s="572"/>
      <c r="J96" s="589"/>
      <c r="K96" s="589"/>
    </row>
    <row r="97" spans="1:11" ht="24.95" customHeight="1" x14ac:dyDescent="0.25">
      <c r="A97" s="570" t="s">
        <v>142</v>
      </c>
      <c r="B97" s="276" t="s">
        <v>99</v>
      </c>
      <c r="C97" s="276" t="s">
        <v>184</v>
      </c>
      <c r="D97" s="276" t="s">
        <v>99</v>
      </c>
      <c r="E97" s="276" t="s">
        <v>184</v>
      </c>
      <c r="F97" s="276" t="s">
        <v>99</v>
      </c>
      <c r="G97" s="276" t="s">
        <v>184</v>
      </c>
      <c r="H97" s="276" t="s">
        <v>99</v>
      </c>
      <c r="I97" s="276" t="s">
        <v>184</v>
      </c>
      <c r="J97" s="269"/>
      <c r="K97" s="269"/>
    </row>
    <row r="98" spans="1:11" ht="24.95" customHeight="1" x14ac:dyDescent="0.25">
      <c r="A98" s="570"/>
      <c r="B98" s="277">
        <v>0.1</v>
      </c>
      <c r="C98" s="281"/>
      <c r="D98" s="277">
        <v>0.1</v>
      </c>
      <c r="E98" s="278"/>
      <c r="F98" s="279">
        <v>0.09</v>
      </c>
      <c r="G98" s="280"/>
      <c r="H98" s="279">
        <v>0.09</v>
      </c>
      <c r="I98" s="280"/>
      <c r="J98" s="270"/>
      <c r="K98" s="272"/>
    </row>
    <row r="99" spans="1:11" ht="80.25" customHeight="1" x14ac:dyDescent="0.25">
      <c r="A99" s="275" t="s">
        <v>216</v>
      </c>
      <c r="B99" s="571"/>
      <c r="C99" s="571"/>
      <c r="D99" s="571"/>
      <c r="E99" s="571"/>
      <c r="F99" s="571"/>
      <c r="G99" s="571"/>
      <c r="H99" s="571"/>
      <c r="I99" s="571"/>
      <c r="J99" s="590"/>
      <c r="K99" s="590"/>
    </row>
    <row r="100" spans="1:11" ht="80.25" customHeight="1" x14ac:dyDescent="0.25">
      <c r="A100" s="275" t="s">
        <v>220</v>
      </c>
      <c r="B100" s="572"/>
      <c r="C100" s="572"/>
      <c r="D100" s="572"/>
      <c r="E100" s="572"/>
      <c r="F100" s="572"/>
      <c r="G100" s="572"/>
      <c r="H100" s="572"/>
      <c r="I100" s="572"/>
      <c r="J100" s="589"/>
      <c r="K100" s="589"/>
    </row>
    <row r="101" spans="1:11" ht="24.95" customHeight="1" x14ac:dyDescent="0.25">
      <c r="A101" s="570" t="s">
        <v>144</v>
      </c>
      <c r="B101" s="276" t="s">
        <v>99</v>
      </c>
      <c r="C101" s="276" t="s">
        <v>184</v>
      </c>
      <c r="D101" s="276" t="s">
        <v>99</v>
      </c>
      <c r="E101" s="276" t="s">
        <v>184</v>
      </c>
      <c r="F101" s="276" t="s">
        <v>99</v>
      </c>
      <c r="G101" s="276" t="s">
        <v>184</v>
      </c>
      <c r="H101" s="276" t="s">
        <v>99</v>
      </c>
      <c r="I101" s="276" t="s">
        <v>184</v>
      </c>
      <c r="J101" s="269"/>
      <c r="K101" s="269"/>
    </row>
    <row r="102" spans="1:11" ht="24.95" customHeight="1" x14ac:dyDescent="0.25">
      <c r="A102" s="570"/>
      <c r="B102" s="277">
        <v>0.15</v>
      </c>
      <c r="C102" s="281"/>
      <c r="D102" s="277">
        <v>0.1</v>
      </c>
      <c r="E102" s="278"/>
      <c r="F102" s="279">
        <v>0.09</v>
      </c>
      <c r="G102" s="280"/>
      <c r="H102" s="279">
        <v>0.09</v>
      </c>
      <c r="I102" s="280"/>
      <c r="J102" s="270"/>
      <c r="K102" s="272"/>
    </row>
    <row r="103" spans="1:11" ht="80.25" customHeight="1" x14ac:dyDescent="0.25">
      <c r="A103" s="275" t="s">
        <v>216</v>
      </c>
      <c r="B103" s="571"/>
      <c r="C103" s="571"/>
      <c r="D103" s="571"/>
      <c r="E103" s="571"/>
      <c r="F103" s="571"/>
      <c r="G103" s="571"/>
      <c r="H103" s="571"/>
      <c r="I103" s="571"/>
      <c r="J103" s="590"/>
      <c r="K103" s="590"/>
    </row>
    <row r="104" spans="1:11" ht="80.25" customHeight="1" x14ac:dyDescent="0.25">
      <c r="A104" s="275" t="s">
        <v>220</v>
      </c>
      <c r="B104" s="572"/>
      <c r="C104" s="572"/>
      <c r="D104" s="572"/>
      <c r="E104" s="572"/>
      <c r="F104" s="572"/>
      <c r="G104" s="572"/>
      <c r="H104" s="572"/>
      <c r="I104" s="572"/>
      <c r="J104" s="589"/>
      <c r="K104" s="589"/>
    </row>
    <row r="105" spans="1:11" ht="24.95" customHeight="1" x14ac:dyDescent="0.25">
      <c r="A105" s="570" t="s">
        <v>145</v>
      </c>
      <c r="B105" s="276" t="s">
        <v>99</v>
      </c>
      <c r="C105" s="276" t="s">
        <v>184</v>
      </c>
      <c r="D105" s="276" t="s">
        <v>99</v>
      </c>
      <c r="E105" s="276" t="s">
        <v>184</v>
      </c>
      <c r="F105" s="276" t="s">
        <v>99</v>
      </c>
      <c r="G105" s="276" t="s">
        <v>184</v>
      </c>
      <c r="H105" s="276" t="s">
        <v>99</v>
      </c>
      <c r="I105" s="276" t="s">
        <v>184</v>
      </c>
      <c r="J105" s="269"/>
      <c r="K105" s="269"/>
    </row>
    <row r="106" spans="1:11" ht="24.95" customHeight="1" x14ac:dyDescent="0.25">
      <c r="A106" s="570"/>
      <c r="B106" s="277">
        <v>0.2</v>
      </c>
      <c r="C106" s="281"/>
      <c r="D106" s="277">
        <v>0.2</v>
      </c>
      <c r="E106" s="278"/>
      <c r="F106" s="279">
        <v>0.09</v>
      </c>
      <c r="G106" s="280"/>
      <c r="H106" s="279">
        <v>0.09</v>
      </c>
      <c r="I106" s="280"/>
      <c r="J106" s="270"/>
      <c r="K106" s="272"/>
    </row>
    <row r="107" spans="1:11" ht="80.25" customHeight="1" x14ac:dyDescent="0.25">
      <c r="A107" s="275" t="s">
        <v>216</v>
      </c>
      <c r="B107" s="571"/>
      <c r="C107" s="571"/>
      <c r="D107" s="571"/>
      <c r="E107" s="571"/>
      <c r="F107" s="571"/>
      <c r="G107" s="571"/>
      <c r="H107" s="571"/>
      <c r="I107" s="571"/>
      <c r="J107" s="590"/>
      <c r="K107" s="590"/>
    </row>
    <row r="108" spans="1:11" ht="80.25" customHeight="1" x14ac:dyDescent="0.25">
      <c r="A108" s="275" t="s">
        <v>220</v>
      </c>
      <c r="B108" s="572"/>
      <c r="C108" s="572"/>
      <c r="D108" s="572"/>
      <c r="E108" s="572"/>
      <c r="F108" s="572"/>
      <c r="G108" s="572"/>
      <c r="H108" s="572"/>
      <c r="I108" s="572"/>
      <c r="J108" s="589"/>
      <c r="K108" s="589"/>
    </row>
    <row r="109" spans="1:11" ht="24.95" customHeight="1" x14ac:dyDescent="0.25">
      <c r="A109" s="570" t="s">
        <v>146</v>
      </c>
      <c r="B109" s="276" t="s">
        <v>99</v>
      </c>
      <c r="C109" s="276" t="s">
        <v>184</v>
      </c>
      <c r="D109" s="276" t="s">
        <v>99</v>
      </c>
      <c r="E109" s="276" t="s">
        <v>184</v>
      </c>
      <c r="F109" s="276" t="s">
        <v>99</v>
      </c>
      <c r="G109" s="276" t="s">
        <v>184</v>
      </c>
      <c r="H109" s="276" t="s">
        <v>99</v>
      </c>
      <c r="I109" s="276" t="s">
        <v>184</v>
      </c>
      <c r="J109" s="269"/>
      <c r="K109" s="269"/>
    </row>
    <row r="110" spans="1:11" ht="24.95" customHeight="1" x14ac:dyDescent="0.25">
      <c r="A110" s="570"/>
      <c r="B110" s="277">
        <v>0.15</v>
      </c>
      <c r="C110" s="281"/>
      <c r="D110" s="277">
        <v>0.2</v>
      </c>
      <c r="E110" s="278"/>
      <c r="F110" s="279">
        <v>0.09</v>
      </c>
      <c r="G110" s="280"/>
      <c r="H110" s="279">
        <v>0.09</v>
      </c>
      <c r="I110" s="280"/>
      <c r="J110" s="270"/>
      <c r="K110" s="272"/>
    </row>
    <row r="111" spans="1:11" ht="80.25" customHeight="1" x14ac:dyDescent="0.25">
      <c r="A111" s="275" t="s">
        <v>216</v>
      </c>
      <c r="B111" s="571"/>
      <c r="C111" s="571"/>
      <c r="D111" s="571"/>
      <c r="E111" s="571"/>
      <c r="F111" s="571"/>
      <c r="G111" s="571"/>
      <c r="H111" s="571"/>
      <c r="I111" s="571"/>
      <c r="J111" s="590"/>
      <c r="K111" s="590"/>
    </row>
    <row r="112" spans="1:11" ht="80.25" customHeight="1" x14ac:dyDescent="0.25">
      <c r="A112" s="275" t="s">
        <v>220</v>
      </c>
      <c r="B112" s="572"/>
      <c r="C112" s="572"/>
      <c r="D112" s="572"/>
      <c r="E112" s="572"/>
      <c r="F112" s="572"/>
      <c r="G112" s="572"/>
      <c r="H112" s="572"/>
      <c r="I112" s="572"/>
      <c r="J112" s="589"/>
      <c r="K112" s="589"/>
    </row>
    <row r="113" spans="1:11" ht="24.95" customHeight="1" x14ac:dyDescent="0.25">
      <c r="A113" s="570" t="s">
        <v>147</v>
      </c>
      <c r="B113" s="276" t="s">
        <v>99</v>
      </c>
      <c r="C113" s="276" t="s">
        <v>184</v>
      </c>
      <c r="D113" s="276" t="s">
        <v>99</v>
      </c>
      <c r="E113" s="276" t="s">
        <v>184</v>
      </c>
      <c r="F113" s="276" t="s">
        <v>99</v>
      </c>
      <c r="G113" s="276" t="s">
        <v>184</v>
      </c>
      <c r="H113" s="276" t="s">
        <v>99</v>
      </c>
      <c r="I113" s="276" t="s">
        <v>184</v>
      </c>
      <c r="J113" s="269"/>
      <c r="K113" s="269"/>
    </row>
    <row r="114" spans="1:11" ht="24.95" customHeight="1" x14ac:dyDescent="0.25">
      <c r="A114" s="570"/>
      <c r="B114" s="282">
        <v>0.15</v>
      </c>
      <c r="C114" s="283"/>
      <c r="D114" s="282">
        <v>0.3</v>
      </c>
      <c r="E114" s="283"/>
      <c r="F114" s="282">
        <v>0.1</v>
      </c>
      <c r="G114" s="284"/>
      <c r="H114" s="282">
        <v>0.1</v>
      </c>
      <c r="I114" s="284"/>
      <c r="J114" s="273"/>
      <c r="K114" s="274"/>
    </row>
    <row r="115" spans="1:11" ht="80.25" customHeight="1" x14ac:dyDescent="0.25">
      <c r="A115" s="275" t="s">
        <v>216</v>
      </c>
      <c r="B115" s="573"/>
      <c r="C115" s="573"/>
      <c r="D115" s="573"/>
      <c r="E115" s="573"/>
      <c r="F115" s="573"/>
      <c r="G115" s="573"/>
      <c r="H115" s="573"/>
      <c r="I115" s="573"/>
      <c r="J115" s="591"/>
      <c r="K115" s="591"/>
    </row>
    <row r="116" spans="1:11" ht="80.25" customHeight="1" x14ac:dyDescent="0.25">
      <c r="A116" s="275" t="s">
        <v>220</v>
      </c>
      <c r="B116" s="572"/>
      <c r="C116" s="572"/>
      <c r="D116" s="572"/>
      <c r="E116" s="572"/>
      <c r="F116" s="572"/>
      <c r="G116" s="572"/>
      <c r="H116" s="572"/>
      <c r="I116" s="572"/>
      <c r="J116" s="589"/>
      <c r="K116" s="589"/>
    </row>
    <row r="117" spans="1:11" ht="16.5" x14ac:dyDescent="0.25">
      <c r="A117" s="285" t="s">
        <v>236</v>
      </c>
      <c r="B117" s="298">
        <f t="shared" ref="B117:I117" si="1">(B70+B74+B78+B82+B86+B90+B94+B98+B102+B106+B110+B114)</f>
        <v>1</v>
      </c>
      <c r="C117" s="298" t="e">
        <f t="shared" si="1"/>
        <v>#VALUE!</v>
      </c>
      <c r="D117" s="298">
        <f t="shared" si="1"/>
        <v>1</v>
      </c>
      <c r="E117" s="298" t="e">
        <f t="shared" si="1"/>
        <v>#VALUE!</v>
      </c>
      <c r="F117" s="298">
        <f t="shared" si="1"/>
        <v>0.99999999999999978</v>
      </c>
      <c r="G117" s="298">
        <f t="shared" si="1"/>
        <v>0.18</v>
      </c>
      <c r="H117" s="298">
        <f t="shared" si="1"/>
        <v>0.99999999999999978</v>
      </c>
      <c r="I117" s="286">
        <f t="shared" si="1"/>
        <v>0.18</v>
      </c>
      <c r="J117" s="267"/>
      <c r="K117" s="267"/>
    </row>
  </sheetData>
  <mergeCells count="237">
    <mergeCell ref="J67:K67"/>
    <mergeCell ref="J68:K68"/>
    <mergeCell ref="J71:K71"/>
    <mergeCell ref="J72:K72"/>
    <mergeCell ref="J75:K75"/>
    <mergeCell ref="J76:K76"/>
    <mergeCell ref="J103:K103"/>
    <mergeCell ref="J104:K104"/>
    <mergeCell ref="J107:K107"/>
    <mergeCell ref="J79:K79"/>
    <mergeCell ref="J80:K80"/>
    <mergeCell ref="J83:K83"/>
    <mergeCell ref="J108:K108"/>
    <mergeCell ref="J111:K111"/>
    <mergeCell ref="J112:K112"/>
    <mergeCell ref="J115:K115"/>
    <mergeCell ref="J116:K116"/>
    <mergeCell ref="J84:K84"/>
    <mergeCell ref="J87:K87"/>
    <mergeCell ref="J88:K88"/>
    <mergeCell ref="J91:K91"/>
    <mergeCell ref="J92:K92"/>
    <mergeCell ref="J95:K95"/>
    <mergeCell ref="J96:K96"/>
    <mergeCell ref="J99:K99"/>
    <mergeCell ref="J100:K100"/>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42"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s>
  <pageMargins left="0.25" right="0.25" top="0.75" bottom="0.75" header="0.3" footer="0.3"/>
  <pageSetup scale="25" fitToHeight="0"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482"/>
      <c r="B1" s="483"/>
      <c r="C1" s="483"/>
      <c r="D1" s="483"/>
      <c r="E1" s="484"/>
      <c r="F1" s="491" t="s">
        <v>237</v>
      </c>
      <c r="G1" s="492"/>
      <c r="H1" s="492"/>
      <c r="I1" s="492"/>
      <c r="J1" s="492"/>
      <c r="K1" s="492"/>
      <c r="L1" s="217"/>
    </row>
    <row r="2" spans="1:12" ht="18.75" customHeight="1" x14ac:dyDescent="0.25">
      <c r="A2" s="485"/>
      <c r="B2" s="486"/>
      <c r="C2" s="486"/>
      <c r="D2" s="486"/>
      <c r="E2" s="487"/>
      <c r="F2" s="493"/>
      <c r="G2" s="494"/>
      <c r="H2" s="494"/>
      <c r="I2" s="494"/>
      <c r="J2" s="494"/>
      <c r="K2" s="494"/>
      <c r="L2" s="217"/>
    </row>
    <row r="3" spans="1:12" ht="18.75" customHeight="1" x14ac:dyDescent="0.25">
      <c r="A3" s="485"/>
      <c r="B3" s="486"/>
      <c r="C3" s="486"/>
      <c r="D3" s="486"/>
      <c r="E3" s="487"/>
      <c r="F3" s="491" t="s">
        <v>238</v>
      </c>
      <c r="G3" s="492"/>
      <c r="H3" s="492"/>
      <c r="I3" s="492"/>
      <c r="J3" s="492"/>
      <c r="K3" s="492"/>
      <c r="L3" s="217"/>
    </row>
    <row r="4" spans="1:12" ht="18.75" customHeight="1" x14ac:dyDescent="0.25">
      <c r="A4" s="488"/>
      <c r="B4" s="489"/>
      <c r="C4" s="489"/>
      <c r="D4" s="489"/>
      <c r="E4" s="490"/>
      <c r="F4" s="493"/>
      <c r="G4" s="494"/>
      <c r="H4" s="494"/>
      <c r="I4" s="494"/>
      <c r="J4" s="494"/>
      <c r="K4" s="494"/>
      <c r="L4" s="217"/>
    </row>
    <row r="5" spans="1:12" ht="15.75" customHeight="1" x14ac:dyDescent="0.25">
      <c r="A5" s="495" t="s">
        <v>239</v>
      </c>
      <c r="B5" s="496"/>
      <c r="C5" s="496"/>
      <c r="D5" s="496"/>
      <c r="E5" s="496"/>
      <c r="F5" s="496"/>
      <c r="G5" s="496"/>
      <c r="H5" s="496"/>
      <c r="I5" s="496"/>
      <c r="J5" s="496"/>
      <c r="K5" s="496"/>
      <c r="L5" s="497"/>
    </row>
    <row r="6" spans="1:12" ht="23.25" customHeight="1" x14ac:dyDescent="0.25">
      <c r="A6" s="495" t="s">
        <v>240</v>
      </c>
      <c r="B6" s="496"/>
      <c r="C6" s="498"/>
      <c r="D6" s="499" t="s">
        <v>12</v>
      </c>
      <c r="E6" s="500"/>
      <c r="F6" s="500"/>
      <c r="G6" s="500"/>
      <c r="H6" s="501"/>
      <c r="I6" s="495" t="s">
        <v>241</v>
      </c>
      <c r="J6" s="498"/>
      <c r="K6" s="499" t="s">
        <v>37</v>
      </c>
      <c r="L6" s="501"/>
    </row>
    <row r="7" spans="1:12" ht="17.649999999999999" customHeight="1" x14ac:dyDescent="0.25">
      <c r="A7" s="495" t="s">
        <v>242</v>
      </c>
      <c r="B7" s="496"/>
      <c r="C7" s="498"/>
      <c r="D7" s="499" t="s">
        <v>26</v>
      </c>
      <c r="E7" s="500"/>
      <c r="F7" s="500"/>
      <c r="G7" s="500"/>
      <c r="H7" s="501"/>
      <c r="I7" s="495" t="s">
        <v>98</v>
      </c>
      <c r="J7" s="498"/>
      <c r="K7" s="499" t="s">
        <v>53</v>
      </c>
      <c r="L7" s="501"/>
    </row>
    <row r="8" spans="1:12" ht="35.65" customHeight="1" x14ac:dyDescent="0.25">
      <c r="A8" s="495" t="s">
        <v>243</v>
      </c>
      <c r="B8" s="496"/>
      <c r="C8" s="498"/>
      <c r="D8" s="499" t="s">
        <v>63</v>
      </c>
      <c r="E8" s="500"/>
      <c r="F8" s="500"/>
      <c r="G8" s="500"/>
      <c r="H8" s="501"/>
      <c r="I8" s="495" t="s">
        <v>244</v>
      </c>
      <c r="J8" s="498"/>
      <c r="K8" s="499" t="s">
        <v>60</v>
      </c>
      <c r="L8" s="501"/>
    </row>
    <row r="9" spans="1:12" ht="15.75" customHeight="1" x14ac:dyDescent="0.25">
      <c r="A9" s="502" t="s">
        <v>245</v>
      </c>
      <c r="B9" s="503"/>
      <c r="C9" s="503"/>
      <c r="D9" s="503"/>
      <c r="E9" s="496"/>
      <c r="F9" s="496"/>
      <c r="G9" s="496"/>
      <c r="H9" s="496"/>
      <c r="I9" s="496"/>
      <c r="J9" s="496"/>
      <c r="K9" s="496"/>
      <c r="L9" s="497"/>
    </row>
    <row r="10" spans="1:12" ht="33.75" customHeight="1" x14ac:dyDescent="0.25">
      <c r="A10" s="513" t="s">
        <v>246</v>
      </c>
      <c r="B10" s="513"/>
      <c r="C10" s="513"/>
      <c r="D10" s="513"/>
      <c r="E10" s="511"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511"/>
      <c r="G10" s="511"/>
      <c r="H10" s="511"/>
      <c r="I10" s="511"/>
      <c r="J10" s="511"/>
      <c r="K10" s="511"/>
      <c r="L10" s="511"/>
    </row>
    <row r="11" spans="1:12" ht="34.5" customHeight="1" x14ac:dyDescent="0.25">
      <c r="A11" s="505" t="s">
        <v>247</v>
      </c>
      <c r="B11" s="506"/>
      <c r="C11" s="506"/>
      <c r="D11" s="497"/>
      <c r="E11" s="510" t="str">
        <f>+ACTIVIDAD_5!I16</f>
        <v>Número de acciones de transformación cultural que promuevan la eliminación de estereotipos negativos, y garanticen el libre ejercicio de los derechos de las mujeres implementadas, desarrolladas con las comunidades</v>
      </c>
      <c r="F11" s="511"/>
      <c r="G11" s="511"/>
      <c r="H11" s="511"/>
      <c r="I11" s="511"/>
      <c r="J11" s="511"/>
      <c r="K11" s="511"/>
      <c r="L11" s="512"/>
    </row>
    <row r="12" spans="1:12" ht="47.25" customHeight="1" x14ac:dyDescent="0.25">
      <c r="A12" s="495" t="s">
        <v>248</v>
      </c>
      <c r="B12" s="496"/>
      <c r="C12" s="496"/>
      <c r="D12" s="498"/>
      <c r="E12" s="510" t="s">
        <v>409</v>
      </c>
      <c r="F12" s="511"/>
      <c r="G12" s="511"/>
      <c r="H12" s="511"/>
      <c r="I12" s="511"/>
      <c r="J12" s="511"/>
      <c r="K12" s="511"/>
      <c r="L12" s="512"/>
    </row>
    <row r="13" spans="1:12" ht="28.5" customHeight="1" x14ac:dyDescent="0.25">
      <c r="A13" s="495" t="s">
        <v>250</v>
      </c>
      <c r="B13" s="496"/>
      <c r="C13" s="498"/>
      <c r="D13" s="499" t="s">
        <v>251</v>
      </c>
      <c r="E13" s="500"/>
      <c r="F13" s="500"/>
      <c r="G13" s="500"/>
      <c r="H13" s="501"/>
      <c r="I13" s="495" t="s">
        <v>252</v>
      </c>
      <c r="J13" s="498"/>
      <c r="K13" s="499" t="s">
        <v>61</v>
      </c>
      <c r="L13" s="501"/>
    </row>
    <row r="14" spans="1:12" ht="15.75" customHeight="1" x14ac:dyDescent="0.25">
      <c r="A14" s="495" t="s">
        <v>253</v>
      </c>
      <c r="B14" s="496"/>
      <c r="C14" s="496"/>
      <c r="D14" s="496"/>
      <c r="E14" s="496"/>
      <c r="F14" s="496"/>
      <c r="G14" s="496"/>
      <c r="H14" s="496"/>
      <c r="I14" s="496"/>
      <c r="J14" s="496"/>
      <c r="K14" s="496"/>
      <c r="L14" s="497"/>
    </row>
    <row r="15" spans="1:12" ht="25.5" customHeight="1" x14ac:dyDescent="0.25">
      <c r="A15" s="495" t="s">
        <v>254</v>
      </c>
      <c r="B15" s="496"/>
      <c r="C15" s="498"/>
      <c r="D15" s="499" t="s">
        <v>19</v>
      </c>
      <c r="E15" s="500"/>
      <c r="F15" s="500"/>
      <c r="G15" s="500"/>
      <c r="H15" s="501"/>
      <c r="I15" s="495" t="s">
        <v>255</v>
      </c>
      <c r="J15" s="498"/>
      <c r="K15" s="499" t="s">
        <v>20</v>
      </c>
      <c r="L15" s="501"/>
    </row>
    <row r="16" spans="1:12" ht="25.5" customHeight="1" x14ac:dyDescent="0.25">
      <c r="A16" s="495" t="s">
        <v>256</v>
      </c>
      <c r="B16" s="496"/>
      <c r="C16" s="498"/>
      <c r="D16" s="552">
        <f>+ACTIVIDAD_5!C37</f>
        <v>1.0000000000000002</v>
      </c>
      <c r="E16" s="553"/>
      <c r="F16" s="553"/>
      <c r="G16" s="553"/>
      <c r="H16" s="554"/>
      <c r="I16" s="495" t="s">
        <v>179</v>
      </c>
      <c r="J16" s="498"/>
      <c r="K16" s="499" t="s">
        <v>21</v>
      </c>
      <c r="L16" s="501"/>
    </row>
    <row r="17" spans="1:12" ht="27.6" customHeight="1" x14ac:dyDescent="0.25">
      <c r="A17" s="495" t="s">
        <v>257</v>
      </c>
      <c r="B17" s="496"/>
      <c r="C17" s="498"/>
      <c r="D17" s="499" t="s">
        <v>330</v>
      </c>
      <c r="E17" s="500"/>
      <c r="F17" s="500"/>
      <c r="G17" s="500"/>
      <c r="H17" s="501"/>
      <c r="I17" s="517"/>
      <c r="J17" s="518"/>
      <c r="K17" s="518"/>
      <c r="L17" s="519"/>
    </row>
    <row r="18" spans="1:12" ht="12" customHeight="1" x14ac:dyDescent="0.25">
      <c r="A18" s="224" t="s">
        <v>259</v>
      </c>
      <c r="B18" s="224" t="s">
        <v>260</v>
      </c>
      <c r="C18" s="495" t="s">
        <v>261</v>
      </c>
      <c r="D18" s="496"/>
      <c r="E18" s="496"/>
      <c r="F18" s="496"/>
      <c r="G18" s="498"/>
      <c r="H18" s="495" t="s">
        <v>262</v>
      </c>
      <c r="I18" s="498"/>
      <c r="J18" s="495" t="s">
        <v>263</v>
      </c>
      <c r="K18" s="498"/>
      <c r="L18" s="224" t="s">
        <v>264</v>
      </c>
    </row>
    <row r="19" spans="1:12" ht="81.599999999999994" customHeight="1" x14ac:dyDescent="0.25">
      <c r="A19" s="219">
        <v>1</v>
      </c>
      <c r="B19" s="220" t="s">
        <v>251</v>
      </c>
      <c r="C19" s="499" t="s">
        <v>410</v>
      </c>
      <c r="D19" s="500"/>
      <c r="E19" s="500"/>
      <c r="F19" s="500"/>
      <c r="G19" s="501"/>
      <c r="H19" s="499" t="s">
        <v>411</v>
      </c>
      <c r="I19" s="501"/>
      <c r="J19" s="517" t="s">
        <v>22</v>
      </c>
      <c r="K19" s="519"/>
      <c r="L19" s="220" t="s">
        <v>319</v>
      </c>
    </row>
    <row r="20" spans="1:12" ht="34.15" customHeight="1" x14ac:dyDescent="0.25">
      <c r="A20" s="219">
        <v>2</v>
      </c>
      <c r="B20" s="220" t="s">
        <v>251</v>
      </c>
      <c r="C20" s="499" t="s">
        <v>412</v>
      </c>
      <c r="D20" s="500"/>
      <c r="E20" s="500"/>
      <c r="F20" s="500"/>
      <c r="G20" s="501"/>
      <c r="H20" s="499" t="s">
        <v>413</v>
      </c>
      <c r="I20" s="501"/>
      <c r="J20" s="517" t="s">
        <v>22</v>
      </c>
      <c r="K20" s="519"/>
      <c r="L20" s="220" t="s">
        <v>414</v>
      </c>
    </row>
    <row r="21" spans="1:12" ht="81.95" customHeight="1" x14ac:dyDescent="0.25">
      <c r="A21" s="219">
        <v>3</v>
      </c>
      <c r="B21" s="220" t="s">
        <v>251</v>
      </c>
      <c r="C21" s="499" t="s">
        <v>415</v>
      </c>
      <c r="D21" s="500"/>
      <c r="E21" s="500"/>
      <c r="F21" s="500"/>
      <c r="G21" s="501"/>
      <c r="H21" s="499" t="s">
        <v>416</v>
      </c>
      <c r="I21" s="501"/>
      <c r="J21" s="517" t="s">
        <v>22</v>
      </c>
      <c r="K21" s="519"/>
      <c r="L21" s="220" t="s">
        <v>417</v>
      </c>
    </row>
    <row r="22" spans="1:12" ht="25.5" customHeight="1" x14ac:dyDescent="0.25">
      <c r="A22" s="224" t="s">
        <v>259</v>
      </c>
      <c r="B22" s="495" t="s">
        <v>269</v>
      </c>
      <c r="C22" s="496"/>
      <c r="D22" s="496"/>
      <c r="E22" s="496"/>
      <c r="F22" s="496"/>
      <c r="G22" s="496"/>
      <c r="H22" s="496"/>
      <c r="I22" s="496"/>
      <c r="J22" s="496"/>
      <c r="K22" s="498"/>
      <c r="L22" s="224" t="s">
        <v>270</v>
      </c>
    </row>
    <row r="23" spans="1:12" ht="28.15" customHeight="1" x14ac:dyDescent="0.25">
      <c r="A23" s="219">
        <v>1</v>
      </c>
      <c r="B23" s="499" t="s">
        <v>418</v>
      </c>
      <c r="C23" s="500"/>
      <c r="D23" s="500"/>
      <c r="E23" s="500"/>
      <c r="F23" s="500"/>
      <c r="G23" s="500"/>
      <c r="H23" s="500"/>
      <c r="I23" s="500"/>
      <c r="J23" s="500"/>
      <c r="K23" s="501"/>
      <c r="L23" s="220" t="s">
        <v>22</v>
      </c>
    </row>
    <row r="24" spans="1:12" ht="15.75" customHeight="1" x14ac:dyDescent="0.25">
      <c r="A24" s="495" t="s">
        <v>272</v>
      </c>
      <c r="B24" s="496"/>
      <c r="C24" s="496"/>
      <c r="D24" s="496"/>
      <c r="E24" s="496"/>
      <c r="F24" s="503"/>
      <c r="G24" s="503"/>
      <c r="H24" s="496"/>
      <c r="I24" s="503"/>
      <c r="J24" s="503"/>
      <c r="K24" s="503"/>
      <c r="L24" s="523"/>
    </row>
    <row r="25" spans="1:12" ht="26.25" customHeight="1" x14ac:dyDescent="0.25">
      <c r="A25" s="495" t="s">
        <v>273</v>
      </c>
      <c r="B25" s="496"/>
      <c r="C25" s="498"/>
      <c r="D25" s="499">
        <v>1</v>
      </c>
      <c r="E25" s="500"/>
      <c r="F25" s="513" t="s">
        <v>274</v>
      </c>
      <c r="G25" s="513"/>
      <c r="H25" s="287">
        <v>2024</v>
      </c>
      <c r="I25" s="513" t="s">
        <v>275</v>
      </c>
      <c r="J25" s="513"/>
      <c r="K25" s="543" t="s">
        <v>419</v>
      </c>
      <c r="L25" s="543"/>
    </row>
    <row r="26" spans="1:12" ht="38.25" customHeight="1" x14ac:dyDescent="0.25">
      <c r="A26" s="495" t="s">
        <v>277</v>
      </c>
      <c r="B26" s="496"/>
      <c r="C26" s="498"/>
      <c r="D26" s="499" t="s">
        <v>420</v>
      </c>
      <c r="E26" s="500"/>
      <c r="F26" s="597"/>
      <c r="G26" s="597"/>
      <c r="H26" s="500"/>
      <c r="I26" s="597"/>
      <c r="J26" s="597"/>
      <c r="K26" s="597"/>
      <c r="L26" s="598"/>
    </row>
    <row r="27" spans="1:12" ht="78.599999999999994" customHeight="1" x14ac:dyDescent="0.25">
      <c r="A27" s="495" t="s">
        <v>279</v>
      </c>
      <c r="B27" s="496"/>
      <c r="C27" s="498"/>
      <c r="D27" s="538" t="s">
        <v>421</v>
      </c>
      <c r="E27" s="539"/>
      <c r="F27" s="539"/>
      <c r="G27" s="539"/>
      <c r="H27" s="539"/>
      <c r="I27" s="539"/>
      <c r="J27" s="539"/>
      <c r="K27" s="539"/>
      <c r="L27" s="540"/>
    </row>
    <row r="28" spans="1:12" ht="17.649999999999999" customHeight="1" x14ac:dyDescent="0.25">
      <c r="A28" s="495" t="s">
        <v>281</v>
      </c>
      <c r="B28" s="496"/>
      <c r="C28" s="498"/>
      <c r="D28" s="499"/>
      <c r="E28" s="500"/>
      <c r="F28" s="500"/>
      <c r="G28" s="500"/>
      <c r="H28" s="500"/>
      <c r="I28" s="500"/>
      <c r="J28" s="500"/>
      <c r="K28" s="500"/>
      <c r="L28" s="50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opLeftCell="A19" zoomScale="70" zoomScaleNormal="70" workbookViewId="0">
      <selection activeCell="B23" sqref="B23:J23"/>
    </sheetView>
  </sheetViews>
  <sheetFormatPr baseColWidth="10" defaultColWidth="10.85546875" defaultRowHeight="14.25" x14ac:dyDescent="0.25"/>
  <cols>
    <col min="1" max="1" width="42.42578125" style="39" customWidth="1"/>
    <col min="2" max="13" width="35.7109375" style="39" customWidth="1"/>
    <col min="14" max="21" width="18.140625" style="39" customWidth="1"/>
    <col min="22" max="22" width="22.7109375" style="39" customWidth="1"/>
    <col min="23" max="23" width="19" style="39" customWidth="1"/>
    <col min="24" max="24" width="19.42578125" style="39" customWidth="1"/>
    <col min="25" max="25" width="20.42578125" style="39" customWidth="1"/>
    <col min="26" max="26" width="22.85546875" style="39" customWidth="1"/>
    <col min="27" max="27" width="18.42578125" style="39" bestFit="1" customWidth="1"/>
    <col min="28" max="28" width="8.42578125" style="39" customWidth="1"/>
    <col min="29" max="29" width="18.42578125" style="39" bestFit="1" customWidth="1"/>
    <col min="30" max="30" width="5.7109375" style="39" customWidth="1"/>
    <col min="31" max="31" width="18.42578125" style="39" bestFit="1" customWidth="1"/>
    <col min="32" max="32" width="4.7109375" style="39" customWidth="1"/>
    <col min="33" max="33" width="23" style="39" bestFit="1" customWidth="1"/>
    <col min="34" max="34" width="10.85546875" style="39"/>
    <col min="35" max="35" width="18.42578125" style="39" bestFit="1" customWidth="1"/>
    <col min="36" max="36" width="16.140625" style="39" customWidth="1"/>
    <col min="37" max="16384" width="10.85546875" style="39"/>
  </cols>
  <sheetData>
    <row r="1" spans="1:24" ht="24" customHeight="1" thickBot="1" x14ac:dyDescent="0.3">
      <c r="A1" s="605"/>
      <c r="B1" s="429" t="s">
        <v>123</v>
      </c>
      <c r="C1" s="429"/>
      <c r="D1" s="429"/>
      <c r="E1" s="429"/>
      <c r="F1" s="429"/>
      <c r="G1" s="429"/>
      <c r="H1" s="429"/>
      <c r="I1" s="91" t="s">
        <v>120</v>
      </c>
      <c r="J1" s="92"/>
      <c r="M1" s="111"/>
    </row>
    <row r="2" spans="1:24" ht="24" customHeight="1" thickBot="1" x14ac:dyDescent="0.3">
      <c r="A2" s="605"/>
      <c r="B2" s="432" t="s">
        <v>125</v>
      </c>
      <c r="C2" s="432"/>
      <c r="D2" s="432"/>
      <c r="E2" s="432"/>
      <c r="F2" s="432"/>
      <c r="G2" s="432"/>
      <c r="H2" s="432"/>
      <c r="I2" s="91" t="s">
        <v>121</v>
      </c>
      <c r="J2" s="92"/>
      <c r="M2" s="111"/>
    </row>
    <row r="3" spans="1:24" ht="24" customHeight="1" thickBot="1" x14ac:dyDescent="0.3">
      <c r="A3" s="605"/>
      <c r="B3" s="432" t="s">
        <v>127</v>
      </c>
      <c r="C3" s="432"/>
      <c r="D3" s="432"/>
      <c r="E3" s="432"/>
      <c r="F3" s="432"/>
      <c r="G3" s="432"/>
      <c r="H3" s="432"/>
      <c r="I3" s="91" t="s">
        <v>422</v>
      </c>
      <c r="J3" s="92"/>
      <c r="M3" s="111"/>
    </row>
    <row r="4" spans="1:24" ht="24" customHeight="1" thickBot="1" x14ac:dyDescent="0.3">
      <c r="A4" s="605"/>
      <c r="B4" s="435" t="s">
        <v>423</v>
      </c>
      <c r="C4" s="435"/>
      <c r="D4" s="435"/>
      <c r="E4" s="435"/>
      <c r="F4" s="435"/>
      <c r="G4" s="435"/>
      <c r="H4" s="435"/>
      <c r="I4" s="91" t="s">
        <v>130</v>
      </c>
      <c r="J4" s="92"/>
      <c r="M4" s="111"/>
    </row>
    <row r="6" spans="1:24" ht="9" customHeight="1" x14ac:dyDescent="0.25">
      <c r="A6" s="607" t="s">
        <v>424</v>
      </c>
      <c r="B6" s="609" t="s">
        <v>150</v>
      </c>
      <c r="C6" s="609"/>
      <c r="D6" s="609"/>
      <c r="E6" s="609"/>
      <c r="F6" s="609"/>
      <c r="G6" s="609"/>
      <c r="H6" s="609"/>
      <c r="I6" s="607" t="s">
        <v>151</v>
      </c>
      <c r="J6" s="610">
        <v>2024110010289</v>
      </c>
      <c r="K6" s="43"/>
      <c r="L6" s="43"/>
      <c r="M6" s="43"/>
      <c r="N6" s="43"/>
      <c r="O6" s="43"/>
      <c r="P6" s="43"/>
      <c r="Q6" s="43"/>
      <c r="R6" s="43"/>
      <c r="S6" s="43"/>
      <c r="T6" s="43"/>
      <c r="U6" s="43"/>
      <c r="V6" s="43"/>
      <c r="W6" s="43"/>
      <c r="X6" s="43"/>
    </row>
    <row r="7" spans="1:24" ht="9" customHeight="1" x14ac:dyDescent="0.25">
      <c r="A7" s="607"/>
      <c r="B7" s="609"/>
      <c r="C7" s="609"/>
      <c r="D7" s="609"/>
      <c r="E7" s="609"/>
      <c r="F7" s="609"/>
      <c r="G7" s="609"/>
      <c r="H7" s="609"/>
      <c r="I7" s="607"/>
      <c r="J7" s="610"/>
      <c r="K7" s="43"/>
      <c r="L7" s="43"/>
      <c r="M7" s="43"/>
      <c r="N7" s="43"/>
      <c r="O7" s="43"/>
      <c r="P7" s="43"/>
      <c r="Q7" s="43"/>
      <c r="R7" s="43"/>
      <c r="S7" s="43"/>
      <c r="T7" s="43"/>
      <c r="U7" s="43"/>
      <c r="V7" s="43"/>
      <c r="W7" s="43"/>
      <c r="X7" s="43"/>
    </row>
    <row r="8" spans="1:24" ht="9" customHeight="1" x14ac:dyDescent="0.25">
      <c r="A8" s="607"/>
      <c r="B8" s="609"/>
      <c r="C8" s="609"/>
      <c r="D8" s="609"/>
      <c r="E8" s="609"/>
      <c r="F8" s="609"/>
      <c r="G8" s="609"/>
      <c r="H8" s="609"/>
      <c r="I8" s="607"/>
      <c r="J8" s="610"/>
      <c r="K8" s="43"/>
      <c r="L8" s="43"/>
      <c r="M8" s="43"/>
      <c r="N8" s="43"/>
      <c r="O8" s="43"/>
      <c r="P8" s="43"/>
      <c r="Q8" s="43"/>
      <c r="R8" s="43"/>
      <c r="S8" s="43"/>
      <c r="T8" s="43"/>
      <c r="U8" s="43"/>
      <c r="V8" s="43"/>
      <c r="W8" s="43"/>
      <c r="X8" s="43"/>
    </row>
    <row r="9" spans="1:24" ht="9" customHeight="1" x14ac:dyDescent="0.25">
      <c r="A9" s="607"/>
      <c r="B9" s="609"/>
      <c r="C9" s="609"/>
      <c r="D9" s="609"/>
      <c r="E9" s="609"/>
      <c r="F9" s="609"/>
      <c r="G9" s="609"/>
      <c r="H9" s="609"/>
      <c r="I9" s="607"/>
      <c r="J9" s="610"/>
      <c r="K9" s="43"/>
      <c r="L9" s="43"/>
      <c r="M9" s="43"/>
      <c r="N9" s="43"/>
      <c r="O9" s="43"/>
      <c r="P9" s="43"/>
      <c r="Q9" s="43"/>
      <c r="R9" s="43"/>
      <c r="S9" s="43"/>
      <c r="T9" s="43"/>
      <c r="U9" s="43"/>
      <c r="V9" s="43"/>
      <c r="W9" s="43"/>
      <c r="X9" s="43"/>
    </row>
    <row r="10" spans="1:24" ht="9" customHeight="1" thickBot="1" x14ac:dyDescent="0.3">
      <c r="A10" s="47"/>
      <c r="B10" s="105"/>
      <c r="C10" s="43"/>
      <c r="D10" s="43"/>
      <c r="E10" s="43"/>
      <c r="F10" s="43"/>
      <c r="G10" s="43"/>
      <c r="H10" s="43"/>
      <c r="I10" s="43"/>
      <c r="J10" s="43"/>
      <c r="K10" s="43"/>
      <c r="L10" s="43"/>
      <c r="M10" s="43"/>
      <c r="N10" s="43"/>
      <c r="O10" s="43"/>
      <c r="P10" s="43"/>
      <c r="Q10" s="43"/>
      <c r="R10" s="43"/>
      <c r="S10" s="43"/>
      <c r="T10" s="43"/>
      <c r="U10" s="43"/>
      <c r="V10" s="43"/>
      <c r="W10" s="43"/>
      <c r="X10" s="43"/>
    </row>
    <row r="11" spans="1:24" s="106" customFormat="1" ht="21.75" customHeight="1" thickBot="1" x14ac:dyDescent="0.3">
      <c r="A11" s="456" t="s">
        <v>131</v>
      </c>
      <c r="B11" s="180" t="s">
        <v>132</v>
      </c>
      <c r="C11" s="201"/>
      <c r="D11" s="180" t="s">
        <v>133</v>
      </c>
      <c r="E11" s="201"/>
      <c r="F11" s="180" t="s">
        <v>134</v>
      </c>
      <c r="G11" s="201" t="s">
        <v>135</v>
      </c>
      <c r="H11" s="180" t="s">
        <v>136</v>
      </c>
      <c r="I11" s="202"/>
    </row>
    <row r="12" spans="1:24" s="106" customFormat="1" ht="21.75" customHeight="1" thickBot="1" x14ac:dyDescent="0.3">
      <c r="A12" s="456"/>
      <c r="B12" s="181" t="s">
        <v>139</v>
      </c>
      <c r="C12" s="115"/>
      <c r="D12" s="180" t="s">
        <v>140</v>
      </c>
      <c r="E12" s="92"/>
      <c r="F12" s="180" t="s">
        <v>141</v>
      </c>
      <c r="G12" s="92"/>
      <c r="H12" s="180" t="s">
        <v>142</v>
      </c>
      <c r="I12" s="202"/>
    </row>
    <row r="13" spans="1:24" s="106" customFormat="1" ht="21.75" customHeight="1" thickBot="1" x14ac:dyDescent="0.3">
      <c r="A13" s="456"/>
      <c r="B13" s="180" t="s">
        <v>144</v>
      </c>
      <c r="C13" s="201"/>
      <c r="D13" s="180" t="s">
        <v>145</v>
      </c>
      <c r="E13" s="92"/>
      <c r="F13" s="180" t="s">
        <v>146</v>
      </c>
      <c r="G13" s="92"/>
      <c r="H13" s="180" t="s">
        <v>147</v>
      </c>
      <c r="I13" s="202"/>
    </row>
    <row r="14" spans="1:24" s="106" customFormat="1" ht="21.75" customHeight="1" thickBot="1" x14ac:dyDescent="0.3">
      <c r="A14" s="39"/>
      <c r="B14" s="39"/>
      <c r="C14" s="39"/>
      <c r="D14" s="39"/>
      <c r="E14" s="39"/>
      <c r="F14" s="39"/>
      <c r="G14" s="39"/>
      <c r="H14" s="39"/>
      <c r="I14" s="39"/>
      <c r="J14" s="39"/>
      <c r="K14" s="39"/>
      <c r="L14" s="119"/>
      <c r="M14" s="120"/>
      <c r="N14" s="120"/>
      <c r="O14" s="120"/>
    </row>
    <row r="15" spans="1:24" s="106" customFormat="1" ht="21.75" customHeight="1" thickBot="1" x14ac:dyDescent="0.3">
      <c r="A15" s="455" t="s">
        <v>137</v>
      </c>
      <c r="B15" s="455"/>
      <c r="C15" s="198" t="s">
        <v>138</v>
      </c>
      <c r="D15" s="471"/>
      <c r="E15" s="471"/>
      <c r="F15" s="471"/>
      <c r="G15" s="39"/>
      <c r="H15" s="39"/>
      <c r="I15" s="39"/>
      <c r="J15" s="39"/>
      <c r="K15" s="39"/>
      <c r="L15" s="119"/>
      <c r="M15" s="120"/>
      <c r="N15" s="120"/>
      <c r="O15" s="120"/>
    </row>
    <row r="16" spans="1:24" s="106" customFormat="1" ht="21.75" customHeight="1" thickBot="1" x14ac:dyDescent="0.3">
      <c r="A16" s="455"/>
      <c r="B16" s="455"/>
      <c r="C16" s="198" t="s">
        <v>143</v>
      </c>
      <c r="D16" s="471" t="s">
        <v>135</v>
      </c>
      <c r="E16" s="471"/>
      <c r="F16" s="471"/>
      <c r="G16" s="39"/>
      <c r="H16" s="39"/>
      <c r="I16" s="39"/>
      <c r="J16" s="39"/>
      <c r="K16" s="39"/>
      <c r="L16" s="119"/>
      <c r="M16" s="120"/>
      <c r="N16" s="120"/>
      <c r="O16" s="120"/>
    </row>
    <row r="17" spans="1:15" s="106" customFormat="1" ht="21.75" customHeight="1" thickBot="1" x14ac:dyDescent="0.3">
      <c r="A17" s="455"/>
      <c r="B17" s="455"/>
      <c r="C17" s="198" t="s">
        <v>148</v>
      </c>
      <c r="D17" s="471" t="s">
        <v>135</v>
      </c>
      <c r="E17" s="471"/>
      <c r="F17" s="471"/>
      <c r="G17" s="39"/>
      <c r="H17" s="39"/>
      <c r="I17" s="39"/>
      <c r="J17" s="39"/>
      <c r="K17" s="39"/>
      <c r="L17" s="119"/>
      <c r="M17" s="120"/>
      <c r="N17" s="120"/>
      <c r="O17" s="120"/>
    </row>
    <row r="18" spans="1:15" s="106" customFormat="1" ht="21.75" customHeight="1" x14ac:dyDescent="0.25">
      <c r="A18" s="39"/>
      <c r="B18" s="39"/>
      <c r="C18" s="39"/>
      <c r="D18" s="39"/>
      <c r="E18" s="39"/>
      <c r="F18" s="39"/>
      <c r="G18" s="39"/>
      <c r="H18" s="39"/>
      <c r="I18" s="39"/>
      <c r="J18" s="39"/>
      <c r="K18" s="39"/>
      <c r="L18" s="119"/>
      <c r="M18" s="120"/>
      <c r="N18" s="120"/>
      <c r="O18" s="120"/>
    </row>
    <row r="19" spans="1:15" s="61" customFormat="1" ht="16.5" customHeight="1" x14ac:dyDescent="0.2"/>
    <row r="20" spans="1:15" ht="5.25" customHeight="1" thickBot="1" x14ac:dyDescent="0.3"/>
    <row r="21" spans="1:15" ht="48" customHeight="1" thickBot="1" x14ac:dyDescent="0.3">
      <c r="A21" s="611" t="s">
        <v>425</v>
      </c>
      <c r="B21" s="611"/>
      <c r="C21" s="611"/>
      <c r="D21" s="611"/>
      <c r="E21" s="611"/>
      <c r="F21" s="611"/>
      <c r="G21" s="611"/>
      <c r="H21" s="611"/>
      <c r="I21" s="611"/>
      <c r="J21" s="611"/>
    </row>
    <row r="22" spans="1:15" ht="69.95" customHeight="1" thickBot="1" x14ac:dyDescent="0.3">
      <c r="A22" s="185" t="s">
        <v>162</v>
      </c>
      <c r="B22" s="606" t="s">
        <v>426</v>
      </c>
      <c r="C22" s="606"/>
      <c r="D22" s="606"/>
      <c r="E22" s="186" t="s">
        <v>427</v>
      </c>
      <c r="F22" s="187" t="s">
        <v>428</v>
      </c>
      <c r="G22" s="186" t="s">
        <v>429</v>
      </c>
      <c r="H22" s="608" t="s">
        <v>430</v>
      </c>
      <c r="I22" s="608"/>
      <c r="J22" s="608"/>
    </row>
    <row r="23" spans="1:15" ht="50.25" customHeight="1" thickBot="1" x14ac:dyDescent="0.3">
      <c r="A23" s="158" t="s">
        <v>431</v>
      </c>
      <c r="B23" s="606" t="s">
        <v>432</v>
      </c>
      <c r="C23" s="606"/>
      <c r="D23" s="606"/>
      <c r="E23" s="606"/>
      <c r="F23" s="606"/>
      <c r="G23" s="606"/>
      <c r="H23" s="606"/>
      <c r="I23" s="606"/>
      <c r="J23" s="606"/>
    </row>
    <row r="24" spans="1:15" ht="50.25" customHeight="1" thickBot="1" x14ac:dyDescent="0.3">
      <c r="A24" s="602" t="s">
        <v>433</v>
      </c>
      <c r="B24" s="188">
        <v>2024</v>
      </c>
      <c r="C24" s="189">
        <v>2025</v>
      </c>
      <c r="D24" s="189">
        <v>2026</v>
      </c>
      <c r="E24" s="189">
        <v>2027</v>
      </c>
      <c r="F24" s="190" t="s">
        <v>93</v>
      </c>
      <c r="G24" s="191" t="s">
        <v>434</v>
      </c>
      <c r="H24" s="612" t="s">
        <v>435</v>
      </c>
      <c r="I24" s="612"/>
      <c r="J24" s="612"/>
    </row>
    <row r="25" spans="1:15" ht="50.25" customHeight="1" thickBot="1" x14ac:dyDescent="0.3">
      <c r="A25" s="602"/>
      <c r="B25" s="345">
        <v>7.4999999999999997E-2</v>
      </c>
      <c r="C25" s="192" t="s">
        <v>436</v>
      </c>
      <c r="D25" s="192" t="s">
        <v>437</v>
      </c>
      <c r="E25" s="192" t="s">
        <v>438</v>
      </c>
      <c r="F25" s="193">
        <f>B25+C25+D25+E25</f>
        <v>0.75</v>
      </c>
      <c r="G25" s="346">
        <f>B25</f>
        <v>7.4999999999999997E-2</v>
      </c>
      <c r="H25" s="606" t="s">
        <v>21</v>
      </c>
      <c r="I25" s="606"/>
      <c r="J25" s="606"/>
    </row>
    <row r="26" spans="1:15" ht="52.5" customHeight="1" thickBot="1" x14ac:dyDescent="0.3">
      <c r="A26" s="158"/>
      <c r="B26" s="613" t="s">
        <v>439</v>
      </c>
      <c r="C26" s="613"/>
      <c r="D26" s="613"/>
      <c r="E26" s="613"/>
      <c r="F26" s="613"/>
      <c r="G26" s="613"/>
      <c r="H26" s="613"/>
      <c r="I26" s="613"/>
      <c r="J26" s="613"/>
    </row>
    <row r="27" spans="1:15" s="64" customFormat="1" ht="56.25" customHeight="1" thickBot="1" x14ac:dyDescent="0.3">
      <c r="A27" s="602" t="s">
        <v>182</v>
      </c>
      <c r="B27" s="185" t="s">
        <v>183</v>
      </c>
      <c r="C27" s="185" t="s">
        <v>184</v>
      </c>
      <c r="D27" s="600" t="s">
        <v>185</v>
      </c>
      <c r="E27" s="600"/>
      <c r="F27" s="600" t="s">
        <v>186</v>
      </c>
      <c r="G27" s="600"/>
      <c r="H27" s="159" t="s">
        <v>187</v>
      </c>
      <c r="I27" s="157" t="s">
        <v>188</v>
      </c>
      <c r="J27" s="157" t="s">
        <v>440</v>
      </c>
    </row>
    <row r="28" spans="1:15" ht="297" customHeight="1" thickBot="1" x14ac:dyDescent="0.3">
      <c r="A28" s="602"/>
      <c r="B28" s="306">
        <v>3.0000000000000001E-3</v>
      </c>
      <c r="C28" s="117">
        <f>+B58</f>
        <v>0.3</v>
      </c>
      <c r="D28" s="606" t="s">
        <v>441</v>
      </c>
      <c r="E28" s="606"/>
      <c r="F28" s="606" t="s">
        <v>442</v>
      </c>
      <c r="G28" s="606"/>
      <c r="H28" s="116"/>
      <c r="I28" s="194"/>
      <c r="J28" s="194"/>
    </row>
    <row r="29" spans="1:15" s="64" customFormat="1" ht="45" customHeight="1" x14ac:dyDescent="0.25">
      <c r="A29" s="602" t="s">
        <v>193</v>
      </c>
      <c r="B29" s="156" t="s">
        <v>183</v>
      </c>
      <c r="C29" s="159" t="s">
        <v>184</v>
      </c>
      <c r="D29" s="600" t="s">
        <v>185</v>
      </c>
      <c r="E29" s="600"/>
      <c r="F29" s="600" t="s">
        <v>186</v>
      </c>
      <c r="G29" s="600"/>
      <c r="H29" s="159" t="s">
        <v>187</v>
      </c>
      <c r="I29" s="157" t="s">
        <v>188</v>
      </c>
      <c r="J29" s="157" t="s">
        <v>440</v>
      </c>
    </row>
    <row r="30" spans="1:15" ht="230.25" customHeight="1" x14ac:dyDescent="0.25">
      <c r="A30" s="602"/>
      <c r="B30" s="306">
        <v>6.0000000000000001E-3</v>
      </c>
      <c r="C30" s="117">
        <f>+C58</f>
        <v>0.6</v>
      </c>
      <c r="D30" s="606" t="s">
        <v>443</v>
      </c>
      <c r="E30" s="606"/>
      <c r="F30" s="614" t="s">
        <v>444</v>
      </c>
      <c r="G30" s="614"/>
      <c r="H30" s="116"/>
      <c r="I30" s="194"/>
      <c r="J30" s="194"/>
    </row>
    <row r="31" spans="1:15" s="64" customFormat="1" ht="45" customHeight="1" x14ac:dyDescent="0.25">
      <c r="A31" s="602" t="s">
        <v>197</v>
      </c>
      <c r="B31" s="156" t="s">
        <v>183</v>
      </c>
      <c r="C31" s="159" t="s">
        <v>184</v>
      </c>
      <c r="D31" s="600" t="s">
        <v>185</v>
      </c>
      <c r="E31" s="600"/>
      <c r="F31" s="616" t="s">
        <v>186</v>
      </c>
      <c r="G31" s="617"/>
      <c r="H31" s="157" t="s">
        <v>187</v>
      </c>
      <c r="I31" s="157" t="s">
        <v>188</v>
      </c>
      <c r="J31" s="157" t="s">
        <v>440</v>
      </c>
    </row>
    <row r="32" spans="1:15" ht="270.75" customHeight="1" x14ac:dyDescent="0.2">
      <c r="A32" s="602"/>
      <c r="B32" s="342">
        <v>1.125E-2</v>
      </c>
      <c r="C32" s="342">
        <v>1.125E-2</v>
      </c>
      <c r="D32" s="618" t="s">
        <v>445</v>
      </c>
      <c r="E32" s="606"/>
      <c r="F32" s="806" t="s">
        <v>446</v>
      </c>
      <c r="G32" s="807"/>
      <c r="H32" s="349"/>
      <c r="I32" s="350"/>
      <c r="J32" s="351" t="s">
        <v>447</v>
      </c>
    </row>
    <row r="33" spans="1:10" s="64" customFormat="1" ht="47.25" customHeight="1" x14ac:dyDescent="0.25">
      <c r="A33" s="602" t="s">
        <v>200</v>
      </c>
      <c r="B33" s="156" t="s">
        <v>183</v>
      </c>
      <c r="C33" s="156" t="s">
        <v>184</v>
      </c>
      <c r="D33" s="600" t="s">
        <v>185</v>
      </c>
      <c r="E33" s="600"/>
      <c r="F33" s="619" t="s">
        <v>186</v>
      </c>
      <c r="G33" s="620"/>
      <c r="H33" s="157" t="s">
        <v>187</v>
      </c>
      <c r="I33" s="159" t="s">
        <v>188</v>
      </c>
      <c r="J33" s="157" t="s">
        <v>440</v>
      </c>
    </row>
    <row r="34" spans="1:10" ht="112.5" customHeight="1" x14ac:dyDescent="0.2">
      <c r="A34" s="602"/>
      <c r="B34" s="301">
        <v>2.2499999999999999E-2</v>
      </c>
      <c r="C34" s="117">
        <f>+E58</f>
        <v>0</v>
      </c>
      <c r="D34" s="604"/>
      <c r="E34" s="604"/>
      <c r="F34" s="621"/>
      <c r="G34" s="622"/>
      <c r="H34" s="341"/>
      <c r="I34" s="195"/>
      <c r="J34" s="195"/>
    </row>
    <row r="35" spans="1:10" s="64" customFormat="1" ht="47.25" customHeight="1" x14ac:dyDescent="0.25">
      <c r="A35" s="602" t="s">
        <v>201</v>
      </c>
      <c r="B35" s="156" t="s">
        <v>183</v>
      </c>
      <c r="C35" s="159" t="s">
        <v>184</v>
      </c>
      <c r="D35" s="600" t="s">
        <v>185</v>
      </c>
      <c r="E35" s="600"/>
      <c r="F35" s="623" t="s">
        <v>186</v>
      </c>
      <c r="G35" s="623"/>
      <c r="H35" s="159" t="s">
        <v>187</v>
      </c>
      <c r="I35" s="157" t="s">
        <v>188</v>
      </c>
      <c r="J35" s="157" t="s">
        <v>440</v>
      </c>
    </row>
    <row r="36" spans="1:10" ht="114" customHeight="1" x14ac:dyDescent="0.2">
      <c r="A36" s="602"/>
      <c r="B36" s="306">
        <v>2.7E-2</v>
      </c>
      <c r="C36" s="117">
        <f>+F58</f>
        <v>0</v>
      </c>
      <c r="D36" s="601"/>
      <c r="E36" s="601"/>
      <c r="F36" s="624"/>
      <c r="G36" s="625"/>
      <c r="H36" s="196"/>
      <c r="I36" s="196"/>
      <c r="J36" s="196"/>
    </row>
    <row r="37" spans="1:10" s="64" customFormat="1" ht="48.75" customHeight="1" x14ac:dyDescent="0.25">
      <c r="A37" s="602" t="s">
        <v>202</v>
      </c>
      <c r="B37" s="302" t="s">
        <v>183</v>
      </c>
      <c r="C37" s="159" t="s">
        <v>184</v>
      </c>
      <c r="D37" s="600" t="s">
        <v>185</v>
      </c>
      <c r="E37" s="600"/>
      <c r="F37" s="603" t="s">
        <v>186</v>
      </c>
      <c r="G37" s="603"/>
      <c r="H37" s="159" t="s">
        <v>187</v>
      </c>
      <c r="I37" s="157" t="s">
        <v>188</v>
      </c>
      <c r="J37" s="157" t="s">
        <v>440</v>
      </c>
    </row>
    <row r="38" spans="1:10" ht="111" customHeight="1" x14ac:dyDescent="0.25">
      <c r="A38" s="602"/>
      <c r="B38" s="304">
        <v>3.15E-2</v>
      </c>
      <c r="C38" s="303">
        <f>+G58</f>
        <v>0</v>
      </c>
      <c r="D38" s="601"/>
      <c r="E38" s="601"/>
      <c r="F38" s="601"/>
      <c r="G38" s="601"/>
      <c r="H38" s="116"/>
      <c r="I38" s="196"/>
      <c r="J38" s="196"/>
    </row>
    <row r="39" spans="1:10" ht="46.5" customHeight="1" x14ac:dyDescent="0.25">
      <c r="A39" s="599" t="s">
        <v>203</v>
      </c>
      <c r="B39" s="305" t="s">
        <v>183</v>
      </c>
      <c r="C39" s="294" t="s">
        <v>184</v>
      </c>
      <c r="D39" s="600" t="s">
        <v>185</v>
      </c>
      <c r="E39" s="600"/>
      <c r="F39" s="600" t="s">
        <v>186</v>
      </c>
      <c r="G39" s="600"/>
      <c r="H39" s="159" t="s">
        <v>187</v>
      </c>
      <c r="I39" s="157" t="s">
        <v>188</v>
      </c>
      <c r="J39" s="157" t="s">
        <v>440</v>
      </c>
    </row>
    <row r="40" spans="1:10" ht="111.75" customHeight="1" x14ac:dyDescent="0.25">
      <c r="A40" s="599"/>
      <c r="B40" s="304">
        <v>3.15E-2</v>
      </c>
      <c r="C40" s="303">
        <f>+H58</f>
        <v>0</v>
      </c>
      <c r="D40" s="601"/>
      <c r="E40" s="601"/>
      <c r="F40" s="601"/>
      <c r="G40" s="601"/>
      <c r="H40" s="116"/>
      <c r="I40" s="196"/>
      <c r="J40" s="196"/>
    </row>
    <row r="41" spans="1:10" ht="48.75" customHeight="1" x14ac:dyDescent="0.25">
      <c r="A41" s="599" t="s">
        <v>204</v>
      </c>
      <c r="B41" s="305" t="s">
        <v>183</v>
      </c>
      <c r="C41" s="294" t="s">
        <v>184</v>
      </c>
      <c r="D41" s="600" t="s">
        <v>185</v>
      </c>
      <c r="E41" s="600"/>
      <c r="F41" s="599" t="s">
        <v>186</v>
      </c>
      <c r="G41" s="599"/>
      <c r="H41" s="159" t="s">
        <v>187</v>
      </c>
      <c r="I41" s="157" t="s">
        <v>188</v>
      </c>
      <c r="J41" s="157" t="s">
        <v>440</v>
      </c>
    </row>
    <row r="42" spans="1:10" ht="113.25" customHeight="1" x14ac:dyDescent="0.25">
      <c r="A42" s="599"/>
      <c r="B42" s="307">
        <v>2.7E-2</v>
      </c>
      <c r="C42" s="303">
        <f>+I58</f>
        <v>0</v>
      </c>
      <c r="D42" s="601"/>
      <c r="E42" s="601"/>
      <c r="F42" s="629"/>
      <c r="G42" s="630"/>
      <c r="H42" s="197"/>
      <c r="I42" s="116"/>
      <c r="J42" s="196"/>
    </row>
    <row r="43" spans="1:10" ht="42.75" customHeight="1" x14ac:dyDescent="0.25">
      <c r="A43" s="599" t="s">
        <v>205</v>
      </c>
      <c r="B43" s="305" t="s">
        <v>183</v>
      </c>
      <c r="C43" s="294" t="s">
        <v>184</v>
      </c>
      <c r="D43" s="600" t="s">
        <v>185</v>
      </c>
      <c r="E43" s="600"/>
      <c r="F43" s="603" t="s">
        <v>186</v>
      </c>
      <c r="G43" s="603"/>
      <c r="H43" s="159" t="s">
        <v>187</v>
      </c>
      <c r="I43" s="157" t="s">
        <v>188</v>
      </c>
      <c r="J43" s="157" t="s">
        <v>440</v>
      </c>
    </row>
    <row r="44" spans="1:10" ht="109.5" customHeight="1" x14ac:dyDescent="0.25">
      <c r="A44" s="599"/>
      <c r="B44" s="304">
        <v>2.2499999999999999E-2</v>
      </c>
      <c r="C44" s="303">
        <f>+J58</f>
        <v>0</v>
      </c>
      <c r="D44" s="601"/>
      <c r="E44" s="601"/>
      <c r="F44" s="601"/>
      <c r="G44" s="601"/>
      <c r="H44" s="116"/>
      <c r="I44" s="116"/>
      <c r="J44" s="116"/>
    </row>
    <row r="45" spans="1:10" ht="45" customHeight="1" x14ac:dyDescent="0.25">
      <c r="A45" s="599" t="s">
        <v>206</v>
      </c>
      <c r="B45" s="305" t="s">
        <v>183</v>
      </c>
      <c r="C45" s="294" t="s">
        <v>184</v>
      </c>
      <c r="D45" s="600" t="s">
        <v>185</v>
      </c>
      <c r="E45" s="600"/>
      <c r="F45" s="600" t="s">
        <v>186</v>
      </c>
      <c r="G45" s="600"/>
      <c r="H45" s="159" t="s">
        <v>187</v>
      </c>
      <c r="I45" s="157" t="s">
        <v>188</v>
      </c>
      <c r="J45" s="157" t="s">
        <v>440</v>
      </c>
    </row>
    <row r="46" spans="1:10" ht="110.25" customHeight="1" x14ac:dyDescent="0.25">
      <c r="A46" s="599"/>
      <c r="B46" s="307">
        <v>1.7999999999999999E-2</v>
      </c>
      <c r="C46" s="303">
        <f>+K58</f>
        <v>0</v>
      </c>
      <c r="D46" s="601"/>
      <c r="E46" s="601"/>
      <c r="F46" s="601"/>
      <c r="G46" s="601"/>
      <c r="H46" s="116"/>
      <c r="I46" s="196"/>
      <c r="J46" s="196"/>
    </row>
    <row r="47" spans="1:10" ht="46.5" customHeight="1" x14ac:dyDescent="0.25">
      <c r="A47" s="599" t="s">
        <v>207</v>
      </c>
      <c r="B47" s="305" t="s">
        <v>183</v>
      </c>
      <c r="C47" s="294" t="s">
        <v>184</v>
      </c>
      <c r="D47" s="600" t="s">
        <v>185</v>
      </c>
      <c r="E47" s="600"/>
      <c r="F47" s="623" t="s">
        <v>186</v>
      </c>
      <c r="G47" s="623"/>
      <c r="H47" s="159" t="s">
        <v>187</v>
      </c>
      <c r="I47" s="157" t="s">
        <v>188</v>
      </c>
      <c r="J47" s="157" t="s">
        <v>440</v>
      </c>
    </row>
    <row r="48" spans="1:10" ht="114" customHeight="1" x14ac:dyDescent="0.2">
      <c r="A48" s="599"/>
      <c r="B48" s="304">
        <v>1.35E-2</v>
      </c>
      <c r="C48" s="303">
        <f>+L58</f>
        <v>0</v>
      </c>
      <c r="D48" s="601"/>
      <c r="E48" s="601"/>
      <c r="F48" s="626"/>
      <c r="G48" s="626"/>
      <c r="H48" s="116"/>
      <c r="I48" s="116"/>
      <c r="J48" s="116"/>
    </row>
    <row r="49" spans="1:36" ht="48.75" customHeight="1" x14ac:dyDescent="0.25">
      <c r="A49" s="599" t="s">
        <v>208</v>
      </c>
      <c r="B49" s="305" t="s">
        <v>183</v>
      </c>
      <c r="C49" s="294" t="s">
        <v>184</v>
      </c>
      <c r="D49" s="600" t="s">
        <v>185</v>
      </c>
      <c r="E49" s="600"/>
      <c r="F49" s="600" t="s">
        <v>186</v>
      </c>
      <c r="G49" s="600"/>
      <c r="H49" s="159" t="s">
        <v>187</v>
      </c>
      <c r="I49" s="157" t="s">
        <v>188</v>
      </c>
      <c r="J49" s="157" t="s">
        <v>440</v>
      </c>
    </row>
    <row r="50" spans="1:36" ht="105" customHeight="1" x14ac:dyDescent="0.25">
      <c r="A50" s="599"/>
      <c r="B50" s="343">
        <v>1.125E-2</v>
      </c>
      <c r="C50" s="303">
        <f>+M58</f>
        <v>0</v>
      </c>
      <c r="D50" s="601"/>
      <c r="E50" s="601"/>
      <c r="F50" s="601"/>
      <c r="G50" s="601"/>
      <c r="H50" s="116"/>
      <c r="I50" s="116"/>
      <c r="J50" s="116"/>
    </row>
    <row r="52" spans="1:36" s="317" customForma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8" x14ac:dyDescent="0.25">
      <c r="A54" s="89" t="s">
        <v>448</v>
      </c>
    </row>
    <row r="55" spans="1:36" ht="57.75" customHeight="1" x14ac:dyDescent="0.25">
      <c r="A55" s="70"/>
    </row>
    <row r="57" spans="1:36" ht="23.25" x14ac:dyDescent="0.25">
      <c r="A57" s="628" t="s">
        <v>449</v>
      </c>
      <c r="B57" s="71" t="s">
        <v>132</v>
      </c>
      <c r="C57" s="71" t="s">
        <v>133</v>
      </c>
      <c r="D57" s="71" t="s">
        <v>134</v>
      </c>
      <c r="E57" s="71" t="s">
        <v>136</v>
      </c>
      <c r="F57" s="71" t="s">
        <v>139</v>
      </c>
      <c r="G57" s="71" t="s">
        <v>140</v>
      </c>
      <c r="H57" s="71" t="s">
        <v>141</v>
      </c>
      <c r="I57" s="71" t="s">
        <v>142</v>
      </c>
      <c r="J57" s="71" t="s">
        <v>144</v>
      </c>
      <c r="K57" s="71" t="s">
        <v>145</v>
      </c>
      <c r="L57" s="71" t="s">
        <v>146</v>
      </c>
      <c r="M57" s="71" t="s">
        <v>147</v>
      </c>
    </row>
    <row r="58" spans="1:36" ht="24.75" customHeight="1" x14ac:dyDescent="0.25">
      <c r="A58" s="628"/>
      <c r="B58" s="72">
        <v>0.3</v>
      </c>
      <c r="C58" s="72">
        <v>0.6</v>
      </c>
      <c r="D58" s="344">
        <f>C32</f>
        <v>1.125E-2</v>
      </c>
      <c r="E58" s="72"/>
      <c r="F58" s="72"/>
      <c r="G58" s="72"/>
      <c r="H58" s="72"/>
      <c r="I58" s="72"/>
      <c r="J58" s="72"/>
      <c r="K58" s="72"/>
      <c r="L58" s="72"/>
      <c r="M58" s="72"/>
    </row>
    <row r="59" spans="1:36" s="317" customFormat="1" ht="24.75" customHeight="1" x14ac:dyDescent="0.25">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318" customFormat="1" ht="30" customHeight="1" x14ac:dyDescent="0.25">
      <c r="A60" s="39"/>
      <c r="B60" s="39"/>
      <c r="C60" s="39"/>
      <c r="D60" s="39"/>
      <c r="E60" s="39"/>
      <c r="F60" s="39"/>
      <c r="G60" s="39"/>
      <c r="H60" s="39"/>
      <c r="I60" s="3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row>
    <row r="62" spans="1:36" ht="44.25" customHeight="1" thickBot="1" x14ac:dyDescent="0.3">
      <c r="A62" s="627" t="s">
        <v>450</v>
      </c>
      <c r="B62" s="203" t="s">
        <v>451</v>
      </c>
      <c r="C62" s="204"/>
      <c r="D62" s="615" t="s">
        <v>452</v>
      </c>
      <c r="E62" s="203" t="s">
        <v>451</v>
      </c>
      <c r="F62" s="204"/>
      <c r="G62" s="615" t="s">
        <v>453</v>
      </c>
      <c r="H62" s="203" t="s">
        <v>454</v>
      </c>
      <c r="I62" s="457"/>
      <c r="J62" s="457"/>
    </row>
    <row r="63" spans="1:36" ht="15.75" thickBot="1" x14ac:dyDescent="0.3">
      <c r="A63" s="627"/>
      <c r="B63" s="203" t="s">
        <v>455</v>
      </c>
      <c r="C63" s="204" t="s">
        <v>456</v>
      </c>
      <c r="D63" s="615"/>
      <c r="E63" s="203" t="s">
        <v>455</v>
      </c>
      <c r="F63" s="204" t="s">
        <v>457</v>
      </c>
      <c r="G63" s="615"/>
      <c r="H63" s="203" t="s">
        <v>458</v>
      </c>
      <c r="I63" s="457"/>
      <c r="J63" s="457"/>
    </row>
    <row r="64" spans="1:36" ht="28.5" x14ac:dyDescent="0.25">
      <c r="A64" s="627"/>
      <c r="B64" s="203" t="s">
        <v>459</v>
      </c>
      <c r="C64" s="204" t="s">
        <v>460</v>
      </c>
      <c r="D64" s="615"/>
      <c r="E64" s="203" t="s">
        <v>459</v>
      </c>
      <c r="F64" s="312" t="s">
        <v>461</v>
      </c>
      <c r="G64" s="615"/>
      <c r="H64" s="203" t="s">
        <v>462</v>
      </c>
      <c r="I64" s="457"/>
      <c r="J64" s="457"/>
    </row>
    <row r="65" spans="1:10" ht="39.75" customHeight="1" thickBot="1" x14ac:dyDescent="0.3">
      <c r="A65" s="627"/>
      <c r="B65" s="203" t="s">
        <v>451</v>
      </c>
      <c r="C65" s="204"/>
      <c r="D65" s="615"/>
      <c r="E65" s="203" t="s">
        <v>451</v>
      </c>
      <c r="F65" s="204"/>
      <c r="G65" s="615"/>
      <c r="H65" s="203" t="s">
        <v>454</v>
      </c>
      <c r="I65" s="457"/>
      <c r="J65" s="457"/>
    </row>
    <row r="66" spans="1:10" ht="15.75" thickBot="1" x14ac:dyDescent="0.3">
      <c r="A66" s="627"/>
      <c r="B66" s="203" t="s">
        <v>455</v>
      </c>
      <c r="C66" s="204" t="s">
        <v>463</v>
      </c>
      <c r="D66" s="615"/>
      <c r="E66" s="203" t="s">
        <v>455</v>
      </c>
      <c r="F66" s="204"/>
      <c r="G66" s="615"/>
      <c r="H66" s="203" t="s">
        <v>458</v>
      </c>
      <c r="I66" s="457"/>
      <c r="J66" s="457"/>
    </row>
    <row r="67" spans="1:10" ht="15.75" thickBot="1" x14ac:dyDescent="0.3">
      <c r="A67" s="627"/>
      <c r="B67" s="203" t="s">
        <v>459</v>
      </c>
      <c r="C67" s="204" t="s">
        <v>464</v>
      </c>
      <c r="D67" s="615"/>
      <c r="E67" s="203" t="s">
        <v>459</v>
      </c>
      <c r="F67" s="204"/>
      <c r="G67" s="615"/>
      <c r="H67" s="203" t="s">
        <v>462</v>
      </c>
      <c r="I67" s="457"/>
      <c r="J67" s="457"/>
    </row>
  </sheetData>
  <mergeCells count="92">
    <mergeCell ref="A41:A42"/>
    <mergeCell ref="D41:E41"/>
    <mergeCell ref="F41:G41"/>
    <mergeCell ref="D42:E42"/>
    <mergeCell ref="F42:G42"/>
    <mergeCell ref="A62:A67"/>
    <mergeCell ref="G62:G67"/>
    <mergeCell ref="A43:A44"/>
    <mergeCell ref="D43:E43"/>
    <mergeCell ref="F43:G43"/>
    <mergeCell ref="D44:E44"/>
    <mergeCell ref="F44:G44"/>
    <mergeCell ref="A57:A58"/>
    <mergeCell ref="A45:A46"/>
    <mergeCell ref="A47:A48"/>
    <mergeCell ref="D47:E47"/>
    <mergeCell ref="D48:E48"/>
    <mergeCell ref="A49:A50"/>
    <mergeCell ref="D49:E49"/>
    <mergeCell ref="I65:J65"/>
    <mergeCell ref="I66:J66"/>
    <mergeCell ref="F34:G34"/>
    <mergeCell ref="F35:G35"/>
    <mergeCell ref="F36:G36"/>
    <mergeCell ref="F46:G46"/>
    <mergeCell ref="F47:G47"/>
    <mergeCell ref="F48:G48"/>
    <mergeCell ref="D30:E30"/>
    <mergeCell ref="F30:G30"/>
    <mergeCell ref="I62:J62"/>
    <mergeCell ref="I63:J63"/>
    <mergeCell ref="I64:J64"/>
    <mergeCell ref="D62:D67"/>
    <mergeCell ref="F31:G31"/>
    <mergeCell ref="D32:E32"/>
    <mergeCell ref="F32:G32"/>
    <mergeCell ref="F49:G49"/>
    <mergeCell ref="D50:E50"/>
    <mergeCell ref="F50:G50"/>
    <mergeCell ref="F33:G33"/>
    <mergeCell ref="D45:E45"/>
    <mergeCell ref="F45:G45"/>
    <mergeCell ref="D46:E46"/>
    <mergeCell ref="A21:J21"/>
    <mergeCell ref="B4:H4"/>
    <mergeCell ref="I67:J67"/>
    <mergeCell ref="D28:E28"/>
    <mergeCell ref="F28:G28"/>
    <mergeCell ref="A24:A25"/>
    <mergeCell ref="H24:J24"/>
    <mergeCell ref="H25:J25"/>
    <mergeCell ref="B26:J26"/>
    <mergeCell ref="A27:A28"/>
    <mergeCell ref="D27:E27"/>
    <mergeCell ref="F27:G27"/>
    <mergeCell ref="D33:E33"/>
    <mergeCell ref="A29:A30"/>
    <mergeCell ref="D29:E29"/>
    <mergeCell ref="F29:G29"/>
    <mergeCell ref="A1:A4"/>
    <mergeCell ref="B23:J23"/>
    <mergeCell ref="A6:A9"/>
    <mergeCell ref="H22:J22"/>
    <mergeCell ref="A11:A13"/>
    <mergeCell ref="A15:B17"/>
    <mergeCell ref="B1:H1"/>
    <mergeCell ref="B2:H2"/>
    <mergeCell ref="B3:H3"/>
    <mergeCell ref="D15:F15"/>
    <mergeCell ref="D16:F16"/>
    <mergeCell ref="D17:F17"/>
    <mergeCell ref="B22:D22"/>
    <mergeCell ref="B6:H9"/>
    <mergeCell ref="I6:I9"/>
    <mergeCell ref="J6:J9"/>
    <mergeCell ref="A35:A36"/>
    <mergeCell ref="D35:E35"/>
    <mergeCell ref="D36:E36"/>
    <mergeCell ref="A33:A34"/>
    <mergeCell ref="A31:A32"/>
    <mergeCell ref="D31:E31"/>
    <mergeCell ref="D34:E34"/>
    <mergeCell ref="A37:A38"/>
    <mergeCell ref="D37:E37"/>
    <mergeCell ref="F37:G37"/>
    <mergeCell ref="D38:E38"/>
    <mergeCell ref="F38:G38"/>
    <mergeCell ref="A39:A40"/>
    <mergeCell ref="D39:E39"/>
    <mergeCell ref="F39:G39"/>
    <mergeCell ref="D40:E40"/>
    <mergeCell ref="F40:G40"/>
  </mergeCells>
  <printOptions horizontalCentered="1" verticalCentered="1"/>
  <pageMargins left="0.23622047244094491" right="0.23622047244094491" top="0.23622047244094491" bottom="0.23622047244094491" header="0.31496062992125984" footer="0.11811023622047245"/>
  <pageSetup scale="3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baseColWidth="10" defaultColWidth="9.85546875" defaultRowHeight="12.75" x14ac:dyDescent="0.25"/>
  <cols>
    <col min="1" max="1" width="3.85546875" style="218" customWidth="1"/>
    <col min="2" max="2" width="10.7109375" style="218" customWidth="1"/>
    <col min="3" max="3" width="6.42578125" style="218" customWidth="1"/>
    <col min="4" max="4" width="7.5703125" style="218" customWidth="1"/>
    <col min="5" max="5" width="6.42578125" style="218" customWidth="1"/>
    <col min="6" max="6" width="11.85546875" style="218" customWidth="1"/>
    <col min="7" max="7" width="2.42578125" style="218" customWidth="1"/>
    <col min="8" max="8" width="21.28515625" style="218" customWidth="1"/>
    <col min="9" max="9" width="14.42578125" style="218" customWidth="1"/>
    <col min="10" max="10" width="7.5703125" style="218" customWidth="1"/>
    <col min="11" max="11" width="21.28515625" style="218" customWidth="1"/>
    <col min="12" max="12" width="29.28515625" style="218" customWidth="1"/>
    <col min="13" max="16384" width="9.85546875" style="218"/>
  </cols>
  <sheetData>
    <row r="1" spans="1:12" ht="18" customHeight="1" x14ac:dyDescent="0.25">
      <c r="A1" s="482"/>
      <c r="B1" s="483"/>
      <c r="C1" s="483"/>
      <c r="D1" s="483"/>
      <c r="E1" s="484"/>
      <c r="F1" s="491" t="s">
        <v>237</v>
      </c>
      <c r="G1" s="492"/>
      <c r="H1" s="492"/>
      <c r="I1" s="492"/>
      <c r="J1" s="492"/>
      <c r="K1" s="492"/>
      <c r="L1" s="217"/>
    </row>
    <row r="2" spans="1:12" ht="18" customHeight="1" x14ac:dyDescent="0.25">
      <c r="A2" s="485"/>
      <c r="B2" s="486"/>
      <c r="C2" s="486"/>
      <c r="D2" s="486"/>
      <c r="E2" s="487"/>
      <c r="F2" s="493"/>
      <c r="G2" s="494"/>
      <c r="H2" s="494"/>
      <c r="I2" s="494"/>
      <c r="J2" s="494"/>
      <c r="K2" s="494"/>
      <c r="L2" s="217"/>
    </row>
    <row r="3" spans="1:12" ht="18" customHeight="1" x14ac:dyDescent="0.25">
      <c r="A3" s="485"/>
      <c r="B3" s="486"/>
      <c r="C3" s="486"/>
      <c r="D3" s="486"/>
      <c r="E3" s="487"/>
      <c r="F3" s="491" t="s">
        <v>238</v>
      </c>
      <c r="G3" s="492"/>
      <c r="H3" s="492"/>
      <c r="I3" s="492"/>
      <c r="J3" s="492"/>
      <c r="K3" s="492"/>
      <c r="L3" s="217"/>
    </row>
    <row r="4" spans="1:12" ht="18" customHeight="1" x14ac:dyDescent="0.25">
      <c r="A4" s="488"/>
      <c r="B4" s="489"/>
      <c r="C4" s="489"/>
      <c r="D4" s="489"/>
      <c r="E4" s="490"/>
      <c r="F4" s="493"/>
      <c r="G4" s="494"/>
      <c r="H4" s="494"/>
      <c r="I4" s="494"/>
      <c r="J4" s="494"/>
      <c r="K4" s="494"/>
      <c r="L4" s="217"/>
    </row>
    <row r="5" spans="1:12" x14ac:dyDescent="0.25">
      <c r="A5" s="631" t="s">
        <v>239</v>
      </c>
      <c r="B5" s="632"/>
      <c r="C5" s="632"/>
      <c r="D5" s="632"/>
      <c r="E5" s="632"/>
      <c r="F5" s="632"/>
      <c r="G5" s="632"/>
      <c r="H5" s="632"/>
      <c r="I5" s="632"/>
      <c r="J5" s="632"/>
      <c r="K5" s="632"/>
      <c r="L5" s="644"/>
    </row>
    <row r="6" spans="1:12" ht="24.75" customHeight="1" x14ac:dyDescent="0.25">
      <c r="A6" s="631" t="s">
        <v>240</v>
      </c>
      <c r="B6" s="632"/>
      <c r="C6" s="633"/>
      <c r="D6" s="499" t="s">
        <v>12</v>
      </c>
      <c r="E6" s="500"/>
      <c r="F6" s="500"/>
      <c r="G6" s="500"/>
      <c r="H6" s="501"/>
      <c r="I6" s="631" t="s">
        <v>241</v>
      </c>
      <c r="J6" s="633"/>
      <c r="K6" s="499" t="s">
        <v>37</v>
      </c>
      <c r="L6" s="501"/>
    </row>
    <row r="7" spans="1:12" ht="24.75" customHeight="1" x14ac:dyDescent="0.25">
      <c r="A7" s="631" t="s">
        <v>242</v>
      </c>
      <c r="B7" s="632"/>
      <c r="C7" s="633"/>
      <c r="D7" s="499" t="s">
        <v>26</v>
      </c>
      <c r="E7" s="500"/>
      <c r="F7" s="500"/>
      <c r="G7" s="500"/>
      <c r="H7" s="501"/>
      <c r="I7" s="631" t="s">
        <v>98</v>
      </c>
      <c r="J7" s="633"/>
      <c r="K7" s="499" t="s">
        <v>15</v>
      </c>
      <c r="L7" s="501"/>
    </row>
    <row r="8" spans="1:12" ht="24.75" customHeight="1" x14ac:dyDescent="0.25">
      <c r="A8" s="631" t="s">
        <v>243</v>
      </c>
      <c r="B8" s="632"/>
      <c r="C8" s="633"/>
      <c r="D8" s="499" t="s">
        <v>68</v>
      </c>
      <c r="E8" s="500"/>
      <c r="F8" s="500"/>
      <c r="G8" s="500"/>
      <c r="H8" s="501"/>
      <c r="I8" s="631" t="s">
        <v>244</v>
      </c>
      <c r="J8" s="633"/>
      <c r="K8" s="499" t="s">
        <v>69</v>
      </c>
      <c r="L8" s="501"/>
    </row>
    <row r="9" spans="1:12" ht="24.75" customHeight="1" x14ac:dyDescent="0.25">
      <c r="A9" s="640" t="s">
        <v>245</v>
      </c>
      <c r="B9" s="635"/>
      <c r="C9" s="635"/>
      <c r="D9" s="635"/>
      <c r="E9" s="635"/>
      <c r="F9" s="635"/>
      <c r="G9" s="635"/>
      <c r="H9" s="635"/>
      <c r="I9" s="635"/>
      <c r="J9" s="635"/>
      <c r="K9" s="635"/>
      <c r="L9" s="641"/>
    </row>
    <row r="10" spans="1:12" ht="24.75" customHeight="1" x14ac:dyDescent="0.25">
      <c r="A10" s="634" t="s">
        <v>162</v>
      </c>
      <c r="B10" s="634"/>
      <c r="C10" s="634"/>
      <c r="D10" s="634"/>
      <c r="E10" s="542" t="s">
        <v>426</v>
      </c>
      <c r="F10" s="542"/>
      <c r="G10" s="542"/>
      <c r="H10" s="542"/>
      <c r="I10" s="542"/>
      <c r="J10" s="542"/>
      <c r="K10" s="542"/>
      <c r="L10" s="542"/>
    </row>
    <row r="11" spans="1:12" ht="24.75" customHeight="1" x14ac:dyDescent="0.25">
      <c r="A11" s="642" t="s">
        <v>247</v>
      </c>
      <c r="B11" s="643"/>
      <c r="C11" s="643"/>
      <c r="D11" s="644"/>
      <c r="E11" s="542" t="s">
        <v>465</v>
      </c>
      <c r="F11" s="542"/>
      <c r="G11" s="542"/>
      <c r="H11" s="542"/>
      <c r="I11" s="542"/>
      <c r="J11" s="542"/>
      <c r="K11" s="542"/>
      <c r="L11" s="542"/>
    </row>
    <row r="12" spans="1:12" ht="24.75" customHeight="1" x14ac:dyDescent="0.25">
      <c r="A12" s="631" t="s">
        <v>248</v>
      </c>
      <c r="B12" s="632"/>
      <c r="C12" s="632"/>
      <c r="D12" s="633"/>
      <c r="E12" s="510" t="s">
        <v>466</v>
      </c>
      <c r="F12" s="511"/>
      <c r="G12" s="511"/>
      <c r="H12" s="511"/>
      <c r="I12" s="511"/>
      <c r="J12" s="511"/>
      <c r="K12" s="511"/>
      <c r="L12" s="512"/>
    </row>
    <row r="13" spans="1:12" ht="24.75" customHeight="1" x14ac:dyDescent="0.25">
      <c r="A13" s="631" t="s">
        <v>250</v>
      </c>
      <c r="B13" s="632"/>
      <c r="C13" s="633"/>
      <c r="D13" s="499">
        <v>3969</v>
      </c>
      <c r="E13" s="500"/>
      <c r="F13" s="500"/>
      <c r="G13" s="500"/>
      <c r="H13" s="501"/>
      <c r="I13" s="631" t="s">
        <v>252</v>
      </c>
      <c r="J13" s="633"/>
      <c r="K13" s="499" t="s">
        <v>18</v>
      </c>
      <c r="L13" s="501"/>
    </row>
    <row r="14" spans="1:12" x14ac:dyDescent="0.25">
      <c r="A14" s="631" t="s">
        <v>253</v>
      </c>
      <c r="B14" s="632"/>
      <c r="C14" s="632"/>
      <c r="D14" s="632"/>
      <c r="E14" s="632"/>
      <c r="F14" s="632"/>
      <c r="G14" s="632"/>
      <c r="H14" s="632"/>
      <c r="I14" s="632"/>
      <c r="J14" s="632"/>
      <c r="K14" s="632"/>
      <c r="L14" s="644"/>
    </row>
    <row r="15" spans="1:12" ht="17.25" customHeight="1" x14ac:dyDescent="0.25">
      <c r="A15" s="631" t="s">
        <v>254</v>
      </c>
      <c r="B15" s="632"/>
      <c r="C15" s="633"/>
      <c r="D15" s="499" t="s">
        <v>19</v>
      </c>
      <c r="E15" s="500"/>
      <c r="F15" s="500"/>
      <c r="G15" s="500"/>
      <c r="H15" s="501"/>
      <c r="I15" s="631" t="s">
        <v>255</v>
      </c>
      <c r="J15" s="633"/>
      <c r="K15" s="499" t="s">
        <v>20</v>
      </c>
      <c r="L15" s="501"/>
    </row>
    <row r="16" spans="1:12" ht="17.25" customHeight="1" x14ac:dyDescent="0.25">
      <c r="A16" s="631" t="s">
        <v>256</v>
      </c>
      <c r="B16" s="632"/>
      <c r="C16" s="633"/>
      <c r="D16" s="637">
        <v>30</v>
      </c>
      <c r="E16" s="638"/>
      <c r="F16" s="638"/>
      <c r="G16" s="638"/>
      <c r="H16" s="639"/>
      <c r="I16" s="631" t="s">
        <v>179</v>
      </c>
      <c r="J16" s="633"/>
      <c r="K16" s="499" t="s">
        <v>21</v>
      </c>
      <c r="L16" s="501"/>
    </row>
    <row r="17" spans="1:12" ht="17.25" customHeight="1" x14ac:dyDescent="0.25">
      <c r="A17" s="631" t="s">
        <v>257</v>
      </c>
      <c r="B17" s="632"/>
      <c r="C17" s="633"/>
      <c r="D17" s="499" t="s">
        <v>467</v>
      </c>
      <c r="E17" s="500"/>
      <c r="F17" s="500"/>
      <c r="G17" s="500"/>
      <c r="H17" s="501"/>
      <c r="I17" s="517"/>
      <c r="J17" s="518"/>
      <c r="K17" s="518"/>
      <c r="L17" s="519"/>
    </row>
    <row r="18" spans="1:12" x14ac:dyDescent="0.25">
      <c r="A18" s="311" t="s">
        <v>259</v>
      </c>
      <c r="B18" s="311" t="s">
        <v>260</v>
      </c>
      <c r="C18" s="631" t="s">
        <v>261</v>
      </c>
      <c r="D18" s="632"/>
      <c r="E18" s="632"/>
      <c r="F18" s="632"/>
      <c r="G18" s="633"/>
      <c r="H18" s="631" t="s">
        <v>262</v>
      </c>
      <c r="I18" s="633"/>
      <c r="J18" s="631" t="s">
        <v>263</v>
      </c>
      <c r="K18" s="633"/>
      <c r="L18" s="311" t="s">
        <v>264</v>
      </c>
    </row>
    <row r="19" spans="1:12" ht="73.5" customHeight="1" x14ac:dyDescent="0.25">
      <c r="A19" s="219">
        <v>1</v>
      </c>
      <c r="B19" s="220" t="s">
        <v>468</v>
      </c>
      <c r="C19" s="499" t="s">
        <v>469</v>
      </c>
      <c r="D19" s="500"/>
      <c r="E19" s="500"/>
      <c r="F19" s="500"/>
      <c r="G19" s="501"/>
      <c r="H19" s="499" t="s">
        <v>470</v>
      </c>
      <c r="I19" s="501"/>
      <c r="J19" s="517" t="s">
        <v>34</v>
      </c>
      <c r="K19" s="519"/>
      <c r="L19" s="220" t="s">
        <v>471</v>
      </c>
    </row>
    <row r="20" spans="1:12" ht="73.5" customHeight="1" x14ac:dyDescent="0.25">
      <c r="A20" s="219">
        <v>2</v>
      </c>
      <c r="B20" s="220" t="s">
        <v>468</v>
      </c>
      <c r="C20" s="499" t="s">
        <v>472</v>
      </c>
      <c r="D20" s="500"/>
      <c r="E20" s="500"/>
      <c r="F20" s="500"/>
      <c r="G20" s="501"/>
      <c r="H20" s="499" t="s">
        <v>470</v>
      </c>
      <c r="I20" s="501"/>
      <c r="J20" s="517" t="s">
        <v>34</v>
      </c>
      <c r="K20" s="519"/>
      <c r="L20" s="220" t="s">
        <v>471</v>
      </c>
    </row>
    <row r="21" spans="1:12" x14ac:dyDescent="0.25">
      <c r="A21" s="311" t="s">
        <v>259</v>
      </c>
      <c r="B21" s="631" t="s">
        <v>269</v>
      </c>
      <c r="C21" s="632"/>
      <c r="D21" s="632"/>
      <c r="E21" s="632"/>
      <c r="F21" s="632"/>
      <c r="G21" s="632"/>
      <c r="H21" s="632"/>
      <c r="I21" s="632"/>
      <c r="J21" s="632"/>
      <c r="K21" s="633"/>
      <c r="L21" s="311" t="s">
        <v>270</v>
      </c>
    </row>
    <row r="22" spans="1:12" ht="21.75" customHeight="1" x14ac:dyDescent="0.25">
      <c r="A22" s="219">
        <v>1</v>
      </c>
      <c r="B22" s="499" t="s">
        <v>473</v>
      </c>
      <c r="C22" s="500"/>
      <c r="D22" s="500"/>
      <c r="E22" s="500"/>
      <c r="F22" s="500"/>
      <c r="G22" s="500"/>
      <c r="H22" s="500"/>
      <c r="I22" s="500"/>
      <c r="J22" s="500"/>
      <c r="K22" s="501"/>
      <c r="L22" s="220" t="s">
        <v>34</v>
      </c>
    </row>
    <row r="23" spans="1:12" x14ac:dyDescent="0.25">
      <c r="A23" s="631" t="s">
        <v>272</v>
      </c>
      <c r="B23" s="632"/>
      <c r="C23" s="632"/>
      <c r="D23" s="632"/>
      <c r="E23" s="632"/>
      <c r="F23" s="635"/>
      <c r="G23" s="635"/>
      <c r="H23" s="632"/>
      <c r="I23" s="635"/>
      <c r="J23" s="635"/>
      <c r="K23" s="632"/>
      <c r="L23" s="636"/>
    </row>
    <row r="24" spans="1:12" ht="42" customHeight="1" x14ac:dyDescent="0.25">
      <c r="A24" s="631" t="s">
        <v>273</v>
      </c>
      <c r="B24" s="632"/>
      <c r="C24" s="633"/>
      <c r="D24" s="499">
        <v>10</v>
      </c>
      <c r="E24" s="500"/>
      <c r="F24" s="634" t="s">
        <v>274</v>
      </c>
      <c r="G24" s="634"/>
      <c r="H24" s="229">
        <v>2024</v>
      </c>
      <c r="I24" s="634" t="s">
        <v>275</v>
      </c>
      <c r="J24" s="634"/>
      <c r="L24" s="220" t="s">
        <v>471</v>
      </c>
    </row>
    <row r="25" spans="1:12" ht="42" customHeight="1" x14ac:dyDescent="0.25">
      <c r="A25" s="631" t="s">
        <v>277</v>
      </c>
      <c r="B25" s="632"/>
      <c r="C25" s="633"/>
      <c r="D25" s="510" t="s">
        <v>474</v>
      </c>
      <c r="E25" s="511"/>
      <c r="F25" s="508"/>
      <c r="G25" s="508"/>
      <c r="H25" s="511"/>
      <c r="I25" s="508"/>
      <c r="J25" s="508"/>
      <c r="K25" s="511"/>
      <c r="L25" s="509"/>
    </row>
    <row r="26" spans="1:12" ht="65.25" customHeight="1" x14ac:dyDescent="0.25">
      <c r="A26" s="631" t="s">
        <v>279</v>
      </c>
      <c r="B26" s="632"/>
      <c r="C26" s="633"/>
      <c r="D26" s="538" t="s">
        <v>475</v>
      </c>
      <c r="E26" s="539"/>
      <c r="F26" s="539"/>
      <c r="G26" s="539"/>
      <c r="H26" s="539"/>
      <c r="I26" s="539"/>
      <c r="J26" s="539"/>
      <c r="K26" s="539"/>
      <c r="L26" s="540"/>
    </row>
    <row r="27" spans="1:12" ht="96.75" customHeight="1" x14ac:dyDescent="0.25">
      <c r="A27" s="631" t="s">
        <v>281</v>
      </c>
      <c r="B27" s="632"/>
      <c r="C27" s="633"/>
      <c r="D27" s="538" t="s">
        <v>476</v>
      </c>
      <c r="E27" s="539"/>
      <c r="F27" s="539"/>
      <c r="G27" s="539"/>
      <c r="H27" s="539"/>
      <c r="I27" s="539"/>
      <c r="J27" s="539"/>
      <c r="K27" s="539"/>
      <c r="L27" s="540"/>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zoomScale="55" zoomScaleNormal="55" workbookViewId="0">
      <selection activeCell="G17" sqref="G17:G19"/>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24" s="106" customFormat="1" ht="32.25" customHeight="1" thickBot="1" x14ac:dyDescent="0.3">
      <c r="A1" s="452"/>
      <c r="B1" s="429" t="s">
        <v>123</v>
      </c>
      <c r="C1" s="430"/>
      <c r="D1" s="430"/>
      <c r="E1" s="430"/>
      <c r="F1" s="430"/>
      <c r="G1" s="430"/>
      <c r="H1" s="430"/>
      <c r="I1" s="431"/>
      <c r="J1" s="426" t="s">
        <v>124</v>
      </c>
      <c r="K1" s="427"/>
      <c r="L1" s="428"/>
    </row>
    <row r="2" spans="1:24" s="106" customFormat="1" ht="30.75" customHeight="1" thickBot="1" x14ac:dyDescent="0.3">
      <c r="A2" s="453"/>
      <c r="B2" s="432" t="s">
        <v>125</v>
      </c>
      <c r="C2" s="433"/>
      <c r="D2" s="433"/>
      <c r="E2" s="433"/>
      <c r="F2" s="433"/>
      <c r="G2" s="433"/>
      <c r="H2" s="433"/>
      <c r="I2" s="434"/>
      <c r="J2" s="426" t="s">
        <v>126</v>
      </c>
      <c r="K2" s="427"/>
      <c r="L2" s="428"/>
    </row>
    <row r="3" spans="1:24" s="106" customFormat="1" ht="24" customHeight="1" thickBot="1" x14ac:dyDescent="0.3">
      <c r="A3" s="453"/>
      <c r="B3" s="432" t="s">
        <v>127</v>
      </c>
      <c r="C3" s="433"/>
      <c r="D3" s="433"/>
      <c r="E3" s="433"/>
      <c r="F3" s="433"/>
      <c r="G3" s="433"/>
      <c r="H3" s="433"/>
      <c r="I3" s="434"/>
      <c r="J3" s="426" t="s">
        <v>128</v>
      </c>
      <c r="K3" s="427"/>
      <c r="L3" s="428"/>
    </row>
    <row r="4" spans="1:24" s="106" customFormat="1" ht="21.75" customHeight="1" thickBot="1" x14ac:dyDescent="0.3">
      <c r="A4" s="454"/>
      <c r="B4" s="435" t="s">
        <v>477</v>
      </c>
      <c r="C4" s="436"/>
      <c r="D4" s="436"/>
      <c r="E4" s="436"/>
      <c r="F4" s="436"/>
      <c r="G4" s="436"/>
      <c r="H4" s="436"/>
      <c r="I4" s="437"/>
      <c r="J4" s="426" t="s">
        <v>130</v>
      </c>
      <c r="K4" s="427"/>
      <c r="L4" s="428"/>
    </row>
    <row r="5" spans="1:24" s="106" customFormat="1" ht="21.75" customHeight="1" x14ac:dyDescent="0.25">
      <c r="A5" s="107"/>
      <c r="B5" s="798"/>
      <c r="C5" s="798"/>
      <c r="D5" s="798"/>
      <c r="E5" s="798"/>
      <c r="F5" s="798"/>
      <c r="G5" s="798"/>
      <c r="H5" s="798"/>
      <c r="I5" s="798"/>
      <c r="J5" s="109"/>
      <c r="K5" s="109"/>
      <c r="L5" s="109"/>
    </row>
    <row r="6" spans="1:24" ht="9" customHeight="1" x14ac:dyDescent="0.25">
      <c r="A6" s="607" t="s">
        <v>424</v>
      </c>
      <c r="B6" s="609" t="s">
        <v>150</v>
      </c>
      <c r="C6" s="609"/>
      <c r="D6" s="609"/>
      <c r="E6" s="609"/>
      <c r="F6" s="609"/>
      <c r="G6" s="609"/>
      <c r="H6" s="609"/>
      <c r="I6" s="609"/>
      <c r="J6" s="609"/>
      <c r="K6" s="607" t="s">
        <v>151</v>
      </c>
      <c r="L6" s="610">
        <v>2024110010289</v>
      </c>
      <c r="M6" s="43"/>
      <c r="N6" s="43"/>
      <c r="O6" s="43"/>
      <c r="P6" s="43"/>
      <c r="Q6" s="43"/>
      <c r="R6" s="43"/>
      <c r="S6" s="43"/>
      <c r="T6" s="43"/>
      <c r="U6" s="43"/>
      <c r="V6" s="43"/>
      <c r="W6" s="43"/>
      <c r="X6" s="43"/>
    </row>
    <row r="7" spans="1:24" ht="9" customHeight="1" x14ac:dyDescent="0.25">
      <c r="A7" s="607"/>
      <c r="B7" s="609"/>
      <c r="C7" s="609"/>
      <c r="D7" s="609"/>
      <c r="E7" s="609"/>
      <c r="F7" s="609"/>
      <c r="G7" s="609"/>
      <c r="H7" s="609"/>
      <c r="I7" s="609"/>
      <c r="J7" s="609"/>
      <c r="K7" s="607"/>
      <c r="L7" s="610"/>
      <c r="M7" s="43"/>
      <c r="N7" s="43"/>
      <c r="O7" s="43"/>
      <c r="P7" s="43"/>
      <c r="Q7" s="43"/>
      <c r="R7" s="43"/>
      <c r="S7" s="43"/>
      <c r="T7" s="43"/>
      <c r="U7" s="43"/>
      <c r="V7" s="43"/>
      <c r="W7" s="43"/>
      <c r="X7" s="43"/>
    </row>
    <row r="8" spans="1:24" ht="9" customHeight="1" x14ac:dyDescent="0.25">
      <c r="A8" s="607"/>
      <c r="B8" s="609"/>
      <c r="C8" s="609"/>
      <c r="D8" s="609"/>
      <c r="E8" s="609"/>
      <c r="F8" s="609"/>
      <c r="G8" s="609"/>
      <c r="H8" s="609"/>
      <c r="I8" s="609"/>
      <c r="J8" s="609"/>
      <c r="K8" s="607"/>
      <c r="L8" s="610"/>
      <c r="M8" s="43"/>
      <c r="N8" s="43"/>
      <c r="O8" s="43"/>
      <c r="P8" s="43"/>
      <c r="Q8" s="43"/>
      <c r="R8" s="43"/>
      <c r="S8" s="43"/>
      <c r="T8" s="43"/>
      <c r="U8" s="43"/>
      <c r="V8" s="43"/>
      <c r="W8" s="43"/>
      <c r="X8" s="43"/>
    </row>
    <row r="9" spans="1:24" ht="9" customHeight="1" x14ac:dyDescent="0.25">
      <c r="A9" s="607"/>
      <c r="B9" s="609"/>
      <c r="C9" s="609"/>
      <c r="D9" s="609"/>
      <c r="E9" s="609"/>
      <c r="F9" s="609"/>
      <c r="G9" s="609"/>
      <c r="H9" s="609"/>
      <c r="I9" s="609"/>
      <c r="J9" s="609"/>
      <c r="K9" s="607"/>
      <c r="L9" s="610"/>
      <c r="M9" s="43"/>
      <c r="N9" s="43"/>
      <c r="O9" s="43"/>
      <c r="P9" s="43"/>
      <c r="Q9" s="43"/>
      <c r="R9" s="43"/>
      <c r="S9" s="43"/>
      <c r="T9" s="43"/>
      <c r="U9" s="43"/>
      <c r="V9" s="43"/>
      <c r="W9" s="43"/>
      <c r="X9" s="43"/>
    </row>
    <row r="10" spans="1:24" s="106" customFormat="1" ht="21.75" customHeight="1" thickBot="1" x14ac:dyDescent="0.3">
      <c r="A10" s="107"/>
      <c r="B10" s="108"/>
      <c r="C10" s="108"/>
      <c r="D10" s="108"/>
      <c r="E10" s="108"/>
      <c r="F10" s="108"/>
      <c r="G10" s="108"/>
      <c r="H10" s="108"/>
      <c r="I10" s="108"/>
      <c r="J10" s="108"/>
      <c r="K10" s="108"/>
      <c r="L10" s="108"/>
      <c r="M10" s="109"/>
      <c r="N10" s="109"/>
      <c r="O10" s="109"/>
    </row>
    <row r="11" spans="1:24" s="106" customFormat="1" ht="21.75" customHeight="1" thickBot="1" x14ac:dyDescent="0.3">
      <c r="A11" s="691" t="s">
        <v>131</v>
      </c>
      <c r="B11" s="199" t="s">
        <v>132</v>
      </c>
      <c r="C11" s="160" t="s">
        <v>135</v>
      </c>
      <c r="D11" s="199" t="s">
        <v>133</v>
      </c>
      <c r="E11" s="161" t="s">
        <v>135</v>
      </c>
      <c r="F11" s="199" t="s">
        <v>134</v>
      </c>
      <c r="G11" s="161" t="s">
        <v>135</v>
      </c>
      <c r="H11" s="199" t="s">
        <v>136</v>
      </c>
      <c r="I11" s="162"/>
      <c r="J11" s="695" t="s">
        <v>137</v>
      </c>
      <c r="K11" s="198" t="s">
        <v>138</v>
      </c>
      <c r="L11" s="293"/>
      <c r="M11" s="699"/>
      <c r="N11" s="699"/>
      <c r="O11" s="699"/>
    </row>
    <row r="12" spans="1:24" s="106" customFormat="1" ht="21.75" customHeight="1" thickBot="1" x14ac:dyDescent="0.3">
      <c r="A12" s="691"/>
      <c r="B12" s="200" t="s">
        <v>139</v>
      </c>
      <c r="C12" s="163"/>
      <c r="D12" s="199" t="s">
        <v>140</v>
      </c>
      <c r="E12" s="164"/>
      <c r="F12" s="199" t="s">
        <v>141</v>
      </c>
      <c r="G12" s="164"/>
      <c r="H12" s="199" t="s">
        <v>142</v>
      </c>
      <c r="I12" s="162"/>
      <c r="J12" s="695"/>
      <c r="K12" s="198" t="s">
        <v>143</v>
      </c>
      <c r="L12" s="110"/>
      <c r="M12" s="699"/>
      <c r="N12" s="699"/>
      <c r="O12" s="699"/>
    </row>
    <row r="13" spans="1:24" s="106" customFormat="1" ht="21.75" customHeight="1" thickBot="1" x14ac:dyDescent="0.3">
      <c r="A13" s="691"/>
      <c r="B13" s="199" t="s">
        <v>144</v>
      </c>
      <c r="C13" s="160"/>
      <c r="D13" s="199" t="s">
        <v>145</v>
      </c>
      <c r="E13" s="164"/>
      <c r="F13" s="199" t="s">
        <v>146</v>
      </c>
      <c r="G13" s="164"/>
      <c r="H13" s="199" t="s">
        <v>147</v>
      </c>
      <c r="I13" s="162"/>
      <c r="J13" s="695"/>
      <c r="K13" s="198" t="s">
        <v>148</v>
      </c>
      <c r="L13" s="110" t="s">
        <v>135</v>
      </c>
      <c r="M13" s="699"/>
      <c r="N13" s="699"/>
      <c r="O13" s="699"/>
    </row>
    <row r="14" spans="1:24" ht="16.5" customHeight="1" thickBot="1" x14ac:dyDescent="0.3">
      <c r="A14" s="103"/>
      <c r="B14" s="104"/>
      <c r="C14" s="104"/>
      <c r="D14" s="104"/>
      <c r="E14" s="104"/>
      <c r="F14" s="104"/>
      <c r="G14" s="104"/>
      <c r="H14" s="104"/>
      <c r="I14" s="104"/>
      <c r="J14" s="104"/>
      <c r="K14" s="104"/>
      <c r="L14" s="104"/>
      <c r="M14" s="104"/>
    </row>
    <row r="15" spans="1:24" ht="32.1" customHeight="1" x14ac:dyDescent="0.25">
      <c r="A15" s="692" t="s">
        <v>478</v>
      </c>
      <c r="B15" s="693"/>
      <c r="C15" s="693"/>
      <c r="D15" s="693"/>
      <c r="E15" s="693"/>
      <c r="F15" s="693"/>
      <c r="G15" s="693"/>
      <c r="H15" s="693"/>
      <c r="I15" s="693"/>
      <c r="J15" s="693"/>
      <c r="K15" s="693"/>
      <c r="L15" s="694"/>
    </row>
    <row r="16" spans="1:24" ht="32.1" customHeight="1" x14ac:dyDescent="0.25">
      <c r="A16" s="696" t="s">
        <v>479</v>
      </c>
      <c r="B16" s="686" t="s">
        <v>246</v>
      </c>
      <c r="C16" s="677" t="s">
        <v>154</v>
      </c>
      <c r="D16" s="671" t="s">
        <v>182</v>
      </c>
      <c r="E16" s="672"/>
      <c r="F16" s="673"/>
      <c r="G16" s="671" t="s">
        <v>193</v>
      </c>
      <c r="H16" s="672"/>
      <c r="I16" s="673"/>
      <c r="J16" s="438" t="s">
        <v>197</v>
      </c>
      <c r="K16" s="439"/>
      <c r="L16" s="685"/>
    </row>
    <row r="17" spans="1:13" ht="32.1" customHeight="1" x14ac:dyDescent="0.25">
      <c r="A17" s="697"/>
      <c r="B17" s="698"/>
      <c r="C17" s="678"/>
      <c r="D17" s="153" t="s">
        <v>170</v>
      </c>
      <c r="E17" s="151" t="s">
        <v>171</v>
      </c>
      <c r="F17" s="152" t="s">
        <v>480</v>
      </c>
      <c r="G17" s="153" t="s">
        <v>170</v>
      </c>
      <c r="H17" s="151" t="s">
        <v>171</v>
      </c>
      <c r="I17" s="152" t="s">
        <v>480</v>
      </c>
      <c r="J17" s="153" t="s">
        <v>170</v>
      </c>
      <c r="K17" s="151" t="s">
        <v>171</v>
      </c>
      <c r="L17" s="239" t="s">
        <v>480</v>
      </c>
    </row>
    <row r="18" spans="1:13" ht="119.25" customHeight="1" x14ac:dyDescent="0.25">
      <c r="A18" s="654" t="s">
        <v>481</v>
      </c>
      <c r="B18" s="241" t="s">
        <v>153</v>
      </c>
      <c r="C18" s="657" t="s">
        <v>482</v>
      </c>
      <c r="D18" s="659">
        <f>ACTIVIDAD_1!B26+ACTIVIDAD_2!B26</f>
        <v>395502000</v>
      </c>
      <c r="E18" s="661">
        <v>0</v>
      </c>
      <c r="F18" s="663">
        <v>0</v>
      </c>
      <c r="G18" s="659">
        <f>+ACTIVIDAD_1!C26+ACTIVIDAD_2!C26</f>
        <v>309757000</v>
      </c>
      <c r="H18" s="661">
        <f>+ACTIVIDAD_1!C27+ACTIVIDAD_2!C27</f>
        <v>4014233</v>
      </c>
      <c r="I18" s="663">
        <v>0</v>
      </c>
      <c r="J18" s="700">
        <f>ACTIVIDAD_1!D26+ACTIVIDAD_2!D26</f>
        <v>20640000</v>
      </c>
      <c r="K18" s="702">
        <f>ACTIVIDAD_1!D27+ACTIVIDAD_2!D27</f>
        <v>37251464</v>
      </c>
      <c r="L18" s="663">
        <v>0</v>
      </c>
    </row>
    <row r="19" spans="1:13" ht="94.5" customHeight="1" x14ac:dyDescent="0.25">
      <c r="A19" s="655"/>
      <c r="B19" s="150" t="s">
        <v>483</v>
      </c>
      <c r="C19" s="658"/>
      <c r="D19" s="660"/>
      <c r="E19" s="662"/>
      <c r="F19" s="664"/>
      <c r="G19" s="660"/>
      <c r="H19" s="662"/>
      <c r="I19" s="664"/>
      <c r="J19" s="701"/>
      <c r="K19" s="703"/>
      <c r="L19" s="664"/>
    </row>
    <row r="20" spans="1:13" ht="69" customHeight="1" x14ac:dyDescent="0.25">
      <c r="A20" s="655"/>
      <c r="B20" s="238" t="s">
        <v>341</v>
      </c>
      <c r="C20" s="665" t="s">
        <v>484</v>
      </c>
      <c r="D20" s="648">
        <f>+ACTIVIDAD_3!B26+ACTIVIDAD_4!B26+ACTIVIDAD_5!B26</f>
        <v>189771000</v>
      </c>
      <c r="E20" s="651">
        <v>0</v>
      </c>
      <c r="F20" s="645">
        <v>0</v>
      </c>
      <c r="G20" s="648">
        <f>+ACTIVIDAD_3!C26+ACTIVIDAD_4!C26+ACTIVIDAD_5!C26</f>
        <v>930441000</v>
      </c>
      <c r="H20" s="651">
        <f>+ACTIVIDAD_3!C27+ACTIVIDAD_4!C27+ACTIVIDAD_5!C27</f>
        <v>3654234</v>
      </c>
      <c r="I20" s="645">
        <v>0</v>
      </c>
      <c r="J20" s="668">
        <f>ACTIVIDAD_3!D26+ACTIVIDAD_4!D26+ACTIVIDAD_5!D26</f>
        <v>30960000</v>
      </c>
      <c r="K20" s="674">
        <f>ACTIVIDAD_3!D27+ACTIVIDAD_4!D27+ACTIVIDAD_5!D27</f>
        <v>51878372</v>
      </c>
      <c r="L20" s="645">
        <v>0</v>
      </c>
    </row>
    <row r="21" spans="1:13" ht="72.75" customHeight="1" x14ac:dyDescent="0.25">
      <c r="A21" s="655"/>
      <c r="B21" s="238" t="s">
        <v>485</v>
      </c>
      <c r="C21" s="666"/>
      <c r="D21" s="649"/>
      <c r="E21" s="652"/>
      <c r="F21" s="646"/>
      <c r="G21" s="649"/>
      <c r="H21" s="652"/>
      <c r="I21" s="646"/>
      <c r="J21" s="669"/>
      <c r="K21" s="675"/>
      <c r="L21" s="646"/>
    </row>
    <row r="22" spans="1:13" ht="127.5" customHeight="1" x14ac:dyDescent="0.25">
      <c r="A22" s="656"/>
      <c r="B22" s="240" t="s">
        <v>388</v>
      </c>
      <c r="C22" s="667"/>
      <c r="D22" s="650"/>
      <c r="E22" s="653"/>
      <c r="F22" s="647"/>
      <c r="G22" s="650"/>
      <c r="H22" s="653"/>
      <c r="I22" s="647"/>
      <c r="J22" s="670"/>
      <c r="K22" s="676"/>
      <c r="L22" s="647"/>
    </row>
    <row r="23" spans="1:13" s="61" customFormat="1" ht="16.5" customHeight="1" x14ac:dyDescent="0.2">
      <c r="E23" s="61">
        <v>0</v>
      </c>
      <c r="M23" s="39"/>
    </row>
    <row r="24" spans="1:13" ht="15" thickBot="1" x14ac:dyDescent="0.3"/>
    <row r="25" spans="1:13" ht="35.1" customHeight="1" thickBot="1" x14ac:dyDescent="0.3">
      <c r="A25" s="679" t="s">
        <v>486</v>
      </c>
      <c r="B25" s="680"/>
      <c r="C25" s="680"/>
      <c r="D25" s="680"/>
      <c r="E25" s="680"/>
      <c r="F25" s="680"/>
      <c r="G25" s="680"/>
      <c r="H25" s="680"/>
      <c r="I25" s="680"/>
      <c r="J25" s="680"/>
      <c r="K25" s="680"/>
      <c r="L25" s="681"/>
    </row>
    <row r="26" spans="1:13" ht="35.1" customHeight="1" x14ac:dyDescent="0.25">
      <c r="A26" s="689" t="s">
        <v>479</v>
      </c>
      <c r="B26" s="686" t="s">
        <v>246</v>
      </c>
      <c r="C26" s="677" t="s">
        <v>154</v>
      </c>
      <c r="D26" s="671" t="s">
        <v>200</v>
      </c>
      <c r="E26" s="672"/>
      <c r="F26" s="673"/>
      <c r="G26" s="671" t="s">
        <v>201</v>
      </c>
      <c r="H26" s="672"/>
      <c r="I26" s="673"/>
      <c r="J26" s="671" t="s">
        <v>202</v>
      </c>
      <c r="K26" s="672"/>
      <c r="L26" s="673"/>
    </row>
    <row r="27" spans="1:13" ht="35.1" customHeight="1" x14ac:dyDescent="0.25">
      <c r="A27" s="690"/>
      <c r="B27" s="687"/>
      <c r="C27" s="688"/>
      <c r="D27" s="153" t="s">
        <v>170</v>
      </c>
      <c r="E27" s="151" t="s">
        <v>171</v>
      </c>
      <c r="F27" s="152" t="s">
        <v>480</v>
      </c>
      <c r="G27" s="153" t="s">
        <v>170</v>
      </c>
      <c r="H27" s="151" t="s">
        <v>171</v>
      </c>
      <c r="I27" s="152" t="s">
        <v>480</v>
      </c>
      <c r="J27" s="153" t="s">
        <v>170</v>
      </c>
      <c r="K27" s="151" t="s">
        <v>171</v>
      </c>
      <c r="L27" s="152" t="s">
        <v>480</v>
      </c>
    </row>
    <row r="28" spans="1:13" ht="132.6" customHeight="1" x14ac:dyDescent="0.25">
      <c r="A28" s="654" t="s">
        <v>481</v>
      </c>
      <c r="B28" s="241" t="s">
        <v>153</v>
      </c>
      <c r="C28" s="657" t="s">
        <v>482</v>
      </c>
      <c r="D28" s="659"/>
      <c r="E28" s="661"/>
      <c r="F28" s="663"/>
      <c r="G28" s="659"/>
      <c r="H28" s="661"/>
      <c r="I28" s="663"/>
      <c r="J28" s="659"/>
      <c r="K28" s="661"/>
      <c r="L28" s="663"/>
    </row>
    <row r="29" spans="1:13" ht="85.5" x14ac:dyDescent="0.25">
      <c r="A29" s="655"/>
      <c r="B29" s="150" t="s">
        <v>483</v>
      </c>
      <c r="C29" s="658"/>
      <c r="D29" s="660"/>
      <c r="E29" s="662"/>
      <c r="F29" s="664"/>
      <c r="G29" s="660"/>
      <c r="H29" s="662"/>
      <c r="I29" s="664"/>
      <c r="J29" s="660"/>
      <c r="K29" s="662"/>
      <c r="L29" s="664"/>
    </row>
    <row r="30" spans="1:13" ht="80.45" customHeight="1" x14ac:dyDescent="0.25">
      <c r="A30" s="655"/>
      <c r="B30" s="238" t="s">
        <v>341</v>
      </c>
      <c r="C30" s="665" t="s">
        <v>484</v>
      </c>
      <c r="D30" s="648"/>
      <c r="E30" s="651"/>
      <c r="F30" s="645"/>
      <c r="G30" s="648"/>
      <c r="H30" s="651"/>
      <c r="I30" s="645"/>
      <c r="J30" s="648"/>
      <c r="K30" s="651"/>
      <c r="L30" s="645"/>
    </row>
    <row r="31" spans="1:13" ht="71.25" x14ac:dyDescent="0.25">
      <c r="A31" s="655"/>
      <c r="B31" s="238" t="s">
        <v>485</v>
      </c>
      <c r="C31" s="666"/>
      <c r="D31" s="649"/>
      <c r="E31" s="652"/>
      <c r="F31" s="646"/>
      <c r="G31" s="649"/>
      <c r="H31" s="652"/>
      <c r="I31" s="646"/>
      <c r="J31" s="649"/>
      <c r="K31" s="652"/>
      <c r="L31" s="646"/>
    </row>
    <row r="32" spans="1:13" ht="116.45" customHeight="1" thickBot="1" x14ac:dyDescent="0.3">
      <c r="A32" s="656"/>
      <c r="B32" s="240" t="s">
        <v>388</v>
      </c>
      <c r="C32" s="667"/>
      <c r="D32" s="650"/>
      <c r="E32" s="653"/>
      <c r="F32" s="647"/>
      <c r="G32" s="650"/>
      <c r="H32" s="653"/>
      <c r="I32" s="647"/>
      <c r="J32" s="650"/>
      <c r="K32" s="653"/>
      <c r="L32" s="647"/>
    </row>
    <row r="34" spans="1:12" ht="15" thickBot="1" x14ac:dyDescent="0.3"/>
    <row r="35" spans="1:12" ht="35.1" customHeight="1" thickBot="1" x14ac:dyDescent="0.3">
      <c r="A35" s="682" t="s">
        <v>487</v>
      </c>
      <c r="B35" s="683"/>
      <c r="C35" s="683"/>
      <c r="D35" s="683"/>
      <c r="E35" s="683"/>
      <c r="F35" s="683"/>
      <c r="G35" s="683"/>
      <c r="H35" s="683"/>
      <c r="I35" s="683"/>
      <c r="J35" s="683"/>
      <c r="K35" s="683"/>
      <c r="L35" s="684"/>
    </row>
    <row r="36" spans="1:12" ht="35.1" customHeight="1" x14ac:dyDescent="0.25">
      <c r="A36" s="689" t="s">
        <v>479</v>
      </c>
      <c r="B36" s="686" t="s">
        <v>246</v>
      </c>
      <c r="C36" s="677" t="s">
        <v>154</v>
      </c>
      <c r="D36" s="671" t="s">
        <v>203</v>
      </c>
      <c r="E36" s="672"/>
      <c r="F36" s="673"/>
      <c r="G36" s="671" t="s">
        <v>204</v>
      </c>
      <c r="H36" s="672"/>
      <c r="I36" s="673"/>
      <c r="J36" s="671" t="s">
        <v>205</v>
      </c>
      <c r="K36" s="672"/>
      <c r="L36" s="673"/>
    </row>
    <row r="37" spans="1:12" ht="35.1" customHeight="1" x14ac:dyDescent="0.25">
      <c r="A37" s="690"/>
      <c r="B37" s="687"/>
      <c r="C37" s="688"/>
      <c r="D37" s="153" t="s">
        <v>170</v>
      </c>
      <c r="E37" s="151" t="s">
        <v>171</v>
      </c>
      <c r="F37" s="152" t="s">
        <v>480</v>
      </c>
      <c r="G37" s="153" t="s">
        <v>170</v>
      </c>
      <c r="H37" s="151" t="s">
        <v>171</v>
      </c>
      <c r="I37" s="152" t="s">
        <v>480</v>
      </c>
      <c r="J37" s="153" t="s">
        <v>170</v>
      </c>
      <c r="K37" s="151" t="s">
        <v>171</v>
      </c>
      <c r="L37" s="152" t="s">
        <v>480</v>
      </c>
    </row>
    <row r="38" spans="1:12" ht="126" customHeight="1" x14ac:dyDescent="0.25">
      <c r="A38" s="654" t="s">
        <v>481</v>
      </c>
      <c r="B38" s="241" t="s">
        <v>153</v>
      </c>
      <c r="C38" s="657" t="s">
        <v>482</v>
      </c>
      <c r="D38" s="659"/>
      <c r="E38" s="661"/>
      <c r="F38" s="663"/>
      <c r="G38" s="659"/>
      <c r="H38" s="661"/>
      <c r="I38" s="663"/>
      <c r="J38" s="659"/>
      <c r="K38" s="661"/>
      <c r="L38" s="663"/>
    </row>
    <row r="39" spans="1:12" ht="85.5" x14ac:dyDescent="0.25">
      <c r="A39" s="655"/>
      <c r="B39" s="150" t="s">
        <v>483</v>
      </c>
      <c r="C39" s="658"/>
      <c r="D39" s="660"/>
      <c r="E39" s="662"/>
      <c r="F39" s="664"/>
      <c r="G39" s="660"/>
      <c r="H39" s="662"/>
      <c r="I39" s="664"/>
      <c r="J39" s="660"/>
      <c r="K39" s="662"/>
      <c r="L39" s="664"/>
    </row>
    <row r="40" spans="1:12" ht="71.25" x14ac:dyDescent="0.25">
      <c r="A40" s="655"/>
      <c r="B40" s="238" t="s">
        <v>341</v>
      </c>
      <c r="C40" s="665" t="s">
        <v>484</v>
      </c>
      <c r="D40" s="648"/>
      <c r="E40" s="651"/>
      <c r="F40" s="645"/>
      <c r="G40" s="648"/>
      <c r="H40" s="651"/>
      <c r="I40" s="645"/>
      <c r="J40" s="648"/>
      <c r="K40" s="651"/>
      <c r="L40" s="645"/>
    </row>
    <row r="41" spans="1:12" ht="71.25" x14ac:dyDescent="0.25">
      <c r="A41" s="655"/>
      <c r="B41" s="238" t="s">
        <v>485</v>
      </c>
      <c r="C41" s="666"/>
      <c r="D41" s="649"/>
      <c r="E41" s="652"/>
      <c r="F41" s="646"/>
      <c r="G41" s="649"/>
      <c r="H41" s="652"/>
      <c r="I41" s="646"/>
      <c r="J41" s="649"/>
      <c r="K41" s="652"/>
      <c r="L41" s="646"/>
    </row>
    <row r="42" spans="1:12" ht="124.5" customHeight="1" thickBot="1" x14ac:dyDescent="0.3">
      <c r="A42" s="656"/>
      <c r="B42" s="240" t="s">
        <v>388</v>
      </c>
      <c r="C42" s="667"/>
      <c r="D42" s="650"/>
      <c r="E42" s="653"/>
      <c r="F42" s="647"/>
      <c r="G42" s="650"/>
      <c r="H42" s="653"/>
      <c r="I42" s="647"/>
      <c r="J42" s="650"/>
      <c r="K42" s="653"/>
      <c r="L42" s="647"/>
    </row>
    <row r="44" spans="1:12" ht="15" thickBot="1" x14ac:dyDescent="0.3"/>
    <row r="45" spans="1:12" ht="35.1" customHeight="1" thickBot="1" x14ac:dyDescent="0.3">
      <c r="A45" s="682" t="s">
        <v>488</v>
      </c>
      <c r="B45" s="683"/>
      <c r="C45" s="683"/>
      <c r="D45" s="683"/>
      <c r="E45" s="683"/>
      <c r="F45" s="683"/>
      <c r="G45" s="683"/>
      <c r="H45" s="683"/>
      <c r="I45" s="683"/>
      <c r="J45" s="683"/>
      <c r="K45" s="683"/>
      <c r="L45" s="684"/>
    </row>
    <row r="46" spans="1:12" ht="35.1" customHeight="1" x14ac:dyDescent="0.25">
      <c r="A46" s="689" t="s">
        <v>479</v>
      </c>
      <c r="B46" s="686" t="s">
        <v>246</v>
      </c>
      <c r="C46" s="677" t="s">
        <v>154</v>
      </c>
      <c r="D46" s="671" t="s">
        <v>206</v>
      </c>
      <c r="E46" s="672"/>
      <c r="F46" s="673"/>
      <c r="G46" s="671" t="s">
        <v>489</v>
      </c>
      <c r="H46" s="672"/>
      <c r="I46" s="673"/>
      <c r="J46" s="671" t="s">
        <v>208</v>
      </c>
      <c r="K46" s="672"/>
      <c r="L46" s="673"/>
    </row>
    <row r="47" spans="1:12" ht="35.1" customHeight="1" x14ac:dyDescent="0.25">
      <c r="A47" s="690"/>
      <c r="B47" s="687"/>
      <c r="C47" s="688"/>
      <c r="D47" s="153" t="s">
        <v>170</v>
      </c>
      <c r="E47" s="151" t="s">
        <v>171</v>
      </c>
      <c r="F47" s="152" t="s">
        <v>480</v>
      </c>
      <c r="G47" s="153" t="s">
        <v>170</v>
      </c>
      <c r="H47" s="151" t="s">
        <v>171</v>
      </c>
      <c r="I47" s="152" t="s">
        <v>480</v>
      </c>
      <c r="J47" s="153" t="s">
        <v>170</v>
      </c>
      <c r="K47" s="151" t="s">
        <v>171</v>
      </c>
      <c r="L47" s="152" t="s">
        <v>480</v>
      </c>
    </row>
    <row r="48" spans="1:12" ht="117.95" customHeight="1" x14ac:dyDescent="0.25">
      <c r="A48" s="654" t="s">
        <v>481</v>
      </c>
      <c r="B48" s="241" t="s">
        <v>153</v>
      </c>
      <c r="C48" s="657" t="s">
        <v>482</v>
      </c>
      <c r="D48" s="659"/>
      <c r="E48" s="661"/>
      <c r="F48" s="663"/>
      <c r="G48" s="659"/>
      <c r="H48" s="661"/>
      <c r="I48" s="663"/>
      <c r="J48" s="659"/>
      <c r="K48" s="661"/>
      <c r="L48" s="663"/>
    </row>
    <row r="49" spans="1:12" ht="85.5" x14ac:dyDescent="0.25">
      <c r="A49" s="655"/>
      <c r="B49" s="150" t="s">
        <v>483</v>
      </c>
      <c r="C49" s="658"/>
      <c r="D49" s="660"/>
      <c r="E49" s="662"/>
      <c r="F49" s="664"/>
      <c r="G49" s="660"/>
      <c r="H49" s="662"/>
      <c r="I49" s="664"/>
      <c r="J49" s="660"/>
      <c r="K49" s="662"/>
      <c r="L49" s="664"/>
    </row>
    <row r="50" spans="1:12" ht="65.099999999999994" customHeight="1" x14ac:dyDescent="0.25">
      <c r="A50" s="655"/>
      <c r="B50" s="238" t="s">
        <v>341</v>
      </c>
      <c r="C50" s="665" t="s">
        <v>484</v>
      </c>
      <c r="D50" s="648"/>
      <c r="E50" s="651"/>
      <c r="F50" s="645"/>
      <c r="G50" s="648"/>
      <c r="H50" s="651"/>
      <c r="I50" s="645"/>
      <c r="J50" s="648"/>
      <c r="K50" s="651"/>
      <c r="L50" s="645"/>
    </row>
    <row r="51" spans="1:12" ht="78" customHeight="1" x14ac:dyDescent="0.25">
      <c r="A51" s="655"/>
      <c r="B51" s="238" t="s">
        <v>485</v>
      </c>
      <c r="C51" s="666"/>
      <c r="D51" s="649"/>
      <c r="E51" s="652"/>
      <c r="F51" s="646"/>
      <c r="G51" s="649"/>
      <c r="H51" s="652"/>
      <c r="I51" s="646"/>
      <c r="J51" s="649"/>
      <c r="K51" s="652"/>
      <c r="L51" s="646"/>
    </row>
    <row r="52" spans="1:12" ht="126.6" customHeight="1" thickBot="1" x14ac:dyDescent="0.3">
      <c r="A52" s="656"/>
      <c r="B52" s="240" t="s">
        <v>388</v>
      </c>
      <c r="C52" s="667"/>
      <c r="D52" s="650"/>
      <c r="E52" s="653"/>
      <c r="F52" s="647"/>
      <c r="G52" s="650"/>
      <c r="H52" s="653"/>
      <c r="I52" s="647"/>
      <c r="J52" s="650"/>
      <c r="K52" s="653"/>
      <c r="L52" s="647"/>
    </row>
  </sheetData>
  <mergeCells count="130">
    <mergeCell ref="M11:O11"/>
    <mergeCell ref="M12:O12"/>
    <mergeCell ref="M13:O13"/>
    <mergeCell ref="G18:G19"/>
    <mergeCell ref="H18:H19"/>
    <mergeCell ref="I18:I19"/>
    <mergeCell ref="J18:J19"/>
    <mergeCell ref="K18:K19"/>
    <mergeCell ref="L18:L19"/>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A18:A22"/>
    <mergeCell ref="C20:C22"/>
    <mergeCell ref="D20:D22"/>
    <mergeCell ref="I40:I42"/>
    <mergeCell ref="J40:J42"/>
    <mergeCell ref="G20:G22"/>
    <mergeCell ref="H20:H22"/>
    <mergeCell ref="I20:I22"/>
    <mergeCell ref="J20:J22"/>
    <mergeCell ref="J28:J29"/>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s>
  <pageMargins left="0.25" right="0.25" top="0.75" bottom="0.75" header="0.3" footer="0.3"/>
  <pageSetup scale="30"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Z40"/>
  <sheetViews>
    <sheetView zoomScale="55" zoomScaleNormal="55" workbookViewId="0">
      <selection activeCell="C23" sqref="C23"/>
    </sheetView>
  </sheetViews>
  <sheetFormatPr baseColWidth="10" defaultColWidth="10.85546875" defaultRowHeight="14.25" x14ac:dyDescent="0.25"/>
  <cols>
    <col min="1" max="1" width="25.5703125" style="104" customWidth="1"/>
    <col min="2" max="2" width="29.85546875" style="104" customWidth="1"/>
    <col min="3" max="3" width="21.5703125" style="104" customWidth="1"/>
    <col min="4" max="4" width="21.7109375" style="104" customWidth="1"/>
    <col min="5" max="5" width="20.7109375" style="104" bestFit="1" customWidth="1"/>
    <col min="6" max="6" width="21.85546875" style="104" customWidth="1"/>
    <col min="7" max="7" width="20.7109375" style="104" bestFit="1" customWidth="1"/>
    <col min="8" max="8" width="21.5703125" style="104" customWidth="1"/>
    <col min="9" max="9" width="20.7109375" style="104" bestFit="1" customWidth="1"/>
    <col min="10" max="10" width="22.28515625" style="104" customWidth="1"/>
    <col min="11" max="11" width="20.7109375" style="104" bestFit="1" customWidth="1"/>
    <col min="12" max="12" width="23" style="104" customWidth="1"/>
    <col min="13" max="13" width="20.7109375" style="104" bestFit="1" customWidth="1"/>
    <col min="14" max="14" width="22.28515625" style="104" customWidth="1"/>
    <col min="15" max="15" width="20.7109375" style="104" bestFit="1" customWidth="1"/>
    <col min="16" max="17" width="20.5703125" style="104" customWidth="1"/>
    <col min="18" max="18" width="17.28515625" style="104" bestFit="1" customWidth="1"/>
    <col min="19" max="19" width="20.7109375" style="104" bestFit="1" customWidth="1"/>
    <col min="20" max="20" width="21.140625" style="104" customWidth="1"/>
    <col min="21" max="21" width="20.7109375" style="104" bestFit="1" customWidth="1"/>
    <col min="22" max="22" width="19.85546875" style="104" bestFit="1" customWidth="1"/>
    <col min="23" max="23" width="21.85546875" style="104" customWidth="1"/>
    <col min="24" max="24" width="17.28515625" style="104" bestFit="1" customWidth="1"/>
    <col min="25" max="25" width="20.7109375" style="104" bestFit="1" customWidth="1"/>
    <col min="26" max="26" width="20.42578125" style="104" customWidth="1"/>
    <col min="27" max="30" width="20.42578125" style="104" bestFit="1" customWidth="1"/>
    <col min="31" max="16384" width="10.85546875" style="104"/>
  </cols>
  <sheetData>
    <row r="1" spans="1:26" s="39" customFormat="1" ht="20.25" customHeight="1" thickBot="1" x14ac:dyDescent="0.3">
      <c r="A1" s="605"/>
      <c r="B1" s="721" t="s">
        <v>490</v>
      </c>
      <c r="C1" s="722"/>
      <c r="D1" s="722"/>
      <c r="E1" s="722"/>
      <c r="F1" s="722"/>
      <c r="G1" s="722"/>
      <c r="H1" s="722"/>
      <c r="I1" s="722"/>
      <c r="J1" s="722"/>
      <c r="K1" s="722"/>
      <c r="L1" s="722"/>
      <c r="M1" s="722"/>
      <c r="N1" s="722"/>
      <c r="O1" s="722"/>
      <c r="P1" s="722"/>
      <c r="Q1" s="722"/>
      <c r="R1" s="722"/>
      <c r="S1" s="722"/>
      <c r="T1" s="722"/>
      <c r="U1" s="722"/>
      <c r="V1" s="722"/>
      <c r="W1" s="719" t="s">
        <v>120</v>
      </c>
      <c r="X1" s="720"/>
      <c r="Y1" s="309"/>
      <c r="Z1" s="92"/>
    </row>
    <row r="2" spans="1:26" s="39" customFormat="1" ht="18.75" customHeight="1" thickBot="1" x14ac:dyDescent="0.3">
      <c r="A2" s="713"/>
      <c r="B2" s="723"/>
      <c r="C2" s="724"/>
      <c r="D2" s="724"/>
      <c r="E2" s="724"/>
      <c r="F2" s="724"/>
      <c r="G2" s="724"/>
      <c r="H2" s="724"/>
      <c r="I2" s="724"/>
      <c r="J2" s="724"/>
      <c r="K2" s="724"/>
      <c r="L2" s="724"/>
      <c r="M2" s="724"/>
      <c r="N2" s="724"/>
      <c r="O2" s="724"/>
      <c r="P2" s="724"/>
      <c r="Q2" s="724"/>
      <c r="R2" s="724"/>
      <c r="S2" s="724"/>
      <c r="T2" s="724"/>
      <c r="U2" s="724"/>
      <c r="V2" s="724"/>
      <c r="W2" s="719" t="s">
        <v>121</v>
      </c>
      <c r="X2" s="720"/>
      <c r="Y2" s="309"/>
      <c r="Z2" s="92"/>
    </row>
    <row r="3" spans="1:26" s="39" customFormat="1" ht="14.25" customHeight="1" thickBot="1" x14ac:dyDescent="0.3">
      <c r="A3" s="713"/>
      <c r="B3" s="723"/>
      <c r="C3" s="724"/>
      <c r="D3" s="724"/>
      <c r="E3" s="724"/>
      <c r="F3" s="724"/>
      <c r="G3" s="724"/>
      <c r="H3" s="724"/>
      <c r="I3" s="724"/>
      <c r="J3" s="724"/>
      <c r="K3" s="724"/>
      <c r="L3" s="724"/>
      <c r="M3" s="724"/>
      <c r="N3" s="724"/>
      <c r="O3" s="724"/>
      <c r="P3" s="724"/>
      <c r="Q3" s="724"/>
      <c r="R3" s="724"/>
      <c r="S3" s="724"/>
      <c r="T3" s="724"/>
      <c r="U3" s="724"/>
      <c r="V3" s="724"/>
      <c r="W3" s="719" t="s">
        <v>422</v>
      </c>
      <c r="X3" s="720"/>
      <c r="Y3" s="309"/>
      <c r="Z3" s="92"/>
    </row>
    <row r="4" spans="1:26" s="39" customFormat="1" ht="33" customHeight="1" thickBot="1" x14ac:dyDescent="0.3">
      <c r="A4" s="714"/>
      <c r="B4" s="725"/>
      <c r="C4" s="726"/>
      <c r="D4" s="726"/>
      <c r="E4" s="726"/>
      <c r="F4" s="726"/>
      <c r="G4" s="726"/>
      <c r="H4" s="726"/>
      <c r="I4" s="726"/>
      <c r="J4" s="726"/>
      <c r="K4" s="726"/>
      <c r="L4" s="726"/>
      <c r="M4" s="726"/>
      <c r="N4" s="726"/>
      <c r="O4" s="726"/>
      <c r="P4" s="726"/>
      <c r="Q4" s="726"/>
      <c r="R4" s="726"/>
      <c r="S4" s="726"/>
      <c r="T4" s="726"/>
      <c r="U4" s="726"/>
      <c r="V4" s="726"/>
      <c r="W4" s="719" t="s">
        <v>130</v>
      </c>
      <c r="X4" s="720"/>
      <c r="Y4" s="309"/>
      <c r="Z4" s="92"/>
    </row>
    <row r="5" spans="1:26" s="39" customFormat="1" ht="15.75" thickBot="1" x14ac:dyDescent="0.3">
      <c r="B5" s="122"/>
      <c r="C5" s="122"/>
      <c r="D5" s="122"/>
      <c r="E5" s="122"/>
      <c r="F5" s="122"/>
      <c r="G5" s="122"/>
      <c r="H5" s="122"/>
      <c r="I5" s="122"/>
      <c r="J5" s="122"/>
      <c r="K5" s="121"/>
      <c r="L5" s="121"/>
      <c r="M5" s="121"/>
      <c r="N5" s="121"/>
      <c r="O5" s="121"/>
      <c r="P5" s="104"/>
      <c r="Q5" s="104"/>
      <c r="R5" s="104"/>
      <c r="S5" s="104"/>
      <c r="T5" s="104"/>
      <c r="U5" s="104"/>
      <c r="V5" s="104"/>
      <c r="W5" s="104"/>
      <c r="X5" s="104"/>
      <c r="Y5" s="104"/>
      <c r="Z5" s="104"/>
    </row>
    <row r="6" spans="1:26" s="39" customFormat="1" ht="15" customHeight="1" x14ac:dyDescent="0.25">
      <c r="A6" s="715" t="s">
        <v>424</v>
      </c>
      <c r="B6" s="710" t="s">
        <v>150</v>
      </c>
      <c r="C6" s="710"/>
      <c r="D6" s="710"/>
      <c r="E6" s="710"/>
      <c r="F6" s="710"/>
      <c r="G6" s="710"/>
      <c r="H6" s="710"/>
      <c r="I6" s="710"/>
      <c r="J6" s="710"/>
      <c r="K6" s="710"/>
      <c r="L6" s="710"/>
      <c r="M6" s="710"/>
      <c r="N6" s="710"/>
      <c r="O6" s="710"/>
      <c r="P6" s="710"/>
      <c r="Q6" s="710"/>
      <c r="R6" s="710"/>
      <c r="S6" s="710"/>
      <c r="T6" s="710"/>
      <c r="U6" s="707" t="s">
        <v>151</v>
      </c>
      <c r="V6" s="707"/>
      <c r="W6" s="707"/>
      <c r="X6" s="704">
        <v>2024110010289</v>
      </c>
      <c r="Y6" s="704"/>
      <c r="Z6" s="704"/>
    </row>
    <row r="7" spans="1:26" s="39" customFormat="1" ht="15" customHeight="1" x14ac:dyDescent="0.25">
      <c r="A7" s="716"/>
      <c r="B7" s="711"/>
      <c r="C7" s="711"/>
      <c r="D7" s="711"/>
      <c r="E7" s="711"/>
      <c r="F7" s="711"/>
      <c r="G7" s="711"/>
      <c r="H7" s="711"/>
      <c r="I7" s="711"/>
      <c r="J7" s="711"/>
      <c r="K7" s="711"/>
      <c r="L7" s="711"/>
      <c r="M7" s="711"/>
      <c r="N7" s="711"/>
      <c r="O7" s="711"/>
      <c r="P7" s="711"/>
      <c r="Q7" s="711"/>
      <c r="R7" s="711"/>
      <c r="S7" s="711"/>
      <c r="T7" s="711"/>
      <c r="U7" s="708"/>
      <c r="V7" s="708"/>
      <c r="W7" s="708"/>
      <c r="X7" s="705"/>
      <c r="Y7" s="705"/>
      <c r="Z7" s="705"/>
    </row>
    <row r="8" spans="1:26" s="39" customFormat="1" ht="15" customHeight="1" x14ac:dyDescent="0.25">
      <c r="A8" s="716"/>
      <c r="B8" s="711"/>
      <c r="C8" s="711"/>
      <c r="D8" s="711"/>
      <c r="E8" s="711"/>
      <c r="F8" s="711"/>
      <c r="G8" s="711"/>
      <c r="H8" s="711"/>
      <c r="I8" s="711"/>
      <c r="J8" s="711"/>
      <c r="K8" s="711"/>
      <c r="L8" s="711"/>
      <c r="M8" s="711"/>
      <c r="N8" s="711"/>
      <c r="O8" s="711"/>
      <c r="P8" s="711"/>
      <c r="Q8" s="711"/>
      <c r="R8" s="711"/>
      <c r="S8" s="711"/>
      <c r="T8" s="711"/>
      <c r="U8" s="708"/>
      <c r="V8" s="708"/>
      <c r="W8" s="708"/>
      <c r="X8" s="705"/>
      <c r="Y8" s="705"/>
      <c r="Z8" s="705"/>
    </row>
    <row r="9" spans="1:26" s="39" customFormat="1" ht="15" customHeight="1" thickBot="1" x14ac:dyDescent="0.3">
      <c r="A9" s="717"/>
      <c r="B9" s="712"/>
      <c r="C9" s="712"/>
      <c r="D9" s="712"/>
      <c r="E9" s="712"/>
      <c r="F9" s="712"/>
      <c r="G9" s="712"/>
      <c r="H9" s="712"/>
      <c r="I9" s="712"/>
      <c r="J9" s="712"/>
      <c r="K9" s="712"/>
      <c r="L9" s="712"/>
      <c r="M9" s="712"/>
      <c r="N9" s="712"/>
      <c r="O9" s="712"/>
      <c r="P9" s="712"/>
      <c r="Q9" s="712"/>
      <c r="R9" s="712"/>
      <c r="S9" s="712"/>
      <c r="T9" s="712"/>
      <c r="U9" s="709"/>
      <c r="V9" s="709"/>
      <c r="W9" s="709"/>
      <c r="X9" s="706"/>
      <c r="Y9" s="706"/>
      <c r="Z9" s="706"/>
    </row>
    <row r="10" spans="1:26" s="39" customFormat="1" ht="15" x14ac:dyDescent="0.25">
      <c r="B10" s="122"/>
      <c r="C10" s="122"/>
      <c r="D10" s="122"/>
      <c r="E10" s="122"/>
      <c r="F10" s="122"/>
      <c r="G10" s="122"/>
      <c r="H10" s="122"/>
      <c r="I10" s="122"/>
      <c r="J10" s="122"/>
      <c r="K10" s="121"/>
      <c r="L10" s="121"/>
      <c r="M10" s="121"/>
      <c r="N10" s="121"/>
      <c r="O10" s="121"/>
      <c r="P10" s="104"/>
      <c r="Q10" s="104"/>
      <c r="R10" s="104"/>
      <c r="S10" s="104"/>
      <c r="T10" s="104"/>
      <c r="U10" s="104"/>
      <c r="V10" s="104"/>
      <c r="W10" s="104"/>
      <c r="X10" s="104"/>
      <c r="Y10" s="104"/>
      <c r="Z10" s="104"/>
    </row>
    <row r="11" spans="1:26" s="61" customFormat="1" ht="16.5" customHeight="1" thickBot="1" x14ac:dyDescent="0.25">
      <c r="C11" s="124"/>
      <c r="D11" s="124"/>
      <c r="E11" s="124"/>
      <c r="F11" s="124"/>
      <c r="G11" s="124"/>
      <c r="H11" s="124"/>
      <c r="I11" s="124"/>
      <c r="J11" s="124"/>
      <c r="K11" s="123"/>
      <c r="L11" s="123"/>
      <c r="M11" s="123"/>
      <c r="N11" s="123"/>
      <c r="O11" s="123"/>
      <c r="P11" s="154"/>
      <c r="Q11" s="154"/>
      <c r="R11" s="154"/>
      <c r="S11" s="154"/>
      <c r="T11" s="154"/>
      <c r="U11" s="154"/>
      <c r="V11" s="154"/>
      <c r="W11" s="154"/>
      <c r="X11" s="154"/>
      <c r="Y11" s="154"/>
      <c r="Z11" s="154"/>
    </row>
    <row r="12" spans="1:26" s="106" customFormat="1" ht="21.75" customHeight="1" thickBot="1" x14ac:dyDescent="0.3">
      <c r="A12" s="456" t="s">
        <v>131</v>
      </c>
      <c r="B12" s="199" t="s">
        <v>132</v>
      </c>
      <c r="C12" s="160"/>
      <c r="D12" s="199" t="s">
        <v>133</v>
      </c>
      <c r="E12" s="161"/>
      <c r="F12" s="199" t="s">
        <v>134</v>
      </c>
      <c r="G12" s="161" t="s">
        <v>491</v>
      </c>
      <c r="H12" s="199" t="s">
        <v>136</v>
      </c>
      <c r="I12" s="162"/>
      <c r="J12" s="125"/>
      <c r="K12" s="455" t="s">
        <v>137</v>
      </c>
      <c r="L12" s="455"/>
      <c r="M12" s="718" t="s">
        <v>138</v>
      </c>
      <c r="N12" s="718"/>
      <c r="O12" s="718"/>
      <c r="P12" s="293"/>
      <c r="Q12" s="225"/>
      <c r="R12" s="155"/>
      <c r="S12" s="155"/>
      <c r="T12" s="155"/>
      <c r="U12" s="155"/>
      <c r="V12" s="155"/>
      <c r="W12" s="155"/>
      <c r="X12" s="155"/>
      <c r="Y12" s="155"/>
      <c r="Z12" s="155"/>
    </row>
    <row r="13" spans="1:26" s="106" customFormat="1" ht="21.75" customHeight="1" thickBot="1" x14ac:dyDescent="0.3">
      <c r="A13" s="456"/>
      <c r="B13" s="200" t="s">
        <v>139</v>
      </c>
      <c r="C13" s="163"/>
      <c r="D13" s="199" t="s">
        <v>140</v>
      </c>
      <c r="E13" s="164"/>
      <c r="F13" s="199" t="s">
        <v>141</v>
      </c>
      <c r="G13" s="164"/>
      <c r="H13" s="199" t="s">
        <v>142</v>
      </c>
      <c r="I13" s="162"/>
      <c r="J13" s="125"/>
      <c r="K13" s="455"/>
      <c r="L13" s="455"/>
      <c r="M13" s="718" t="s">
        <v>143</v>
      </c>
      <c r="N13" s="718"/>
      <c r="O13" s="718"/>
      <c r="P13" s="165"/>
      <c r="Q13" s="225"/>
      <c r="R13" s="155"/>
      <c r="S13" s="155"/>
      <c r="T13" s="155"/>
      <c r="U13" s="155"/>
      <c r="V13" s="155"/>
      <c r="W13" s="155"/>
      <c r="X13" s="155"/>
      <c r="Y13" s="155"/>
      <c r="Z13" s="155"/>
    </row>
    <row r="14" spans="1:26" s="106" customFormat="1" ht="21.75" customHeight="1" thickBot="1" x14ac:dyDescent="0.3">
      <c r="A14" s="456"/>
      <c r="B14" s="199" t="s">
        <v>144</v>
      </c>
      <c r="C14" s="160"/>
      <c r="D14" s="199" t="s">
        <v>145</v>
      </c>
      <c r="E14" s="164"/>
      <c r="F14" s="199" t="s">
        <v>146</v>
      </c>
      <c r="G14" s="164"/>
      <c r="H14" s="199" t="s">
        <v>147</v>
      </c>
      <c r="I14" s="162"/>
      <c r="K14" s="455"/>
      <c r="L14" s="455"/>
      <c r="M14" s="718" t="s">
        <v>148</v>
      </c>
      <c r="N14" s="718"/>
      <c r="O14" s="718"/>
      <c r="P14" s="165" t="s">
        <v>135</v>
      </c>
      <c r="Q14" s="225"/>
      <c r="R14" s="155"/>
      <c r="S14" s="155"/>
      <c r="T14" s="155"/>
      <c r="U14" s="155"/>
      <c r="V14" s="155"/>
      <c r="W14" s="155"/>
      <c r="X14" s="155"/>
      <c r="Y14" s="155"/>
      <c r="Z14" s="155"/>
    </row>
    <row r="16" spans="1:26" ht="15" customHeight="1" thickBot="1" x14ac:dyDescent="0.3"/>
    <row r="17" spans="1:26" s="39" customFormat="1" ht="50.25" customHeight="1" thickBot="1" x14ac:dyDescent="0.3">
      <c r="A17" s="735" t="s">
        <v>514</v>
      </c>
      <c r="B17" s="736"/>
      <c r="C17" s="729" t="s">
        <v>515</v>
      </c>
      <c r="D17" s="730"/>
      <c r="E17" s="730"/>
      <c r="F17" s="730"/>
      <c r="G17" s="730"/>
      <c r="H17" s="730"/>
      <c r="I17" s="730"/>
      <c r="J17" s="730"/>
      <c r="K17" s="730"/>
      <c r="L17" s="730"/>
      <c r="M17" s="730"/>
      <c r="N17" s="730"/>
      <c r="O17" s="730"/>
      <c r="P17" s="730"/>
      <c r="Q17" s="730"/>
      <c r="R17" s="730"/>
      <c r="S17" s="730"/>
      <c r="T17" s="730"/>
      <c r="U17" s="730"/>
      <c r="V17" s="730"/>
      <c r="W17" s="730"/>
      <c r="X17" s="730"/>
      <c r="Y17" s="730"/>
      <c r="Z17" s="731"/>
    </row>
    <row r="18" spans="1:26" s="39" customFormat="1" ht="24" customHeight="1" x14ac:dyDescent="0.25">
      <c r="A18" s="732" t="s">
        <v>512</v>
      </c>
      <c r="B18" s="732" t="s">
        <v>513</v>
      </c>
      <c r="C18" s="727" t="s">
        <v>182</v>
      </c>
      <c r="D18" s="728"/>
      <c r="E18" s="727" t="s">
        <v>193</v>
      </c>
      <c r="F18" s="728"/>
      <c r="G18" s="727" t="s">
        <v>197</v>
      </c>
      <c r="H18" s="728"/>
      <c r="I18" s="727" t="s">
        <v>200</v>
      </c>
      <c r="J18" s="728"/>
      <c r="K18" s="727" t="s">
        <v>201</v>
      </c>
      <c r="L18" s="728"/>
      <c r="M18" s="727" t="s">
        <v>202</v>
      </c>
      <c r="N18" s="728"/>
      <c r="O18" s="727" t="s">
        <v>203</v>
      </c>
      <c r="P18" s="728"/>
      <c r="Q18" s="727" t="s">
        <v>204</v>
      </c>
      <c r="R18" s="728"/>
      <c r="S18" s="727" t="s">
        <v>205</v>
      </c>
      <c r="T18" s="728"/>
      <c r="U18" s="727" t="s">
        <v>206</v>
      </c>
      <c r="V18" s="728"/>
      <c r="W18" s="727" t="s">
        <v>489</v>
      </c>
      <c r="X18" s="728"/>
      <c r="Y18" s="727" t="s">
        <v>208</v>
      </c>
      <c r="Z18" s="728"/>
    </row>
    <row r="19" spans="1:26" s="39" customFormat="1" ht="29.25" customHeight="1" x14ac:dyDescent="0.25">
      <c r="A19" s="734"/>
      <c r="B19" s="733"/>
      <c r="C19" s="232" t="s">
        <v>516</v>
      </c>
      <c r="D19" s="232" t="s">
        <v>517</v>
      </c>
      <c r="E19" s="232" t="s">
        <v>516</v>
      </c>
      <c r="F19" s="232" t="s">
        <v>517</v>
      </c>
      <c r="G19" s="232" t="s">
        <v>516</v>
      </c>
      <c r="H19" s="232" t="s">
        <v>517</v>
      </c>
      <c r="I19" s="232" t="s">
        <v>516</v>
      </c>
      <c r="J19" s="232" t="s">
        <v>517</v>
      </c>
      <c r="K19" s="232" t="s">
        <v>516</v>
      </c>
      <c r="L19" s="232" t="s">
        <v>517</v>
      </c>
      <c r="M19" s="232" t="s">
        <v>516</v>
      </c>
      <c r="N19" s="232" t="s">
        <v>517</v>
      </c>
      <c r="O19" s="232" t="s">
        <v>516</v>
      </c>
      <c r="P19" s="232" t="s">
        <v>517</v>
      </c>
      <c r="Q19" s="232" t="s">
        <v>516</v>
      </c>
      <c r="R19" s="232" t="s">
        <v>517</v>
      </c>
      <c r="S19" s="232" t="s">
        <v>516</v>
      </c>
      <c r="T19" s="232" t="s">
        <v>517</v>
      </c>
      <c r="U19" s="232" t="s">
        <v>516</v>
      </c>
      <c r="V19" s="232" t="s">
        <v>517</v>
      </c>
      <c r="W19" s="232" t="s">
        <v>516</v>
      </c>
      <c r="X19" s="232" t="s">
        <v>517</v>
      </c>
      <c r="Y19" s="232" t="s">
        <v>516</v>
      </c>
      <c r="Z19" s="232" t="s">
        <v>517</v>
      </c>
    </row>
    <row r="20" spans="1:26" s="39" customFormat="1" ht="16.5" x14ac:dyDescent="0.25">
      <c r="A20" s="734"/>
      <c r="B20" s="231" t="s">
        <v>492</v>
      </c>
      <c r="C20" s="230">
        <v>0</v>
      </c>
      <c r="D20" s="230">
        <v>0</v>
      </c>
      <c r="E20" s="230">
        <v>8</v>
      </c>
      <c r="F20" s="230">
        <v>0</v>
      </c>
      <c r="G20" s="230">
        <v>16</v>
      </c>
      <c r="H20" s="230">
        <v>0</v>
      </c>
      <c r="I20" s="230">
        <v>16</v>
      </c>
      <c r="J20" s="230"/>
      <c r="K20" s="230">
        <v>16</v>
      </c>
      <c r="L20" s="230"/>
      <c r="M20" s="230">
        <v>14</v>
      </c>
      <c r="N20" s="230"/>
      <c r="O20" s="230">
        <v>14</v>
      </c>
      <c r="P20" s="230"/>
      <c r="Q20" s="230">
        <v>14</v>
      </c>
      <c r="R20" s="230"/>
      <c r="S20" s="230">
        <v>14</v>
      </c>
      <c r="T20" s="230"/>
      <c r="U20" s="230">
        <v>14</v>
      </c>
      <c r="V20" s="230"/>
      <c r="W20" s="230">
        <v>14</v>
      </c>
      <c r="X20" s="230"/>
      <c r="Y20" s="230">
        <v>6</v>
      </c>
      <c r="Z20" s="230"/>
    </row>
    <row r="21" spans="1:26" s="39" customFormat="1" ht="16.5" x14ac:dyDescent="0.25">
      <c r="A21" s="734"/>
      <c r="B21" s="231" t="s">
        <v>493</v>
      </c>
      <c r="C21" s="230">
        <v>0</v>
      </c>
      <c r="D21" s="230">
        <v>0</v>
      </c>
      <c r="E21" s="230">
        <v>5</v>
      </c>
      <c r="F21" s="230">
        <v>0</v>
      </c>
      <c r="G21" s="230">
        <v>10</v>
      </c>
      <c r="H21" s="230">
        <v>0</v>
      </c>
      <c r="I21" s="230">
        <v>10</v>
      </c>
      <c r="J21" s="230"/>
      <c r="K21" s="230">
        <v>10</v>
      </c>
      <c r="L21" s="230"/>
      <c r="M21" s="230">
        <v>10</v>
      </c>
      <c r="N21" s="230"/>
      <c r="O21" s="230">
        <v>10</v>
      </c>
      <c r="P21" s="230"/>
      <c r="Q21" s="230">
        <v>10</v>
      </c>
      <c r="R21" s="230"/>
      <c r="S21" s="230">
        <v>10</v>
      </c>
      <c r="T21" s="230"/>
      <c r="U21" s="230">
        <v>10</v>
      </c>
      <c r="V21" s="230"/>
      <c r="W21" s="230">
        <v>10</v>
      </c>
      <c r="X21" s="230"/>
      <c r="Y21" s="230">
        <v>5</v>
      </c>
      <c r="Z21" s="230"/>
    </row>
    <row r="22" spans="1:26" s="39" customFormat="1" ht="16.5" x14ac:dyDescent="0.25">
      <c r="A22" s="734"/>
      <c r="B22" s="231" t="s">
        <v>494</v>
      </c>
      <c r="C22" s="230">
        <v>0</v>
      </c>
      <c r="D22" s="230">
        <v>0</v>
      </c>
      <c r="E22" s="230">
        <v>6</v>
      </c>
      <c r="F22" s="230">
        <v>0</v>
      </c>
      <c r="G22" s="230">
        <v>12</v>
      </c>
      <c r="H22" s="230">
        <v>0</v>
      </c>
      <c r="I22" s="230">
        <v>12</v>
      </c>
      <c r="J22" s="230"/>
      <c r="K22" s="230">
        <v>12</v>
      </c>
      <c r="L22" s="230"/>
      <c r="M22" s="230">
        <v>12</v>
      </c>
      <c r="N22" s="230"/>
      <c r="O22" s="230">
        <v>12</v>
      </c>
      <c r="P22" s="230"/>
      <c r="Q22" s="230">
        <v>12</v>
      </c>
      <c r="R22" s="230"/>
      <c r="S22" s="230">
        <v>12</v>
      </c>
      <c r="T22" s="230"/>
      <c r="U22" s="230">
        <v>12</v>
      </c>
      <c r="V22" s="230"/>
      <c r="W22" s="230">
        <v>12</v>
      </c>
      <c r="X22" s="230"/>
      <c r="Y22" s="230">
        <v>6</v>
      </c>
      <c r="Z22" s="230"/>
    </row>
    <row r="23" spans="1:26" s="39" customFormat="1" ht="16.5" x14ac:dyDescent="0.25">
      <c r="A23" s="734"/>
      <c r="B23" s="231" t="s">
        <v>495</v>
      </c>
      <c r="C23" s="230">
        <v>0</v>
      </c>
      <c r="D23" s="230">
        <v>0</v>
      </c>
      <c r="E23" s="230">
        <v>9</v>
      </c>
      <c r="F23" s="230">
        <v>0</v>
      </c>
      <c r="G23" s="230">
        <v>13</v>
      </c>
      <c r="H23" s="230">
        <v>0</v>
      </c>
      <c r="I23" s="230">
        <v>13</v>
      </c>
      <c r="J23" s="230"/>
      <c r="K23" s="230">
        <v>13</v>
      </c>
      <c r="L23" s="230"/>
      <c r="M23" s="230">
        <v>13</v>
      </c>
      <c r="N23" s="230"/>
      <c r="O23" s="230">
        <v>13</v>
      </c>
      <c r="P23" s="230"/>
      <c r="Q23" s="230">
        <v>13</v>
      </c>
      <c r="R23" s="230"/>
      <c r="S23" s="230">
        <v>13</v>
      </c>
      <c r="T23" s="230"/>
      <c r="U23" s="230">
        <v>13</v>
      </c>
      <c r="V23" s="230"/>
      <c r="W23" s="230">
        <v>13</v>
      </c>
      <c r="X23" s="230"/>
      <c r="Y23" s="230">
        <v>8</v>
      </c>
      <c r="Z23" s="230"/>
    </row>
    <row r="24" spans="1:26" s="39" customFormat="1" ht="16.5" x14ac:dyDescent="0.25">
      <c r="A24" s="734"/>
      <c r="B24" s="231" t="s">
        <v>496</v>
      </c>
      <c r="C24" s="230">
        <v>0</v>
      </c>
      <c r="D24" s="230">
        <v>0</v>
      </c>
      <c r="E24" s="230">
        <v>9</v>
      </c>
      <c r="F24" s="230">
        <v>0</v>
      </c>
      <c r="G24" s="230">
        <v>15</v>
      </c>
      <c r="H24" s="230">
        <v>0</v>
      </c>
      <c r="I24" s="230">
        <v>15</v>
      </c>
      <c r="J24" s="230"/>
      <c r="K24" s="230">
        <v>15</v>
      </c>
      <c r="L24" s="230"/>
      <c r="M24" s="230">
        <v>15</v>
      </c>
      <c r="N24" s="230"/>
      <c r="O24" s="230">
        <v>15</v>
      </c>
      <c r="P24" s="230"/>
      <c r="Q24" s="230">
        <v>15</v>
      </c>
      <c r="R24" s="230"/>
      <c r="S24" s="230">
        <v>15</v>
      </c>
      <c r="T24" s="230"/>
      <c r="U24" s="230">
        <v>15</v>
      </c>
      <c r="V24" s="230"/>
      <c r="W24" s="230">
        <v>15</v>
      </c>
      <c r="X24" s="230"/>
      <c r="Y24" s="230">
        <v>8</v>
      </c>
      <c r="Z24" s="230"/>
    </row>
    <row r="25" spans="1:26" s="39" customFormat="1" ht="16.5" x14ac:dyDescent="0.25">
      <c r="A25" s="734"/>
      <c r="B25" s="231" t="s">
        <v>497</v>
      </c>
      <c r="C25" s="230">
        <v>0</v>
      </c>
      <c r="D25" s="230">
        <v>0</v>
      </c>
      <c r="E25" s="230">
        <v>5</v>
      </c>
      <c r="F25" s="230">
        <v>0</v>
      </c>
      <c r="G25" s="230">
        <v>11</v>
      </c>
      <c r="H25" s="230">
        <v>36</v>
      </c>
      <c r="I25" s="230">
        <v>11</v>
      </c>
      <c r="J25" s="230"/>
      <c r="K25" s="230">
        <v>11</v>
      </c>
      <c r="L25" s="230"/>
      <c r="M25" s="230">
        <v>11</v>
      </c>
      <c r="N25" s="230"/>
      <c r="O25" s="230">
        <v>11</v>
      </c>
      <c r="P25" s="230"/>
      <c r="Q25" s="230">
        <v>11</v>
      </c>
      <c r="R25" s="230"/>
      <c r="S25" s="230">
        <v>11</v>
      </c>
      <c r="T25" s="230"/>
      <c r="U25" s="230">
        <v>11</v>
      </c>
      <c r="V25" s="230"/>
      <c r="W25" s="230">
        <v>11</v>
      </c>
      <c r="X25" s="230"/>
      <c r="Y25" s="230">
        <v>5</v>
      </c>
      <c r="Z25" s="230"/>
    </row>
    <row r="26" spans="1:26" s="39" customFormat="1" ht="16.5" x14ac:dyDescent="0.25">
      <c r="A26" s="734"/>
      <c r="B26" s="231" t="s">
        <v>498</v>
      </c>
      <c r="C26" s="230">
        <v>0</v>
      </c>
      <c r="D26" s="230">
        <v>0</v>
      </c>
      <c r="E26" s="230">
        <v>10</v>
      </c>
      <c r="F26" s="230">
        <v>0</v>
      </c>
      <c r="G26" s="230">
        <v>30</v>
      </c>
      <c r="H26" s="230">
        <v>0</v>
      </c>
      <c r="I26" s="230">
        <v>30</v>
      </c>
      <c r="J26" s="230"/>
      <c r="K26" s="230">
        <v>30</v>
      </c>
      <c r="L26" s="230"/>
      <c r="M26" s="230">
        <v>30</v>
      </c>
      <c r="N26" s="230"/>
      <c r="O26" s="230">
        <v>30</v>
      </c>
      <c r="P26" s="230"/>
      <c r="Q26" s="230">
        <v>30</v>
      </c>
      <c r="R26" s="230"/>
      <c r="S26" s="230">
        <v>30</v>
      </c>
      <c r="T26" s="230"/>
      <c r="U26" s="230">
        <v>30</v>
      </c>
      <c r="V26" s="230"/>
      <c r="W26" s="230">
        <v>30</v>
      </c>
      <c r="X26" s="230"/>
      <c r="Y26" s="230">
        <v>14</v>
      </c>
      <c r="Z26" s="230"/>
    </row>
    <row r="27" spans="1:26" s="39" customFormat="1" ht="16.5" x14ac:dyDescent="0.25">
      <c r="A27" s="734"/>
      <c r="B27" s="231" t="s">
        <v>499</v>
      </c>
      <c r="C27" s="230">
        <v>0</v>
      </c>
      <c r="D27" s="230">
        <v>0</v>
      </c>
      <c r="E27" s="230">
        <v>13</v>
      </c>
      <c r="F27" s="230">
        <v>0</v>
      </c>
      <c r="G27" s="230">
        <v>20</v>
      </c>
      <c r="H27" s="230">
        <v>0</v>
      </c>
      <c r="I27" s="230">
        <v>20</v>
      </c>
      <c r="J27" s="230"/>
      <c r="K27" s="230">
        <v>20</v>
      </c>
      <c r="L27" s="230"/>
      <c r="M27" s="230">
        <v>20</v>
      </c>
      <c r="N27" s="230"/>
      <c r="O27" s="230">
        <v>20</v>
      </c>
      <c r="P27" s="230"/>
      <c r="Q27" s="230">
        <v>20</v>
      </c>
      <c r="R27" s="230"/>
      <c r="S27" s="230">
        <v>20</v>
      </c>
      <c r="T27" s="230"/>
      <c r="U27" s="230">
        <v>20</v>
      </c>
      <c r="V27" s="230"/>
      <c r="W27" s="230">
        <v>20</v>
      </c>
      <c r="X27" s="230"/>
      <c r="Y27" s="230">
        <v>15</v>
      </c>
      <c r="Z27" s="230"/>
    </row>
    <row r="28" spans="1:26" s="39" customFormat="1" ht="16.5" x14ac:dyDescent="0.25">
      <c r="A28" s="734"/>
      <c r="B28" s="231" t="s">
        <v>500</v>
      </c>
      <c r="C28" s="230">
        <v>0</v>
      </c>
      <c r="D28" s="230">
        <v>0</v>
      </c>
      <c r="E28" s="230">
        <v>8</v>
      </c>
      <c r="F28" s="230">
        <v>0</v>
      </c>
      <c r="G28" s="230">
        <v>17</v>
      </c>
      <c r="H28" s="230">
        <v>0</v>
      </c>
      <c r="I28" s="230">
        <v>17</v>
      </c>
      <c r="J28" s="230"/>
      <c r="K28" s="230">
        <v>17</v>
      </c>
      <c r="L28" s="230"/>
      <c r="M28" s="230">
        <v>17</v>
      </c>
      <c r="N28" s="230"/>
      <c r="O28" s="230">
        <v>17</v>
      </c>
      <c r="P28" s="230"/>
      <c r="Q28" s="230">
        <v>17</v>
      </c>
      <c r="R28" s="230"/>
      <c r="S28" s="230">
        <v>17</v>
      </c>
      <c r="T28" s="230"/>
      <c r="U28" s="230">
        <v>17</v>
      </c>
      <c r="V28" s="230"/>
      <c r="W28" s="230">
        <v>17</v>
      </c>
      <c r="X28" s="230"/>
      <c r="Y28" s="230">
        <v>8</v>
      </c>
      <c r="Z28" s="230"/>
    </row>
    <row r="29" spans="1:26" s="39" customFormat="1" ht="16.5" x14ac:dyDescent="0.25">
      <c r="A29" s="734"/>
      <c r="B29" s="231" t="s">
        <v>501</v>
      </c>
      <c r="C29" s="230">
        <v>0</v>
      </c>
      <c r="D29" s="230">
        <v>0</v>
      </c>
      <c r="E29" s="230">
        <v>15</v>
      </c>
      <c r="F29" s="230">
        <v>0</v>
      </c>
      <c r="G29" s="230">
        <v>34</v>
      </c>
      <c r="H29" s="230">
        <v>0</v>
      </c>
      <c r="I29" s="230">
        <v>34</v>
      </c>
      <c r="J29" s="230"/>
      <c r="K29" s="230">
        <v>34</v>
      </c>
      <c r="L29" s="230"/>
      <c r="M29" s="230">
        <v>34</v>
      </c>
      <c r="N29" s="230"/>
      <c r="O29" s="230">
        <v>34</v>
      </c>
      <c r="P29" s="230"/>
      <c r="Q29" s="230">
        <v>34</v>
      </c>
      <c r="R29" s="230"/>
      <c r="S29" s="230">
        <v>34</v>
      </c>
      <c r="T29" s="230"/>
      <c r="U29" s="230">
        <v>34</v>
      </c>
      <c r="V29" s="230"/>
      <c r="W29" s="230">
        <v>34</v>
      </c>
      <c r="X29" s="230"/>
      <c r="Y29" s="230">
        <v>12</v>
      </c>
      <c r="Z29" s="230"/>
    </row>
    <row r="30" spans="1:26" s="39" customFormat="1" ht="16.5" x14ac:dyDescent="0.25">
      <c r="A30" s="734"/>
      <c r="B30" s="231" t="s">
        <v>502</v>
      </c>
      <c r="C30" s="230">
        <v>0</v>
      </c>
      <c r="D30" s="230">
        <v>0</v>
      </c>
      <c r="E30" s="230">
        <v>20</v>
      </c>
      <c r="F30" s="230">
        <v>0</v>
      </c>
      <c r="G30" s="230">
        <v>35</v>
      </c>
      <c r="H30" s="230">
        <v>0</v>
      </c>
      <c r="I30" s="230">
        <v>35</v>
      </c>
      <c r="J30" s="230"/>
      <c r="K30" s="230">
        <v>35</v>
      </c>
      <c r="L30" s="230"/>
      <c r="M30" s="230">
        <v>35</v>
      </c>
      <c r="N30" s="230"/>
      <c r="O30" s="230">
        <v>35</v>
      </c>
      <c r="P30" s="230"/>
      <c r="Q30" s="230">
        <v>35</v>
      </c>
      <c r="R30" s="230"/>
      <c r="S30" s="230">
        <v>35</v>
      </c>
      <c r="T30" s="230"/>
      <c r="U30" s="230">
        <v>35</v>
      </c>
      <c r="V30" s="230"/>
      <c r="W30" s="230">
        <v>35</v>
      </c>
      <c r="X30" s="230"/>
      <c r="Y30" s="230">
        <v>15</v>
      </c>
      <c r="Z30" s="230"/>
    </row>
    <row r="31" spans="1:26" s="39" customFormat="1" ht="16.5" x14ac:dyDescent="0.25">
      <c r="A31" s="734"/>
      <c r="B31" s="231" t="s">
        <v>503</v>
      </c>
      <c r="C31" s="230">
        <v>0</v>
      </c>
      <c r="D31" s="230">
        <v>0</v>
      </c>
      <c r="E31" s="230">
        <v>5</v>
      </c>
      <c r="F31" s="230">
        <v>0</v>
      </c>
      <c r="G31" s="230">
        <v>10</v>
      </c>
      <c r="H31" s="230">
        <v>0</v>
      </c>
      <c r="I31" s="230">
        <v>10</v>
      </c>
      <c r="J31" s="230"/>
      <c r="K31" s="230">
        <v>10</v>
      </c>
      <c r="L31" s="230"/>
      <c r="M31" s="230">
        <v>10</v>
      </c>
      <c r="N31" s="230"/>
      <c r="O31" s="230">
        <v>10</v>
      </c>
      <c r="P31" s="230"/>
      <c r="Q31" s="230">
        <v>10</v>
      </c>
      <c r="R31" s="230"/>
      <c r="S31" s="230">
        <v>10</v>
      </c>
      <c r="T31" s="230"/>
      <c r="U31" s="230">
        <v>10</v>
      </c>
      <c r="V31" s="230"/>
      <c r="W31" s="230">
        <v>10</v>
      </c>
      <c r="X31" s="230"/>
      <c r="Y31" s="230">
        <v>5</v>
      </c>
      <c r="Z31" s="230"/>
    </row>
    <row r="32" spans="1:26" s="39" customFormat="1" ht="16.5" x14ac:dyDescent="0.25">
      <c r="A32" s="734"/>
      <c r="B32" s="231" t="s">
        <v>504</v>
      </c>
      <c r="C32" s="230">
        <v>0</v>
      </c>
      <c r="D32" s="230">
        <v>0</v>
      </c>
      <c r="E32" s="230">
        <v>4</v>
      </c>
      <c r="F32" s="230">
        <v>0</v>
      </c>
      <c r="G32" s="230">
        <v>9</v>
      </c>
      <c r="H32" s="230">
        <v>0</v>
      </c>
      <c r="I32" s="230">
        <v>9</v>
      </c>
      <c r="J32" s="230"/>
      <c r="K32" s="230">
        <v>9</v>
      </c>
      <c r="L32" s="230"/>
      <c r="M32" s="230">
        <v>9</v>
      </c>
      <c r="N32" s="230"/>
      <c r="O32" s="230">
        <v>9</v>
      </c>
      <c r="P32" s="230"/>
      <c r="Q32" s="230">
        <v>9</v>
      </c>
      <c r="R32" s="230"/>
      <c r="S32" s="230">
        <v>9</v>
      </c>
      <c r="T32" s="230"/>
      <c r="U32" s="230">
        <v>9</v>
      </c>
      <c r="V32" s="230"/>
      <c r="W32" s="230">
        <v>9</v>
      </c>
      <c r="X32" s="230"/>
      <c r="Y32" s="230">
        <v>4</v>
      </c>
      <c r="Z32" s="230"/>
    </row>
    <row r="33" spans="1:26" s="39" customFormat="1" ht="16.5" x14ac:dyDescent="0.25">
      <c r="A33" s="734"/>
      <c r="B33" s="231" t="s">
        <v>505</v>
      </c>
      <c r="C33" s="230">
        <v>0</v>
      </c>
      <c r="D33" s="230">
        <v>0</v>
      </c>
      <c r="E33" s="230">
        <v>4</v>
      </c>
      <c r="F33" s="230">
        <v>0</v>
      </c>
      <c r="G33" s="230">
        <v>9</v>
      </c>
      <c r="H33" s="230">
        <v>0</v>
      </c>
      <c r="I33" s="230">
        <v>9</v>
      </c>
      <c r="J33" s="230"/>
      <c r="K33" s="230">
        <v>9</v>
      </c>
      <c r="L33" s="230"/>
      <c r="M33" s="230">
        <v>9</v>
      </c>
      <c r="N33" s="230"/>
      <c r="O33" s="230">
        <v>9</v>
      </c>
      <c r="P33" s="230"/>
      <c r="Q33" s="230">
        <v>9</v>
      </c>
      <c r="R33" s="230"/>
      <c r="S33" s="230">
        <v>9</v>
      </c>
      <c r="T33" s="230"/>
      <c r="U33" s="230">
        <v>9</v>
      </c>
      <c r="V33" s="230"/>
      <c r="W33" s="230">
        <v>9</v>
      </c>
      <c r="X33" s="230"/>
      <c r="Y33" s="230">
        <v>4</v>
      </c>
      <c r="Z33" s="230"/>
    </row>
    <row r="34" spans="1:26" s="39" customFormat="1" ht="16.5" x14ac:dyDescent="0.25">
      <c r="A34" s="734"/>
      <c r="B34" s="231" t="s">
        <v>506</v>
      </c>
      <c r="C34" s="230">
        <v>0</v>
      </c>
      <c r="D34" s="230">
        <v>0</v>
      </c>
      <c r="E34" s="230">
        <v>3</v>
      </c>
      <c r="F34" s="230">
        <v>0</v>
      </c>
      <c r="G34" s="230">
        <v>7</v>
      </c>
      <c r="H34" s="230">
        <v>0</v>
      </c>
      <c r="I34" s="230">
        <v>7</v>
      </c>
      <c r="J34" s="230"/>
      <c r="K34" s="230">
        <v>7</v>
      </c>
      <c r="L34" s="230"/>
      <c r="M34" s="230">
        <v>7</v>
      </c>
      <c r="N34" s="230"/>
      <c r="O34" s="230">
        <v>7</v>
      </c>
      <c r="P34" s="230"/>
      <c r="Q34" s="230">
        <v>7</v>
      </c>
      <c r="R34" s="230"/>
      <c r="S34" s="230">
        <v>7</v>
      </c>
      <c r="T34" s="230"/>
      <c r="U34" s="230">
        <v>7</v>
      </c>
      <c r="V34" s="230"/>
      <c r="W34" s="230">
        <v>7</v>
      </c>
      <c r="X34" s="230"/>
      <c r="Y34" s="230">
        <v>3</v>
      </c>
      <c r="Z34" s="230"/>
    </row>
    <row r="35" spans="1:26" s="39" customFormat="1" ht="16.5" x14ac:dyDescent="0.25">
      <c r="A35" s="734"/>
      <c r="B35" s="231" t="s">
        <v>507</v>
      </c>
      <c r="C35" s="230">
        <v>0</v>
      </c>
      <c r="D35" s="230">
        <v>0</v>
      </c>
      <c r="E35" s="230">
        <v>8</v>
      </c>
      <c r="F35" s="230">
        <v>0</v>
      </c>
      <c r="G35" s="230">
        <v>15</v>
      </c>
      <c r="H35" s="230">
        <v>8</v>
      </c>
      <c r="I35" s="230">
        <v>15</v>
      </c>
      <c r="J35" s="230"/>
      <c r="K35" s="230">
        <v>15</v>
      </c>
      <c r="L35" s="230"/>
      <c r="M35" s="230">
        <v>15</v>
      </c>
      <c r="N35" s="230"/>
      <c r="O35" s="230">
        <v>15</v>
      </c>
      <c r="P35" s="230"/>
      <c r="Q35" s="230">
        <v>15</v>
      </c>
      <c r="R35" s="230"/>
      <c r="S35" s="230">
        <v>15</v>
      </c>
      <c r="T35" s="230"/>
      <c r="U35" s="230">
        <v>15</v>
      </c>
      <c r="V35" s="230"/>
      <c r="W35" s="230">
        <v>15</v>
      </c>
      <c r="X35" s="230"/>
      <c r="Y35" s="230">
        <v>8</v>
      </c>
      <c r="Z35" s="230"/>
    </row>
    <row r="36" spans="1:26" s="39" customFormat="1" ht="16.5" x14ac:dyDescent="0.25">
      <c r="A36" s="734"/>
      <c r="B36" s="231" t="s">
        <v>508</v>
      </c>
      <c r="C36" s="230">
        <v>0</v>
      </c>
      <c r="D36" s="230">
        <v>0</v>
      </c>
      <c r="E36" s="230">
        <v>2</v>
      </c>
      <c r="F36" s="230">
        <v>0</v>
      </c>
      <c r="G36" s="230">
        <v>5</v>
      </c>
      <c r="H36" s="230">
        <v>0</v>
      </c>
      <c r="I36" s="230">
        <v>5</v>
      </c>
      <c r="J36" s="230"/>
      <c r="K36" s="230">
        <v>5</v>
      </c>
      <c r="L36" s="230"/>
      <c r="M36" s="230">
        <v>4</v>
      </c>
      <c r="N36" s="230"/>
      <c r="O36" s="230">
        <v>4</v>
      </c>
      <c r="P36" s="230"/>
      <c r="Q36" s="230">
        <v>4</v>
      </c>
      <c r="R36" s="230"/>
      <c r="S36" s="230">
        <v>4</v>
      </c>
      <c r="T36" s="230"/>
      <c r="U36" s="230">
        <v>4</v>
      </c>
      <c r="V36" s="230"/>
      <c r="W36" s="230">
        <v>4</v>
      </c>
      <c r="X36" s="230"/>
      <c r="Y36" s="230">
        <v>2</v>
      </c>
      <c r="Z36" s="230"/>
    </row>
    <row r="37" spans="1:26" s="39" customFormat="1" ht="16.5" x14ac:dyDescent="0.25">
      <c r="A37" s="734"/>
      <c r="B37" s="231" t="s">
        <v>509</v>
      </c>
      <c r="C37" s="230">
        <v>0</v>
      </c>
      <c r="D37" s="230">
        <v>0</v>
      </c>
      <c r="E37" s="230">
        <v>6</v>
      </c>
      <c r="F37" s="230">
        <v>0</v>
      </c>
      <c r="G37" s="230">
        <v>17</v>
      </c>
      <c r="H37" s="230">
        <v>0</v>
      </c>
      <c r="I37" s="230">
        <v>17</v>
      </c>
      <c r="J37" s="230"/>
      <c r="K37" s="230">
        <v>17</v>
      </c>
      <c r="L37" s="230"/>
      <c r="M37" s="230">
        <v>15</v>
      </c>
      <c r="N37" s="230"/>
      <c r="O37" s="230">
        <v>15</v>
      </c>
      <c r="P37" s="230"/>
      <c r="Q37" s="230">
        <v>15</v>
      </c>
      <c r="R37" s="230"/>
      <c r="S37" s="230">
        <v>15</v>
      </c>
      <c r="T37" s="230"/>
      <c r="U37" s="230">
        <v>15</v>
      </c>
      <c r="V37" s="230"/>
      <c r="W37" s="230">
        <v>15</v>
      </c>
      <c r="X37" s="230"/>
      <c r="Y37" s="230">
        <v>9</v>
      </c>
      <c r="Z37" s="230"/>
    </row>
    <row r="38" spans="1:26" s="39" customFormat="1" ht="16.5" x14ac:dyDescent="0.25">
      <c r="A38" s="734"/>
      <c r="B38" s="231" t="s">
        <v>510</v>
      </c>
      <c r="C38" s="230">
        <v>0</v>
      </c>
      <c r="D38" s="230">
        <v>0</v>
      </c>
      <c r="E38" s="230">
        <v>10</v>
      </c>
      <c r="F38" s="230">
        <v>0</v>
      </c>
      <c r="G38" s="230">
        <v>15</v>
      </c>
      <c r="H38" s="230">
        <v>39</v>
      </c>
      <c r="I38" s="230">
        <v>15</v>
      </c>
      <c r="J38" s="230"/>
      <c r="K38" s="230">
        <v>15</v>
      </c>
      <c r="L38" s="230"/>
      <c r="M38" s="230">
        <v>15</v>
      </c>
      <c r="N38" s="230"/>
      <c r="O38" s="230">
        <v>15</v>
      </c>
      <c r="P38" s="230"/>
      <c r="Q38" s="230">
        <v>15</v>
      </c>
      <c r="R38" s="230"/>
      <c r="S38" s="230">
        <v>15</v>
      </c>
      <c r="T38" s="230"/>
      <c r="U38" s="230">
        <v>15</v>
      </c>
      <c r="V38" s="230"/>
      <c r="W38" s="230">
        <v>15</v>
      </c>
      <c r="X38" s="230"/>
      <c r="Y38" s="230">
        <v>8</v>
      </c>
      <c r="Z38" s="230"/>
    </row>
    <row r="39" spans="1:26" s="39" customFormat="1" ht="16.5" x14ac:dyDescent="0.25">
      <c r="A39" s="734"/>
      <c r="B39" s="231" t="s">
        <v>511</v>
      </c>
      <c r="C39" s="230">
        <v>0</v>
      </c>
      <c r="D39" s="230">
        <v>0</v>
      </c>
      <c r="E39" s="230">
        <v>0</v>
      </c>
      <c r="F39" s="230">
        <v>0</v>
      </c>
      <c r="G39" s="230">
        <v>0</v>
      </c>
      <c r="H39" s="230">
        <v>0</v>
      </c>
      <c r="I39" s="230">
        <v>0</v>
      </c>
      <c r="J39" s="230"/>
      <c r="K39" s="230">
        <v>0</v>
      </c>
      <c r="L39" s="230"/>
      <c r="M39" s="230">
        <v>5</v>
      </c>
      <c r="N39" s="230"/>
      <c r="O39" s="230">
        <v>5</v>
      </c>
      <c r="P39" s="230"/>
      <c r="Q39" s="230">
        <v>5</v>
      </c>
      <c r="R39" s="230"/>
      <c r="S39" s="230">
        <v>5</v>
      </c>
      <c r="T39" s="230"/>
      <c r="U39" s="230">
        <v>5</v>
      </c>
      <c r="V39" s="230"/>
      <c r="W39" s="230">
        <v>5</v>
      </c>
      <c r="X39" s="230"/>
      <c r="Y39" s="230">
        <v>5</v>
      </c>
      <c r="Z39" s="230"/>
    </row>
    <row r="40" spans="1:26" s="39" customFormat="1" ht="18.75" customHeight="1" x14ac:dyDescent="0.25">
      <c r="A40" s="733"/>
      <c r="B40" s="230" t="s">
        <v>93</v>
      </c>
      <c r="C40" s="299">
        <f>SUM(C20:C39)</f>
        <v>0</v>
      </c>
      <c r="D40" s="300"/>
      <c r="E40" s="299">
        <f>SUM(E20:E39)</f>
        <v>150</v>
      </c>
      <c r="F40" s="299">
        <f>SUM(F20:F39)</f>
        <v>0</v>
      </c>
      <c r="G40" s="299">
        <f>SUM(G20:G39)</f>
        <v>300</v>
      </c>
      <c r="H40" s="299">
        <f>SUM(H20:H39)</f>
        <v>83</v>
      </c>
      <c r="I40" s="299">
        <f>SUM(I20:I39)</f>
        <v>300</v>
      </c>
      <c r="J40" s="300"/>
      <c r="K40" s="299">
        <f>SUM(K20:K39)</f>
        <v>300</v>
      </c>
      <c r="L40" s="300"/>
      <c r="M40" s="299">
        <f>SUM(M20:M39)</f>
        <v>300</v>
      </c>
      <c r="N40" s="300"/>
      <c r="O40" s="299">
        <f>SUM(O20:O39)</f>
        <v>300</v>
      </c>
      <c r="P40" s="300"/>
      <c r="Q40" s="299">
        <f>SUM(Q20:Q39)</f>
        <v>300</v>
      </c>
      <c r="R40" s="300"/>
      <c r="S40" s="299">
        <f>SUM(S20:S39)</f>
        <v>300</v>
      </c>
      <c r="T40" s="300"/>
      <c r="U40" s="299">
        <f>SUM(U20:U39)</f>
        <v>300</v>
      </c>
      <c r="V40" s="300"/>
      <c r="W40" s="299">
        <f>SUM(W20:W39)</f>
        <v>300</v>
      </c>
      <c r="X40" s="300"/>
      <c r="Y40" s="299">
        <f>SUM(Y20:Y39)</f>
        <v>150</v>
      </c>
      <c r="Z40" s="300"/>
    </row>
  </sheetData>
  <mergeCells count="31">
    <mergeCell ref="W18:X18"/>
    <mergeCell ref="Y18:Z18"/>
    <mergeCell ref="C17:Z17"/>
    <mergeCell ref="B18:B19"/>
    <mergeCell ref="A18:A40"/>
    <mergeCell ref="O18:P18"/>
    <mergeCell ref="C18:D18"/>
    <mergeCell ref="E18:F18"/>
    <mergeCell ref="G18:H18"/>
    <mergeCell ref="I18:J18"/>
    <mergeCell ref="K18:L18"/>
    <mergeCell ref="M18:N18"/>
    <mergeCell ref="Q18:R18"/>
    <mergeCell ref="S18:T18"/>
    <mergeCell ref="U18:V18"/>
    <mergeCell ref="A17:B17"/>
    <mergeCell ref="X6:Z9"/>
    <mergeCell ref="U6:W9"/>
    <mergeCell ref="B6:T9"/>
    <mergeCell ref="A1:A4"/>
    <mergeCell ref="A6:A9"/>
    <mergeCell ref="A12:A14"/>
    <mergeCell ref="K12:L14"/>
    <mergeCell ref="M12:O12"/>
    <mergeCell ref="M13:O13"/>
    <mergeCell ref="M14:O14"/>
    <mergeCell ref="W1:X1"/>
    <mergeCell ref="W2:X2"/>
    <mergeCell ref="W3:X3"/>
    <mergeCell ref="W4:X4"/>
    <mergeCell ref="B1:V4"/>
  </mergeCells>
  <phoneticPr fontId="42" type="noConversion"/>
  <pageMargins left="0.25" right="0.25" top="0.75" bottom="0.75" header="0.3" footer="0.3"/>
  <pageSetup scale="24"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41"/>
  <sheetViews>
    <sheetView zoomScale="70" zoomScaleNormal="70" workbookViewId="0">
      <selection activeCell="F11" sqref="F11"/>
    </sheetView>
  </sheetViews>
  <sheetFormatPr baseColWidth="10" defaultColWidth="11.42578125" defaultRowHeight="15" x14ac:dyDescent="0.25"/>
  <cols>
    <col min="1" max="1" width="9.28515625" style="127" customWidth="1"/>
    <col min="2" max="2" width="35.42578125" style="127" customWidth="1"/>
    <col min="3" max="3" width="27.85546875" style="127" customWidth="1"/>
    <col min="4" max="4" width="12" style="127" customWidth="1"/>
    <col min="5" max="5" width="35" style="127" customWidth="1"/>
    <col min="6" max="6" width="17.28515625" style="127" customWidth="1"/>
    <col min="7" max="7" width="13.7109375" style="127" customWidth="1"/>
    <col min="8" max="8" width="13.5703125" style="127" customWidth="1"/>
    <col min="9" max="9" width="13.7109375" style="128" customWidth="1"/>
    <col min="10" max="10" width="11.42578125" style="128" customWidth="1"/>
    <col min="11" max="11" width="11.42578125" style="128"/>
    <col min="12" max="12" width="10.140625" style="128" customWidth="1"/>
    <col min="13" max="13" width="10.140625" style="127" customWidth="1"/>
    <col min="14" max="14" width="12.85546875" style="127" customWidth="1"/>
    <col min="15" max="16" width="10.140625" style="127" customWidth="1"/>
    <col min="17" max="17" width="12.85546875" style="127" customWidth="1"/>
    <col min="18" max="19" width="10.140625" style="127" customWidth="1"/>
    <col min="20" max="20" width="41.42578125" style="127" customWidth="1"/>
    <col min="21" max="22" width="10.140625" style="127" customWidth="1"/>
    <col min="23" max="23" width="12.85546875" style="127" customWidth="1"/>
    <col min="24" max="25" width="10.28515625" style="127" customWidth="1"/>
    <col min="26" max="26" width="12.85546875" style="127" customWidth="1"/>
    <col min="27" max="28" width="10.28515625" style="127" customWidth="1"/>
    <col min="29" max="29" width="12.85546875" style="127" customWidth="1"/>
    <col min="30" max="31" width="10.28515625" style="127" customWidth="1"/>
    <col min="32" max="32" width="13.42578125" style="127" customWidth="1"/>
    <col min="33" max="34" width="10.28515625" style="127" customWidth="1"/>
    <col min="35" max="35" width="13.42578125" style="127" customWidth="1"/>
    <col min="36" max="37" width="10.28515625" style="127" customWidth="1"/>
    <col min="38" max="38" width="13.5703125" style="127" customWidth="1"/>
    <col min="39" max="40" width="10.28515625" style="127" customWidth="1"/>
    <col min="41" max="41" width="13.42578125" style="127" customWidth="1"/>
    <col min="42" max="43" width="10.28515625" style="127" customWidth="1"/>
    <col min="44" max="44" width="12" style="127" customWidth="1"/>
    <col min="45" max="46" width="10.28515625" style="127" customWidth="1"/>
    <col min="47" max="47" width="12.5703125" style="127" customWidth="1"/>
    <col min="48" max="48" width="14" style="127" customWidth="1"/>
    <col min="49" max="50" width="12" style="127" customWidth="1"/>
    <col min="51" max="91" width="11.42578125" style="147"/>
    <col min="92" max="16384" width="11.42578125" style="127"/>
  </cols>
  <sheetData>
    <row r="1" spans="1:59" s="106" customFormat="1" ht="25.5" customHeight="1" thickBot="1" x14ac:dyDescent="0.3">
      <c r="A1" s="453"/>
      <c r="B1" s="737"/>
      <c r="C1" s="756" t="s">
        <v>123</v>
      </c>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5" t="s">
        <v>124</v>
      </c>
      <c r="AW1" s="755"/>
      <c r="AX1" s="755"/>
      <c r="AY1" s="166"/>
      <c r="AZ1" s="166"/>
      <c r="BA1" s="166"/>
      <c r="BB1" s="166"/>
      <c r="BC1" s="166"/>
      <c r="BD1" s="166"/>
      <c r="BE1" s="166"/>
      <c r="BF1" s="166"/>
      <c r="BG1" s="166"/>
    </row>
    <row r="2" spans="1:59" s="106" customFormat="1" ht="25.5" customHeight="1" thickBot="1" x14ac:dyDescent="0.3">
      <c r="A2" s="453"/>
      <c r="B2" s="737"/>
      <c r="C2" s="757" t="s">
        <v>125</v>
      </c>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5" t="s">
        <v>126</v>
      </c>
      <c r="AW2" s="755"/>
      <c r="AX2" s="755"/>
      <c r="AY2" s="166"/>
      <c r="AZ2" s="166"/>
      <c r="BA2" s="166"/>
      <c r="BB2" s="166"/>
      <c r="BC2" s="166"/>
      <c r="BD2" s="166"/>
      <c r="BE2" s="166"/>
      <c r="BF2" s="166"/>
      <c r="BG2" s="166"/>
    </row>
    <row r="3" spans="1:59" s="106" customFormat="1" ht="25.5" customHeight="1" thickBot="1" x14ac:dyDescent="0.3">
      <c r="A3" s="453"/>
      <c r="B3" s="737"/>
      <c r="C3" s="757" t="s">
        <v>127</v>
      </c>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5" t="s">
        <v>128</v>
      </c>
      <c r="AW3" s="755"/>
      <c r="AX3" s="755"/>
      <c r="AY3" s="166"/>
      <c r="AZ3" s="166"/>
      <c r="BA3" s="166"/>
      <c r="BB3" s="166"/>
      <c r="BC3" s="166"/>
      <c r="BD3" s="166"/>
      <c r="BE3" s="166"/>
      <c r="BF3" s="166"/>
      <c r="BG3" s="166"/>
    </row>
    <row r="4" spans="1:59" s="106" customFormat="1" ht="25.5" customHeight="1" thickBot="1" x14ac:dyDescent="0.3">
      <c r="A4" s="454"/>
      <c r="B4" s="738"/>
      <c r="C4" s="739" t="s">
        <v>518</v>
      </c>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1"/>
      <c r="AV4" s="755" t="s">
        <v>130</v>
      </c>
      <c r="AW4" s="755"/>
      <c r="AX4" s="755"/>
      <c r="AY4" s="166"/>
      <c r="AZ4" s="166"/>
      <c r="BA4" s="166"/>
      <c r="BB4" s="166"/>
      <c r="BC4" s="166"/>
      <c r="BD4" s="166"/>
      <c r="BE4" s="166"/>
      <c r="BF4" s="166"/>
      <c r="BG4" s="166"/>
    </row>
    <row r="5" spans="1:59" s="106" customFormat="1" ht="25.5" customHeight="1" thickBot="1" x14ac:dyDescent="0.3">
      <c r="A5" s="107"/>
      <c r="B5" s="799"/>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109"/>
      <c r="AW5" s="109"/>
      <c r="AX5" s="109"/>
      <c r="AY5" s="166"/>
      <c r="AZ5" s="166"/>
      <c r="BA5" s="166"/>
      <c r="BB5" s="166"/>
      <c r="BC5" s="166"/>
      <c r="BD5" s="166"/>
      <c r="BE5" s="166"/>
      <c r="BF5" s="166"/>
      <c r="BG5" s="166"/>
    </row>
    <row r="6" spans="1:59" s="39" customFormat="1" ht="8.25" customHeight="1" x14ac:dyDescent="0.25">
      <c r="A6" s="715" t="s">
        <v>424</v>
      </c>
      <c r="B6" s="715"/>
      <c r="C6" s="710" t="s">
        <v>150</v>
      </c>
      <c r="D6" s="710"/>
      <c r="E6" s="710"/>
      <c r="F6" s="710"/>
      <c r="G6" s="710"/>
      <c r="H6" s="710"/>
      <c r="I6" s="710"/>
      <c r="J6" s="710"/>
      <c r="K6" s="710"/>
      <c r="L6" s="710"/>
      <c r="M6" s="710"/>
      <c r="N6" s="710"/>
      <c r="O6" s="710"/>
      <c r="P6" s="710"/>
      <c r="Q6" s="710"/>
      <c r="R6" s="710"/>
      <c r="S6" s="710"/>
      <c r="T6" s="710"/>
      <c r="U6" s="707" t="s">
        <v>151</v>
      </c>
      <c r="V6" s="707"/>
      <c r="W6" s="707"/>
      <c r="X6" s="704">
        <v>2024110010289</v>
      </c>
      <c r="Y6" s="704"/>
      <c r="Z6" s="704"/>
    </row>
    <row r="7" spans="1:59" s="39" customFormat="1" ht="8.25" customHeight="1" x14ac:dyDescent="0.25">
      <c r="A7" s="716"/>
      <c r="B7" s="716"/>
      <c r="C7" s="711"/>
      <c r="D7" s="711"/>
      <c r="E7" s="711"/>
      <c r="F7" s="711"/>
      <c r="G7" s="711"/>
      <c r="H7" s="711"/>
      <c r="I7" s="711"/>
      <c r="J7" s="711"/>
      <c r="K7" s="711"/>
      <c r="L7" s="711"/>
      <c r="M7" s="711"/>
      <c r="N7" s="711"/>
      <c r="O7" s="711"/>
      <c r="P7" s="711"/>
      <c r="Q7" s="711"/>
      <c r="R7" s="711"/>
      <c r="S7" s="711"/>
      <c r="T7" s="711"/>
      <c r="U7" s="708"/>
      <c r="V7" s="708"/>
      <c r="W7" s="708"/>
      <c r="X7" s="705"/>
      <c r="Y7" s="705"/>
      <c r="Z7" s="705"/>
    </row>
    <row r="8" spans="1:59" s="39" customFormat="1" ht="8.25" customHeight="1" x14ac:dyDescent="0.25">
      <c r="A8" s="716"/>
      <c r="B8" s="716"/>
      <c r="C8" s="711"/>
      <c r="D8" s="711"/>
      <c r="E8" s="711"/>
      <c r="F8" s="711"/>
      <c r="G8" s="711"/>
      <c r="H8" s="711"/>
      <c r="I8" s="711"/>
      <c r="J8" s="711"/>
      <c r="K8" s="711"/>
      <c r="L8" s="711"/>
      <c r="M8" s="711"/>
      <c r="N8" s="711"/>
      <c r="O8" s="711"/>
      <c r="P8" s="711"/>
      <c r="Q8" s="711"/>
      <c r="R8" s="711"/>
      <c r="S8" s="711"/>
      <c r="T8" s="711"/>
      <c r="U8" s="708"/>
      <c r="V8" s="708"/>
      <c r="W8" s="708"/>
      <c r="X8" s="705"/>
      <c r="Y8" s="705"/>
      <c r="Z8" s="705"/>
    </row>
    <row r="9" spans="1:59" s="39" customFormat="1" ht="8.25" customHeight="1" thickBot="1" x14ac:dyDescent="0.3">
      <c r="A9" s="717"/>
      <c r="B9" s="717"/>
      <c r="C9" s="712"/>
      <c r="D9" s="712"/>
      <c r="E9" s="712"/>
      <c r="F9" s="712"/>
      <c r="G9" s="712"/>
      <c r="H9" s="712"/>
      <c r="I9" s="712"/>
      <c r="J9" s="712"/>
      <c r="K9" s="712"/>
      <c r="L9" s="712"/>
      <c r="M9" s="712"/>
      <c r="N9" s="712"/>
      <c r="O9" s="712"/>
      <c r="P9" s="712"/>
      <c r="Q9" s="712"/>
      <c r="R9" s="712"/>
      <c r="S9" s="712"/>
      <c r="T9" s="712"/>
      <c r="U9" s="709"/>
      <c r="V9" s="709"/>
      <c r="W9" s="709"/>
      <c r="X9" s="706"/>
      <c r="Y9" s="706"/>
      <c r="Z9" s="706"/>
    </row>
    <row r="10" spans="1:59" s="124" customFormat="1" ht="21.75" customHeight="1" thickBot="1" x14ac:dyDescent="0.3">
      <c r="A10" s="148"/>
      <c r="B10" s="126"/>
      <c r="C10" s="126"/>
      <c r="D10" s="126"/>
      <c r="E10" s="126"/>
      <c r="F10" s="126"/>
      <c r="G10" s="126"/>
      <c r="H10" s="126"/>
      <c r="I10" s="126"/>
      <c r="J10" s="126"/>
      <c r="K10" s="126"/>
      <c r="L10" s="126"/>
      <c r="M10" s="149"/>
      <c r="N10" s="149"/>
      <c r="O10" s="149"/>
      <c r="AY10" s="166"/>
      <c r="AZ10" s="166"/>
      <c r="BA10" s="166"/>
      <c r="BB10" s="166"/>
      <c r="BC10" s="166"/>
      <c r="BD10" s="166"/>
      <c r="BE10" s="166"/>
      <c r="BF10" s="166"/>
      <c r="BG10" s="166"/>
    </row>
    <row r="11" spans="1:59" s="106" customFormat="1" ht="21.75" customHeight="1" thickBot="1" x14ac:dyDescent="0.3">
      <c r="A11" s="691" t="s">
        <v>131</v>
      </c>
      <c r="B11" s="691"/>
      <c r="C11" s="180" t="s">
        <v>132</v>
      </c>
      <c r="D11" s="167" t="s">
        <v>135</v>
      </c>
      <c r="E11" s="180" t="s">
        <v>133</v>
      </c>
      <c r="F11" s="167" t="s">
        <v>135</v>
      </c>
      <c r="G11" s="180" t="s">
        <v>134</v>
      </c>
      <c r="H11" s="167" t="s">
        <v>135</v>
      </c>
      <c r="I11" s="205" t="s">
        <v>136</v>
      </c>
      <c r="J11" s="310"/>
      <c r="K11" s="206"/>
      <c r="L11" s="207"/>
      <c r="M11" s="183"/>
      <c r="N11" s="746" t="s">
        <v>137</v>
      </c>
      <c r="O11" s="747"/>
      <c r="P11" s="748"/>
      <c r="Q11" s="718" t="s">
        <v>138</v>
      </c>
      <c r="R11" s="718"/>
      <c r="S11" s="718"/>
      <c r="T11" s="742"/>
      <c r="U11" s="743"/>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66"/>
      <c r="AZ11" s="166"/>
      <c r="BA11" s="166"/>
      <c r="BB11" s="166"/>
      <c r="BC11" s="166"/>
      <c r="BD11" s="166"/>
      <c r="BE11" s="166"/>
      <c r="BF11" s="166"/>
      <c r="BG11" s="166"/>
    </row>
    <row r="12" spans="1:59" s="106" customFormat="1" ht="21.75" customHeight="1" thickBot="1" x14ac:dyDescent="0.3">
      <c r="A12" s="691"/>
      <c r="B12" s="691"/>
      <c r="C12" s="181" t="s">
        <v>139</v>
      </c>
      <c r="D12" s="182"/>
      <c r="E12" s="180" t="s">
        <v>140</v>
      </c>
      <c r="F12" s="167"/>
      <c r="G12" s="180" t="s">
        <v>141</v>
      </c>
      <c r="H12" s="182"/>
      <c r="I12" s="205" t="s">
        <v>142</v>
      </c>
      <c r="J12" s="310"/>
      <c r="K12" s="206"/>
      <c r="L12" s="207"/>
      <c r="M12" s="183"/>
      <c r="N12" s="749"/>
      <c r="O12" s="750"/>
      <c r="P12" s="751"/>
      <c r="Q12" s="718" t="s">
        <v>143</v>
      </c>
      <c r="R12" s="718"/>
      <c r="S12" s="718"/>
      <c r="T12" s="742"/>
      <c r="U12" s="743"/>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66"/>
      <c r="AZ12" s="166"/>
      <c r="BA12" s="166"/>
      <c r="BB12" s="166"/>
      <c r="BC12" s="166"/>
      <c r="BD12" s="166"/>
      <c r="BE12" s="166"/>
      <c r="BF12" s="166"/>
      <c r="BG12" s="166"/>
    </row>
    <row r="13" spans="1:59" s="106" customFormat="1" ht="21.75" customHeight="1" thickBot="1" x14ac:dyDescent="0.3">
      <c r="A13" s="691"/>
      <c r="B13" s="691"/>
      <c r="C13" s="180" t="s">
        <v>144</v>
      </c>
      <c r="D13" s="167"/>
      <c r="E13" s="180" t="s">
        <v>145</v>
      </c>
      <c r="F13" s="167"/>
      <c r="G13" s="180" t="s">
        <v>146</v>
      </c>
      <c r="H13" s="182"/>
      <c r="I13" s="205" t="s">
        <v>147</v>
      </c>
      <c r="J13" s="310"/>
      <c r="K13" s="206"/>
      <c r="L13" s="207"/>
      <c r="M13" s="183"/>
      <c r="N13" s="752"/>
      <c r="O13" s="753"/>
      <c r="P13" s="754"/>
      <c r="Q13" s="718" t="s">
        <v>148</v>
      </c>
      <c r="R13" s="718"/>
      <c r="S13" s="718"/>
      <c r="T13" s="744" t="s">
        <v>135</v>
      </c>
      <c r="U13" s="745"/>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66"/>
      <c r="AZ13" s="166"/>
      <c r="BA13" s="166"/>
      <c r="BB13" s="166"/>
      <c r="BC13" s="166"/>
      <c r="BD13" s="166"/>
      <c r="BE13" s="166"/>
      <c r="BF13" s="166"/>
      <c r="BG13" s="166"/>
    </row>
    <row r="14" spans="1:59" s="124" customFormat="1" ht="21.75" customHeight="1" thickBot="1" x14ac:dyDescent="0.3">
      <c r="I14" s="208"/>
      <c r="J14" s="208"/>
      <c r="K14" s="208"/>
      <c r="L14" s="208"/>
      <c r="AY14" s="166"/>
      <c r="AZ14" s="166"/>
      <c r="BA14" s="166"/>
      <c r="BB14" s="166"/>
      <c r="BC14" s="166"/>
      <c r="BD14" s="166"/>
      <c r="BE14" s="166"/>
      <c r="BF14" s="166"/>
      <c r="BG14" s="166"/>
    </row>
    <row r="15" spans="1:59" ht="23.45" customHeight="1" x14ac:dyDescent="0.25">
      <c r="A15" s="772" t="s">
        <v>519</v>
      </c>
      <c r="B15" s="760" t="s">
        <v>520</v>
      </c>
      <c r="C15" s="758" t="s">
        <v>53</v>
      </c>
      <c r="D15" s="758" t="s">
        <v>521</v>
      </c>
      <c r="E15" s="758" t="s">
        <v>522</v>
      </c>
      <c r="F15" s="758" t="s">
        <v>523</v>
      </c>
      <c r="G15" s="760" t="s">
        <v>524</v>
      </c>
      <c r="H15" s="760" t="s">
        <v>525</v>
      </c>
      <c r="I15" s="762" t="s">
        <v>526</v>
      </c>
      <c r="J15" s="762" t="s">
        <v>527</v>
      </c>
      <c r="K15" s="770" t="s">
        <v>528</v>
      </c>
      <c r="L15" s="766" t="s">
        <v>132</v>
      </c>
      <c r="M15" s="767"/>
      <c r="N15" s="768"/>
      <c r="O15" s="769" t="s">
        <v>133</v>
      </c>
      <c r="P15" s="767"/>
      <c r="Q15" s="768"/>
      <c r="R15" s="769" t="s">
        <v>134</v>
      </c>
      <c r="S15" s="767"/>
      <c r="T15" s="768"/>
      <c r="U15" s="769" t="s">
        <v>136</v>
      </c>
      <c r="V15" s="767"/>
      <c r="W15" s="768"/>
      <c r="X15" s="769" t="s">
        <v>139</v>
      </c>
      <c r="Y15" s="767"/>
      <c r="Z15" s="768"/>
      <c r="AA15" s="769" t="s">
        <v>140</v>
      </c>
      <c r="AB15" s="767"/>
      <c r="AC15" s="768"/>
      <c r="AD15" s="769" t="s">
        <v>141</v>
      </c>
      <c r="AE15" s="767"/>
      <c r="AF15" s="768"/>
      <c r="AG15" s="769" t="s">
        <v>142</v>
      </c>
      <c r="AH15" s="767"/>
      <c r="AI15" s="768"/>
      <c r="AJ15" s="769" t="s">
        <v>144</v>
      </c>
      <c r="AK15" s="767"/>
      <c r="AL15" s="768"/>
      <c r="AM15" s="769" t="s">
        <v>145</v>
      </c>
      <c r="AN15" s="767"/>
      <c r="AO15" s="768"/>
      <c r="AP15" s="769" t="s">
        <v>146</v>
      </c>
      <c r="AQ15" s="767"/>
      <c r="AR15" s="768"/>
      <c r="AS15" s="769" t="s">
        <v>147</v>
      </c>
      <c r="AT15" s="767"/>
      <c r="AU15" s="768"/>
      <c r="AV15" s="764" t="s">
        <v>529</v>
      </c>
      <c r="AW15" s="775" t="s">
        <v>530</v>
      </c>
      <c r="AX15" s="777" t="s">
        <v>531</v>
      </c>
      <c r="AY15" s="774"/>
      <c r="AZ15" s="774"/>
      <c r="BA15" s="774"/>
      <c r="BB15" s="774"/>
      <c r="BC15" s="774"/>
      <c r="BD15" s="774"/>
      <c r="BE15" s="774"/>
      <c r="BF15" s="774"/>
      <c r="BG15" s="774"/>
    </row>
    <row r="16" spans="1:59" s="128" customFormat="1" ht="36.75" customHeight="1" thickBot="1" x14ac:dyDescent="0.3">
      <c r="A16" s="773"/>
      <c r="B16" s="761"/>
      <c r="C16" s="759"/>
      <c r="D16" s="759"/>
      <c r="E16" s="759"/>
      <c r="F16" s="759"/>
      <c r="G16" s="761"/>
      <c r="H16" s="761"/>
      <c r="I16" s="763"/>
      <c r="J16" s="763"/>
      <c r="K16" s="771"/>
      <c r="L16" s="184" t="s">
        <v>532</v>
      </c>
      <c r="M16" s="168" t="s">
        <v>533</v>
      </c>
      <c r="N16" s="168" t="s">
        <v>534</v>
      </c>
      <c r="O16" s="184" t="s">
        <v>532</v>
      </c>
      <c r="P16" s="168" t="s">
        <v>533</v>
      </c>
      <c r="Q16" s="168" t="s">
        <v>534</v>
      </c>
      <c r="R16" s="184" t="s">
        <v>532</v>
      </c>
      <c r="S16" s="168" t="s">
        <v>533</v>
      </c>
      <c r="T16" s="168" t="s">
        <v>534</v>
      </c>
      <c r="U16" s="184" t="s">
        <v>532</v>
      </c>
      <c r="V16" s="168" t="s">
        <v>533</v>
      </c>
      <c r="W16" s="168" t="s">
        <v>534</v>
      </c>
      <c r="X16" s="184" t="s">
        <v>532</v>
      </c>
      <c r="Y16" s="168" t="s">
        <v>533</v>
      </c>
      <c r="Z16" s="168" t="s">
        <v>534</v>
      </c>
      <c r="AA16" s="184" t="s">
        <v>532</v>
      </c>
      <c r="AB16" s="168" t="s">
        <v>533</v>
      </c>
      <c r="AC16" s="168" t="s">
        <v>534</v>
      </c>
      <c r="AD16" s="184" t="s">
        <v>532</v>
      </c>
      <c r="AE16" s="168" t="s">
        <v>533</v>
      </c>
      <c r="AF16" s="168" t="s">
        <v>534</v>
      </c>
      <c r="AG16" s="184" t="s">
        <v>532</v>
      </c>
      <c r="AH16" s="168" t="s">
        <v>533</v>
      </c>
      <c r="AI16" s="168" t="s">
        <v>534</v>
      </c>
      <c r="AJ16" s="184" t="s">
        <v>532</v>
      </c>
      <c r="AK16" s="168" t="s">
        <v>533</v>
      </c>
      <c r="AL16" s="168" t="s">
        <v>534</v>
      </c>
      <c r="AM16" s="184" t="s">
        <v>532</v>
      </c>
      <c r="AN16" s="168" t="s">
        <v>533</v>
      </c>
      <c r="AO16" s="168" t="s">
        <v>534</v>
      </c>
      <c r="AP16" s="184" t="s">
        <v>532</v>
      </c>
      <c r="AQ16" s="168" t="s">
        <v>533</v>
      </c>
      <c r="AR16" s="168" t="s">
        <v>534</v>
      </c>
      <c r="AS16" s="184" t="s">
        <v>532</v>
      </c>
      <c r="AT16" s="168" t="s">
        <v>533</v>
      </c>
      <c r="AU16" s="168" t="s">
        <v>534</v>
      </c>
      <c r="AV16" s="765"/>
      <c r="AW16" s="776"/>
      <c r="AX16" s="778"/>
      <c r="AY16" s="774"/>
      <c r="AZ16" s="774"/>
      <c r="BA16" s="774"/>
      <c r="BB16" s="774"/>
      <c r="BC16" s="774"/>
      <c r="BD16" s="774"/>
      <c r="BE16" s="774"/>
      <c r="BF16" s="774"/>
      <c r="BG16" s="774"/>
    </row>
    <row r="17" spans="1:50" ht="51.75" hidden="1" customHeight="1" x14ac:dyDescent="0.25">
      <c r="A17" s="138" t="s">
        <v>535</v>
      </c>
      <c r="B17" s="139" t="s">
        <v>536</v>
      </c>
      <c r="C17" s="139" t="s">
        <v>537</v>
      </c>
      <c r="D17" s="140">
        <v>1</v>
      </c>
      <c r="E17" s="139" t="s">
        <v>538</v>
      </c>
      <c r="F17" s="139"/>
      <c r="G17" s="140" t="s">
        <v>539</v>
      </c>
      <c r="H17" s="140" t="s">
        <v>540</v>
      </c>
      <c r="I17" s="209">
        <v>3520</v>
      </c>
      <c r="J17" s="209">
        <v>9846</v>
      </c>
      <c r="K17" s="210">
        <v>1000</v>
      </c>
      <c r="L17" s="211">
        <v>42</v>
      </c>
      <c r="M17" s="169"/>
      <c r="N17" s="169"/>
      <c r="O17" s="170">
        <v>84</v>
      </c>
      <c r="P17" s="171"/>
      <c r="Q17" s="171"/>
      <c r="R17" s="170">
        <v>104</v>
      </c>
      <c r="S17" s="171"/>
      <c r="T17" s="171"/>
      <c r="U17" s="170">
        <v>104</v>
      </c>
      <c r="V17" s="171"/>
      <c r="W17" s="171"/>
      <c r="X17" s="170">
        <v>104</v>
      </c>
      <c r="Y17" s="171"/>
      <c r="Z17" s="171"/>
      <c r="AA17" s="170">
        <v>104</v>
      </c>
      <c r="AB17" s="171"/>
      <c r="AC17" s="171"/>
      <c r="AD17" s="170">
        <v>104</v>
      </c>
      <c r="AE17" s="171"/>
      <c r="AF17" s="171"/>
      <c r="AG17" s="170">
        <v>104</v>
      </c>
      <c r="AH17" s="171"/>
      <c r="AI17" s="171"/>
      <c r="AJ17" s="170">
        <v>104</v>
      </c>
      <c r="AK17" s="171"/>
      <c r="AL17" s="171"/>
      <c r="AM17" s="170">
        <v>104</v>
      </c>
      <c r="AN17" s="171"/>
      <c r="AO17" s="171"/>
      <c r="AP17" s="170">
        <v>42</v>
      </c>
      <c r="AQ17" s="171"/>
      <c r="AR17" s="171"/>
      <c r="AS17" s="170">
        <v>0</v>
      </c>
      <c r="AT17" s="171"/>
      <c r="AU17" s="171"/>
      <c r="AV17" s="141">
        <f>+L17+O17+R17+U17+X17+AA17+AD17+AG17+AJ17+AM17+AP17+AS17</f>
        <v>1000</v>
      </c>
      <c r="AW17" s="172">
        <f>+M17+P17+S17+V17+Y17+AB17+AE17+AH17+AK17+AN17+AQ17+AT17</f>
        <v>0</v>
      </c>
      <c r="AX17" s="142" t="s">
        <v>541</v>
      </c>
    </row>
    <row r="18" spans="1:50" ht="51.75" hidden="1" customHeight="1" x14ac:dyDescent="0.25">
      <c r="A18" s="132" t="s">
        <v>535</v>
      </c>
      <c r="B18" s="130" t="s">
        <v>536</v>
      </c>
      <c r="C18" s="130" t="s">
        <v>537</v>
      </c>
      <c r="D18" s="129">
        <v>2</v>
      </c>
      <c r="E18" s="130" t="s">
        <v>542</v>
      </c>
      <c r="F18" s="130"/>
      <c r="G18" s="129" t="s">
        <v>539</v>
      </c>
      <c r="H18" s="129" t="s">
        <v>540</v>
      </c>
      <c r="I18" s="131">
        <v>111340</v>
      </c>
      <c r="J18" s="131">
        <v>350292</v>
      </c>
      <c r="K18" s="212">
        <v>35000</v>
      </c>
      <c r="L18" s="213">
        <v>2916</v>
      </c>
      <c r="M18" s="173"/>
      <c r="N18" s="173"/>
      <c r="O18" s="174">
        <v>2916</v>
      </c>
      <c r="P18" s="175"/>
      <c r="Q18" s="175"/>
      <c r="R18" s="174">
        <v>2916</v>
      </c>
      <c r="S18" s="175"/>
      <c r="T18" s="175"/>
      <c r="U18" s="174">
        <v>2916</v>
      </c>
      <c r="V18" s="175"/>
      <c r="W18" s="175"/>
      <c r="X18" s="174">
        <v>2917</v>
      </c>
      <c r="Y18" s="175"/>
      <c r="Z18" s="175"/>
      <c r="AA18" s="174">
        <v>2917</v>
      </c>
      <c r="AB18" s="175"/>
      <c r="AC18" s="175"/>
      <c r="AD18" s="174">
        <v>2917</v>
      </c>
      <c r="AE18" s="175"/>
      <c r="AF18" s="175"/>
      <c r="AG18" s="174">
        <v>2917</v>
      </c>
      <c r="AH18" s="175"/>
      <c r="AI18" s="175"/>
      <c r="AJ18" s="174">
        <v>2917</v>
      </c>
      <c r="AK18" s="175"/>
      <c r="AL18" s="175"/>
      <c r="AM18" s="174">
        <v>2917</v>
      </c>
      <c r="AN18" s="175"/>
      <c r="AO18" s="175"/>
      <c r="AP18" s="174">
        <v>2917</v>
      </c>
      <c r="AQ18" s="175"/>
      <c r="AR18" s="175"/>
      <c r="AS18" s="174">
        <v>2917</v>
      </c>
      <c r="AT18" s="175"/>
      <c r="AU18" s="175"/>
      <c r="AV18" s="141">
        <f t="shared" ref="AV18:AV39" si="0">+L18+O18+R18+U18+X18+AA18+AD18+AG18+AJ18+AM18+AP18+AS18</f>
        <v>35000</v>
      </c>
      <c r="AW18" s="172">
        <f t="shared" ref="AW18:AW40" si="1">+M18+P18+S18+V18+Y18+AB18+AE18+AH18+AK18+AN18+AQ18+AT18</f>
        <v>0</v>
      </c>
      <c r="AX18" s="143" t="s">
        <v>543</v>
      </c>
    </row>
    <row r="19" spans="1:50" ht="51.75" hidden="1" customHeight="1" x14ac:dyDescent="0.25">
      <c r="A19" s="132" t="s">
        <v>535</v>
      </c>
      <c r="B19" s="130" t="s">
        <v>536</v>
      </c>
      <c r="C19" s="130" t="s">
        <v>537</v>
      </c>
      <c r="D19" s="129">
        <v>3</v>
      </c>
      <c r="E19" s="130" t="s">
        <v>544</v>
      </c>
      <c r="F19" s="130"/>
      <c r="G19" s="129" t="s">
        <v>539</v>
      </c>
      <c r="H19" s="129" t="s">
        <v>540</v>
      </c>
      <c r="I19" s="131">
        <v>196518110</v>
      </c>
      <c r="J19" s="131">
        <v>56451000</v>
      </c>
      <c r="K19" s="133">
        <v>5020000</v>
      </c>
      <c r="L19" s="213">
        <v>418000</v>
      </c>
      <c r="M19" s="173"/>
      <c r="N19" s="173"/>
      <c r="O19" s="174">
        <v>418000</v>
      </c>
      <c r="P19" s="175"/>
      <c r="Q19" s="175"/>
      <c r="R19" s="174">
        <v>418000</v>
      </c>
      <c r="S19" s="175"/>
      <c r="T19" s="175"/>
      <c r="U19" s="174">
        <v>550000</v>
      </c>
      <c r="V19" s="175"/>
      <c r="W19" s="175"/>
      <c r="X19" s="174">
        <v>418000</v>
      </c>
      <c r="Y19" s="175"/>
      <c r="Z19" s="175"/>
      <c r="AA19" s="174">
        <v>418000</v>
      </c>
      <c r="AB19" s="175"/>
      <c r="AC19" s="175"/>
      <c r="AD19" s="174">
        <v>418000</v>
      </c>
      <c r="AE19" s="175"/>
      <c r="AF19" s="175"/>
      <c r="AG19" s="174">
        <v>418000</v>
      </c>
      <c r="AH19" s="175"/>
      <c r="AI19" s="175"/>
      <c r="AJ19" s="174">
        <v>418000</v>
      </c>
      <c r="AK19" s="175"/>
      <c r="AL19" s="175"/>
      <c r="AM19" s="174">
        <v>418000</v>
      </c>
      <c r="AN19" s="175"/>
      <c r="AO19" s="175"/>
      <c r="AP19" s="174">
        <v>500000</v>
      </c>
      <c r="AQ19" s="175"/>
      <c r="AR19" s="175"/>
      <c r="AS19" s="174">
        <v>208000</v>
      </c>
      <c r="AT19" s="175"/>
      <c r="AU19" s="175"/>
      <c r="AV19" s="141">
        <f t="shared" si="0"/>
        <v>5020000</v>
      </c>
      <c r="AW19" s="172">
        <f t="shared" si="1"/>
        <v>0</v>
      </c>
      <c r="AX19" s="143" t="s">
        <v>545</v>
      </c>
    </row>
    <row r="20" spans="1:50" ht="51.75" hidden="1" customHeight="1" x14ac:dyDescent="0.25">
      <c r="A20" s="132" t="s">
        <v>535</v>
      </c>
      <c r="B20" s="130" t="s">
        <v>536</v>
      </c>
      <c r="C20" s="130" t="s">
        <v>537</v>
      </c>
      <c r="D20" s="129">
        <v>4</v>
      </c>
      <c r="E20" s="130" t="s">
        <v>546</v>
      </c>
      <c r="F20" s="130"/>
      <c r="G20" s="129" t="s">
        <v>539</v>
      </c>
      <c r="H20" s="129" t="s">
        <v>540</v>
      </c>
      <c r="I20" s="131">
        <v>3993</v>
      </c>
      <c r="J20" s="131">
        <v>9916</v>
      </c>
      <c r="K20" s="212">
        <v>1000</v>
      </c>
      <c r="L20" s="213">
        <v>0</v>
      </c>
      <c r="M20" s="173"/>
      <c r="N20" s="173"/>
      <c r="O20" s="174">
        <v>60</v>
      </c>
      <c r="P20" s="175"/>
      <c r="Q20" s="175"/>
      <c r="R20" s="174">
        <v>110</v>
      </c>
      <c r="S20" s="175"/>
      <c r="T20" s="175"/>
      <c r="U20" s="174">
        <v>110</v>
      </c>
      <c r="V20" s="175"/>
      <c r="W20" s="175"/>
      <c r="X20" s="174">
        <v>110</v>
      </c>
      <c r="Y20" s="175"/>
      <c r="Z20" s="175"/>
      <c r="AA20" s="174">
        <v>110</v>
      </c>
      <c r="AB20" s="175"/>
      <c r="AC20" s="175"/>
      <c r="AD20" s="174">
        <v>110</v>
      </c>
      <c r="AE20" s="175"/>
      <c r="AF20" s="175"/>
      <c r="AG20" s="174">
        <v>110</v>
      </c>
      <c r="AH20" s="175"/>
      <c r="AI20" s="175"/>
      <c r="AJ20" s="174">
        <v>110</v>
      </c>
      <c r="AK20" s="175"/>
      <c r="AL20" s="175"/>
      <c r="AM20" s="174">
        <v>110</v>
      </c>
      <c r="AN20" s="175"/>
      <c r="AO20" s="175"/>
      <c r="AP20" s="174">
        <v>60</v>
      </c>
      <c r="AQ20" s="175"/>
      <c r="AR20" s="175"/>
      <c r="AS20" s="174">
        <v>0</v>
      </c>
      <c r="AT20" s="175"/>
      <c r="AU20" s="175"/>
      <c r="AV20" s="141">
        <f t="shared" si="0"/>
        <v>1000</v>
      </c>
      <c r="AW20" s="172">
        <f t="shared" si="1"/>
        <v>0</v>
      </c>
      <c r="AX20" s="143" t="s">
        <v>543</v>
      </c>
    </row>
    <row r="21" spans="1:50" ht="51.75" hidden="1" customHeight="1" x14ac:dyDescent="0.25">
      <c r="A21" s="132" t="s">
        <v>535</v>
      </c>
      <c r="B21" s="130" t="s">
        <v>536</v>
      </c>
      <c r="C21" s="130" t="s">
        <v>537</v>
      </c>
      <c r="D21" s="129">
        <v>5</v>
      </c>
      <c r="E21" s="130" t="s">
        <v>547</v>
      </c>
      <c r="F21" s="130"/>
      <c r="G21" s="129" t="s">
        <v>539</v>
      </c>
      <c r="H21" s="129" t="s">
        <v>548</v>
      </c>
      <c r="I21" s="131">
        <v>90102</v>
      </c>
      <c r="J21" s="131">
        <v>286385</v>
      </c>
      <c r="K21" s="212">
        <v>29000</v>
      </c>
      <c r="L21" s="213">
        <v>0</v>
      </c>
      <c r="M21" s="173"/>
      <c r="N21" s="173"/>
      <c r="O21" s="174">
        <v>1500</v>
      </c>
      <c r="P21" s="175"/>
      <c r="Q21" s="175"/>
      <c r="R21" s="174">
        <v>3000</v>
      </c>
      <c r="S21" s="175"/>
      <c r="T21" s="175"/>
      <c r="U21" s="174">
        <v>3000</v>
      </c>
      <c r="V21" s="175"/>
      <c r="W21" s="175"/>
      <c r="X21" s="174">
        <v>3000</v>
      </c>
      <c r="Y21" s="175"/>
      <c r="Z21" s="175"/>
      <c r="AA21" s="174">
        <v>3000</v>
      </c>
      <c r="AB21" s="175"/>
      <c r="AC21" s="175"/>
      <c r="AD21" s="174">
        <v>3000</v>
      </c>
      <c r="AE21" s="175"/>
      <c r="AF21" s="175"/>
      <c r="AG21" s="174">
        <v>3000</v>
      </c>
      <c r="AH21" s="175"/>
      <c r="AI21" s="175"/>
      <c r="AJ21" s="174">
        <v>3000</v>
      </c>
      <c r="AK21" s="175"/>
      <c r="AL21" s="175"/>
      <c r="AM21" s="174">
        <v>3000</v>
      </c>
      <c r="AN21" s="175"/>
      <c r="AO21" s="175"/>
      <c r="AP21" s="174">
        <v>3500</v>
      </c>
      <c r="AQ21" s="175"/>
      <c r="AR21" s="175"/>
      <c r="AS21" s="174">
        <v>0</v>
      </c>
      <c r="AT21" s="175"/>
      <c r="AU21" s="175"/>
      <c r="AV21" s="141">
        <f t="shared" si="0"/>
        <v>29000</v>
      </c>
      <c r="AW21" s="172">
        <f t="shared" si="1"/>
        <v>0</v>
      </c>
      <c r="AX21" s="143" t="s">
        <v>543</v>
      </c>
    </row>
    <row r="22" spans="1:50" ht="51.75" hidden="1" customHeight="1" x14ac:dyDescent="0.25">
      <c r="A22" s="132" t="s">
        <v>535</v>
      </c>
      <c r="B22" s="130" t="s">
        <v>536</v>
      </c>
      <c r="C22" s="130" t="s">
        <v>537</v>
      </c>
      <c r="D22" s="129">
        <v>6</v>
      </c>
      <c r="E22" s="130" t="s">
        <v>549</v>
      </c>
      <c r="F22" s="130"/>
      <c r="G22" s="129" t="s">
        <v>539</v>
      </c>
      <c r="H22" s="129" t="s">
        <v>540</v>
      </c>
      <c r="I22" s="131">
        <v>3430</v>
      </c>
      <c r="J22" s="131">
        <v>11841</v>
      </c>
      <c r="K22" s="212">
        <v>1200</v>
      </c>
      <c r="L22" s="213">
        <v>100</v>
      </c>
      <c r="M22" s="173"/>
      <c r="N22" s="173"/>
      <c r="O22" s="174">
        <v>100</v>
      </c>
      <c r="P22" s="175"/>
      <c r="Q22" s="175"/>
      <c r="R22" s="174">
        <v>100</v>
      </c>
      <c r="S22" s="175"/>
      <c r="T22" s="175"/>
      <c r="U22" s="174">
        <v>100</v>
      </c>
      <c r="V22" s="175"/>
      <c r="W22" s="175"/>
      <c r="X22" s="174">
        <v>100</v>
      </c>
      <c r="Y22" s="175"/>
      <c r="Z22" s="175"/>
      <c r="AA22" s="174">
        <v>100</v>
      </c>
      <c r="AB22" s="175"/>
      <c r="AC22" s="175"/>
      <c r="AD22" s="174">
        <v>100</v>
      </c>
      <c r="AE22" s="175"/>
      <c r="AF22" s="175"/>
      <c r="AG22" s="174">
        <v>100</v>
      </c>
      <c r="AH22" s="175"/>
      <c r="AI22" s="175"/>
      <c r="AJ22" s="174">
        <v>100</v>
      </c>
      <c r="AK22" s="175"/>
      <c r="AL22" s="175"/>
      <c r="AM22" s="174">
        <v>100</v>
      </c>
      <c r="AN22" s="175"/>
      <c r="AO22" s="175"/>
      <c r="AP22" s="174">
        <v>100</v>
      </c>
      <c r="AQ22" s="175"/>
      <c r="AR22" s="175"/>
      <c r="AS22" s="174">
        <v>100</v>
      </c>
      <c r="AT22" s="175"/>
      <c r="AU22" s="175"/>
      <c r="AV22" s="141">
        <f t="shared" si="0"/>
        <v>1200</v>
      </c>
      <c r="AW22" s="172">
        <f t="shared" si="1"/>
        <v>0</v>
      </c>
      <c r="AX22" s="143" t="s">
        <v>543</v>
      </c>
    </row>
    <row r="23" spans="1:50" ht="51.75" hidden="1" customHeight="1" x14ac:dyDescent="0.25">
      <c r="A23" s="132" t="s">
        <v>535</v>
      </c>
      <c r="B23" s="130" t="s">
        <v>536</v>
      </c>
      <c r="C23" s="130" t="s">
        <v>537</v>
      </c>
      <c r="D23" s="129">
        <v>7</v>
      </c>
      <c r="E23" s="130" t="s">
        <v>550</v>
      </c>
      <c r="F23" s="130"/>
      <c r="G23" s="129" t="s">
        <v>539</v>
      </c>
      <c r="H23" s="129" t="s">
        <v>540</v>
      </c>
      <c r="I23" s="131">
        <v>13336</v>
      </c>
      <c r="J23" s="131">
        <v>12778</v>
      </c>
      <c r="K23" s="212">
        <v>1200</v>
      </c>
      <c r="L23" s="213">
        <v>0</v>
      </c>
      <c r="M23" s="173"/>
      <c r="N23" s="173"/>
      <c r="O23" s="174">
        <v>100</v>
      </c>
      <c r="P23" s="175"/>
      <c r="Q23" s="175"/>
      <c r="R23" s="174">
        <v>125</v>
      </c>
      <c r="S23" s="175"/>
      <c r="T23" s="175"/>
      <c r="U23" s="174">
        <v>125</v>
      </c>
      <c r="V23" s="175"/>
      <c r="W23" s="175"/>
      <c r="X23" s="174">
        <v>125</v>
      </c>
      <c r="Y23" s="175"/>
      <c r="Z23" s="175"/>
      <c r="AA23" s="174">
        <v>125</v>
      </c>
      <c r="AB23" s="175"/>
      <c r="AC23" s="175"/>
      <c r="AD23" s="174">
        <v>125</v>
      </c>
      <c r="AE23" s="175"/>
      <c r="AF23" s="175"/>
      <c r="AG23" s="174">
        <v>125</v>
      </c>
      <c r="AH23" s="175"/>
      <c r="AI23" s="175"/>
      <c r="AJ23" s="174">
        <v>125</v>
      </c>
      <c r="AK23" s="175"/>
      <c r="AL23" s="175"/>
      <c r="AM23" s="174">
        <v>125</v>
      </c>
      <c r="AN23" s="175"/>
      <c r="AO23" s="175"/>
      <c r="AP23" s="174">
        <v>100</v>
      </c>
      <c r="AQ23" s="175"/>
      <c r="AR23" s="175"/>
      <c r="AS23" s="174">
        <v>0</v>
      </c>
      <c r="AT23" s="175"/>
      <c r="AU23" s="175"/>
      <c r="AV23" s="141">
        <f t="shared" si="0"/>
        <v>1200</v>
      </c>
      <c r="AW23" s="172">
        <f t="shared" si="1"/>
        <v>0</v>
      </c>
      <c r="AX23" s="143" t="s">
        <v>543</v>
      </c>
    </row>
    <row r="24" spans="1:50" ht="51.75" hidden="1" customHeight="1" x14ac:dyDescent="0.25">
      <c r="A24" s="132" t="s">
        <v>535</v>
      </c>
      <c r="B24" s="130" t="s">
        <v>536</v>
      </c>
      <c r="C24" s="130" t="s">
        <v>537</v>
      </c>
      <c r="D24" s="129">
        <v>8</v>
      </c>
      <c r="E24" s="130" t="s">
        <v>551</v>
      </c>
      <c r="F24" s="130"/>
      <c r="G24" s="129" t="s">
        <v>539</v>
      </c>
      <c r="H24" s="129" t="s">
        <v>540</v>
      </c>
      <c r="I24" s="131">
        <v>14921</v>
      </c>
      <c r="J24" s="131">
        <v>24269</v>
      </c>
      <c r="K24" s="212">
        <v>2400</v>
      </c>
      <c r="L24" s="213">
        <v>0</v>
      </c>
      <c r="M24" s="173"/>
      <c r="N24" s="173"/>
      <c r="O24" s="174">
        <v>160</v>
      </c>
      <c r="P24" s="175"/>
      <c r="Q24" s="175"/>
      <c r="R24" s="174">
        <v>280</v>
      </c>
      <c r="S24" s="175"/>
      <c r="T24" s="175"/>
      <c r="U24" s="174">
        <v>280</v>
      </c>
      <c r="V24" s="175"/>
      <c r="W24" s="175"/>
      <c r="X24" s="174">
        <v>280</v>
      </c>
      <c r="Y24" s="175"/>
      <c r="Z24" s="175"/>
      <c r="AA24" s="174">
        <v>280</v>
      </c>
      <c r="AB24" s="175"/>
      <c r="AC24" s="175"/>
      <c r="AD24" s="174">
        <v>280</v>
      </c>
      <c r="AE24" s="175"/>
      <c r="AF24" s="175"/>
      <c r="AG24" s="174">
        <v>280</v>
      </c>
      <c r="AH24" s="175"/>
      <c r="AI24" s="175"/>
      <c r="AJ24" s="174">
        <v>280</v>
      </c>
      <c r="AK24" s="175"/>
      <c r="AL24" s="175"/>
      <c r="AM24" s="174">
        <v>280</v>
      </c>
      <c r="AN24" s="175"/>
      <c r="AO24" s="175"/>
      <c r="AP24" s="174">
        <v>0</v>
      </c>
      <c r="AQ24" s="175"/>
      <c r="AR24" s="175"/>
      <c r="AS24" s="174">
        <v>0</v>
      </c>
      <c r="AT24" s="175"/>
      <c r="AU24" s="175"/>
      <c r="AV24" s="141">
        <f t="shared" si="0"/>
        <v>2400</v>
      </c>
      <c r="AW24" s="172">
        <f t="shared" si="1"/>
        <v>0</v>
      </c>
      <c r="AX24" s="143" t="s">
        <v>543</v>
      </c>
    </row>
    <row r="25" spans="1:50" ht="51.75" hidden="1" customHeight="1" x14ac:dyDescent="0.25">
      <c r="A25" s="132" t="s">
        <v>535</v>
      </c>
      <c r="B25" s="130" t="s">
        <v>536</v>
      </c>
      <c r="C25" s="130" t="s">
        <v>537</v>
      </c>
      <c r="D25" s="129">
        <v>9</v>
      </c>
      <c r="E25" s="130" t="s">
        <v>552</v>
      </c>
      <c r="F25" s="130"/>
      <c r="G25" s="129" t="s">
        <v>539</v>
      </c>
      <c r="H25" s="129" t="s">
        <v>548</v>
      </c>
      <c r="I25" s="131">
        <v>34622</v>
      </c>
      <c r="J25" s="131">
        <v>116050</v>
      </c>
      <c r="K25" s="212">
        <v>11500</v>
      </c>
      <c r="L25" s="213">
        <v>479</v>
      </c>
      <c r="M25" s="173"/>
      <c r="N25" s="173"/>
      <c r="O25" s="174">
        <v>958</v>
      </c>
      <c r="P25" s="175"/>
      <c r="Q25" s="175"/>
      <c r="R25" s="174">
        <v>1150</v>
      </c>
      <c r="S25" s="175"/>
      <c r="T25" s="175"/>
      <c r="U25" s="174">
        <v>1150</v>
      </c>
      <c r="V25" s="175"/>
      <c r="W25" s="175"/>
      <c r="X25" s="174">
        <v>1150</v>
      </c>
      <c r="Y25" s="175"/>
      <c r="Z25" s="175"/>
      <c r="AA25" s="174">
        <v>1150</v>
      </c>
      <c r="AB25" s="175"/>
      <c r="AC25" s="175"/>
      <c r="AD25" s="174">
        <v>1150</v>
      </c>
      <c r="AE25" s="175"/>
      <c r="AF25" s="175"/>
      <c r="AG25" s="174">
        <v>1150</v>
      </c>
      <c r="AH25" s="175"/>
      <c r="AI25" s="175"/>
      <c r="AJ25" s="174">
        <v>1150</v>
      </c>
      <c r="AK25" s="175"/>
      <c r="AL25" s="175"/>
      <c r="AM25" s="174">
        <v>1150</v>
      </c>
      <c r="AN25" s="175"/>
      <c r="AO25" s="175"/>
      <c r="AP25" s="174">
        <v>479</v>
      </c>
      <c r="AQ25" s="175"/>
      <c r="AR25" s="175"/>
      <c r="AS25" s="174">
        <v>384</v>
      </c>
      <c r="AT25" s="175"/>
      <c r="AU25" s="175"/>
      <c r="AV25" s="141">
        <f t="shared" si="0"/>
        <v>11500</v>
      </c>
      <c r="AW25" s="172">
        <f t="shared" si="1"/>
        <v>0</v>
      </c>
      <c r="AX25" s="143" t="s">
        <v>541</v>
      </c>
    </row>
    <row r="26" spans="1:50" ht="51.75" hidden="1" customHeight="1" x14ac:dyDescent="0.25">
      <c r="A26" s="132" t="s">
        <v>553</v>
      </c>
      <c r="B26" s="130" t="s">
        <v>554</v>
      </c>
      <c r="C26" s="130" t="s">
        <v>555</v>
      </c>
      <c r="D26" s="129">
        <v>23</v>
      </c>
      <c r="E26" s="130" t="s">
        <v>556</v>
      </c>
      <c r="F26" s="130"/>
      <c r="G26" s="129" t="s">
        <v>539</v>
      </c>
      <c r="H26" s="129" t="s">
        <v>540</v>
      </c>
      <c r="I26" s="131">
        <v>15</v>
      </c>
      <c r="J26" s="131">
        <v>47</v>
      </c>
      <c r="K26" s="133">
        <v>4</v>
      </c>
      <c r="L26" s="213"/>
      <c r="M26" s="173"/>
      <c r="N26" s="173"/>
      <c r="O26" s="174"/>
      <c r="P26" s="175"/>
      <c r="Q26" s="175"/>
      <c r="R26" s="174">
        <v>1</v>
      </c>
      <c r="S26" s="175"/>
      <c r="T26" s="175"/>
      <c r="U26" s="174"/>
      <c r="V26" s="175"/>
      <c r="W26" s="175"/>
      <c r="X26" s="174"/>
      <c r="Y26" s="175"/>
      <c r="Z26" s="175"/>
      <c r="AA26" s="174"/>
      <c r="AB26" s="175"/>
      <c r="AC26" s="175"/>
      <c r="AD26" s="174"/>
      <c r="AE26" s="175"/>
      <c r="AF26" s="175"/>
      <c r="AG26" s="174"/>
      <c r="AH26" s="175"/>
      <c r="AI26" s="175"/>
      <c r="AJ26" s="174">
        <v>1</v>
      </c>
      <c r="AK26" s="175"/>
      <c r="AL26" s="175"/>
      <c r="AM26" s="174">
        <v>1</v>
      </c>
      <c r="AN26" s="175"/>
      <c r="AO26" s="175"/>
      <c r="AP26" s="174">
        <v>1</v>
      </c>
      <c r="AQ26" s="175"/>
      <c r="AR26" s="175"/>
      <c r="AS26" s="174"/>
      <c r="AT26" s="175"/>
      <c r="AU26" s="175"/>
      <c r="AV26" s="141">
        <f t="shared" si="0"/>
        <v>4</v>
      </c>
      <c r="AW26" s="172">
        <f t="shared" si="1"/>
        <v>0</v>
      </c>
      <c r="AX26" s="143" t="s">
        <v>557</v>
      </c>
    </row>
    <row r="27" spans="1:50" ht="51.75" hidden="1" customHeight="1" x14ac:dyDescent="0.25">
      <c r="A27" s="132" t="s">
        <v>553</v>
      </c>
      <c r="B27" s="130" t="s">
        <v>554</v>
      </c>
      <c r="C27" s="130" t="s">
        <v>555</v>
      </c>
      <c r="D27" s="129">
        <v>24</v>
      </c>
      <c r="E27" s="130" t="s">
        <v>558</v>
      </c>
      <c r="F27" s="130"/>
      <c r="G27" s="129" t="s">
        <v>539</v>
      </c>
      <c r="H27" s="129" t="s">
        <v>540</v>
      </c>
      <c r="I27" s="131">
        <v>15</v>
      </c>
      <c r="J27" s="131">
        <v>47</v>
      </c>
      <c r="K27" s="134">
        <v>4</v>
      </c>
      <c r="L27" s="213"/>
      <c r="M27" s="173"/>
      <c r="N27" s="173"/>
      <c r="O27" s="174"/>
      <c r="P27" s="175"/>
      <c r="Q27" s="175"/>
      <c r="R27" s="174"/>
      <c r="S27" s="175"/>
      <c r="T27" s="175"/>
      <c r="U27" s="174">
        <v>1</v>
      </c>
      <c r="V27" s="175"/>
      <c r="W27" s="175"/>
      <c r="X27" s="174"/>
      <c r="Y27" s="175"/>
      <c r="Z27" s="175"/>
      <c r="AA27" s="174"/>
      <c r="AB27" s="175"/>
      <c r="AC27" s="175"/>
      <c r="AD27" s="174"/>
      <c r="AE27" s="175"/>
      <c r="AF27" s="175"/>
      <c r="AG27" s="174"/>
      <c r="AH27" s="175"/>
      <c r="AI27" s="175"/>
      <c r="AJ27" s="174"/>
      <c r="AK27" s="175"/>
      <c r="AL27" s="175"/>
      <c r="AM27" s="174">
        <v>1</v>
      </c>
      <c r="AN27" s="175"/>
      <c r="AO27" s="175"/>
      <c r="AP27" s="174">
        <v>1</v>
      </c>
      <c r="AQ27" s="175"/>
      <c r="AR27" s="175"/>
      <c r="AS27" s="174">
        <v>1</v>
      </c>
      <c r="AT27" s="175"/>
      <c r="AU27" s="175"/>
      <c r="AV27" s="141">
        <f t="shared" si="0"/>
        <v>4</v>
      </c>
      <c r="AW27" s="172">
        <f t="shared" si="1"/>
        <v>0</v>
      </c>
      <c r="AX27" s="143" t="s">
        <v>557</v>
      </c>
    </row>
    <row r="28" spans="1:50" ht="51.75" hidden="1" customHeight="1" x14ac:dyDescent="0.25">
      <c r="A28" s="132" t="s">
        <v>559</v>
      </c>
      <c r="B28" s="130" t="s">
        <v>560</v>
      </c>
      <c r="C28" s="130" t="s">
        <v>561</v>
      </c>
      <c r="D28" s="129">
        <v>10</v>
      </c>
      <c r="E28" s="130" t="s">
        <v>562</v>
      </c>
      <c r="F28" s="130"/>
      <c r="G28" s="129" t="s">
        <v>539</v>
      </c>
      <c r="H28" s="129" t="s">
        <v>548</v>
      </c>
      <c r="I28" s="131">
        <v>45565</v>
      </c>
      <c r="J28" s="131">
        <v>121298</v>
      </c>
      <c r="K28" s="212">
        <v>12500</v>
      </c>
      <c r="L28" s="213">
        <v>768</v>
      </c>
      <c r="M28" s="173"/>
      <c r="N28" s="173"/>
      <c r="O28" s="174">
        <v>1000</v>
      </c>
      <c r="P28" s="175"/>
      <c r="Q28" s="175"/>
      <c r="R28" s="174">
        <v>1250</v>
      </c>
      <c r="S28" s="175"/>
      <c r="T28" s="175"/>
      <c r="U28" s="174">
        <v>885.00000000000011</v>
      </c>
      <c r="V28" s="175"/>
      <c r="W28" s="175"/>
      <c r="X28" s="174">
        <v>1260</v>
      </c>
      <c r="Y28" s="175"/>
      <c r="Z28" s="175"/>
      <c r="AA28" s="174">
        <v>1259</v>
      </c>
      <c r="AB28" s="175"/>
      <c r="AC28" s="175"/>
      <c r="AD28" s="174">
        <v>1078</v>
      </c>
      <c r="AE28" s="175"/>
      <c r="AF28" s="175"/>
      <c r="AG28" s="174">
        <v>1250</v>
      </c>
      <c r="AH28" s="175"/>
      <c r="AI28" s="175"/>
      <c r="AJ28" s="174">
        <v>1125</v>
      </c>
      <c r="AK28" s="175"/>
      <c r="AL28" s="175"/>
      <c r="AM28" s="174">
        <v>875.00000000000011</v>
      </c>
      <c r="AN28" s="175"/>
      <c r="AO28" s="175"/>
      <c r="AP28" s="174">
        <v>1000</v>
      </c>
      <c r="AQ28" s="175"/>
      <c r="AR28" s="175"/>
      <c r="AS28" s="174">
        <v>750</v>
      </c>
      <c r="AT28" s="175"/>
      <c r="AU28" s="175"/>
      <c r="AV28" s="141">
        <f t="shared" si="0"/>
        <v>12500</v>
      </c>
      <c r="AW28" s="172">
        <f t="shared" si="1"/>
        <v>0</v>
      </c>
      <c r="AX28" s="143" t="s">
        <v>563</v>
      </c>
    </row>
    <row r="29" spans="1:50" ht="51.75" hidden="1" customHeight="1" x14ac:dyDescent="0.25">
      <c r="A29" s="132" t="s">
        <v>559</v>
      </c>
      <c r="B29" s="130" t="s">
        <v>560</v>
      </c>
      <c r="C29" s="130" t="s">
        <v>561</v>
      </c>
      <c r="D29" s="129">
        <v>11</v>
      </c>
      <c r="E29" s="130" t="s">
        <v>564</v>
      </c>
      <c r="F29" s="130"/>
      <c r="G29" s="129" t="s">
        <v>539</v>
      </c>
      <c r="H29" s="129" t="s">
        <v>548</v>
      </c>
      <c r="I29" s="131">
        <v>166214</v>
      </c>
      <c r="J29" s="131">
        <v>386196</v>
      </c>
      <c r="K29" s="212">
        <v>41500</v>
      </c>
      <c r="L29" s="213">
        <v>867</v>
      </c>
      <c r="M29" s="173"/>
      <c r="N29" s="173"/>
      <c r="O29" s="174">
        <v>2493</v>
      </c>
      <c r="P29" s="175"/>
      <c r="Q29" s="175"/>
      <c r="R29" s="174">
        <v>5398</v>
      </c>
      <c r="S29" s="175"/>
      <c r="T29" s="175"/>
      <c r="U29" s="174">
        <v>2299</v>
      </c>
      <c r="V29" s="175"/>
      <c r="W29" s="175"/>
      <c r="X29" s="174">
        <v>4983</v>
      </c>
      <c r="Y29" s="175"/>
      <c r="Z29" s="175"/>
      <c r="AA29" s="174">
        <v>3323</v>
      </c>
      <c r="AB29" s="175"/>
      <c r="AC29" s="175"/>
      <c r="AD29" s="174">
        <v>3542</v>
      </c>
      <c r="AE29" s="175"/>
      <c r="AF29" s="175"/>
      <c r="AG29" s="174">
        <v>3662</v>
      </c>
      <c r="AH29" s="175"/>
      <c r="AI29" s="175"/>
      <c r="AJ29" s="174">
        <v>3674</v>
      </c>
      <c r="AK29" s="175"/>
      <c r="AL29" s="175"/>
      <c r="AM29" s="174">
        <v>3374</v>
      </c>
      <c r="AN29" s="175"/>
      <c r="AO29" s="175"/>
      <c r="AP29" s="174">
        <v>4565</v>
      </c>
      <c r="AQ29" s="175"/>
      <c r="AR29" s="175"/>
      <c r="AS29" s="174">
        <v>3320</v>
      </c>
      <c r="AT29" s="175"/>
      <c r="AU29" s="175"/>
      <c r="AV29" s="141">
        <f t="shared" si="0"/>
        <v>41500</v>
      </c>
      <c r="AW29" s="172">
        <f t="shared" si="1"/>
        <v>0</v>
      </c>
      <c r="AX29" s="143" t="s">
        <v>563</v>
      </c>
    </row>
    <row r="30" spans="1:50" ht="51.75" hidden="1" customHeight="1" x14ac:dyDescent="0.25">
      <c r="A30" s="132" t="s">
        <v>559</v>
      </c>
      <c r="B30" s="130" t="s">
        <v>560</v>
      </c>
      <c r="C30" s="130" t="s">
        <v>561</v>
      </c>
      <c r="D30" s="129">
        <v>13</v>
      </c>
      <c r="E30" s="130" t="s">
        <v>565</v>
      </c>
      <c r="F30" s="130"/>
      <c r="G30" s="129" t="s">
        <v>539</v>
      </c>
      <c r="H30" s="129" t="s">
        <v>548</v>
      </c>
      <c r="I30" s="131">
        <v>46329</v>
      </c>
      <c r="J30" s="131">
        <v>122579</v>
      </c>
      <c r="K30" s="212">
        <v>12800</v>
      </c>
      <c r="L30" s="213">
        <v>768</v>
      </c>
      <c r="M30" s="173"/>
      <c r="N30" s="173"/>
      <c r="O30" s="174">
        <v>1024</v>
      </c>
      <c r="P30" s="175"/>
      <c r="Q30" s="175"/>
      <c r="R30" s="174">
        <v>1280</v>
      </c>
      <c r="S30" s="175"/>
      <c r="T30" s="175"/>
      <c r="U30" s="174">
        <v>896.00000000000011</v>
      </c>
      <c r="V30" s="175"/>
      <c r="W30" s="175"/>
      <c r="X30" s="174">
        <v>1280</v>
      </c>
      <c r="Y30" s="175"/>
      <c r="Z30" s="175"/>
      <c r="AA30" s="174">
        <v>1280</v>
      </c>
      <c r="AB30" s="175"/>
      <c r="AC30" s="175"/>
      <c r="AD30" s="174">
        <v>1152</v>
      </c>
      <c r="AE30" s="175"/>
      <c r="AF30" s="175"/>
      <c r="AG30" s="174">
        <v>1280</v>
      </c>
      <c r="AH30" s="175"/>
      <c r="AI30" s="175"/>
      <c r="AJ30" s="174">
        <v>1152</v>
      </c>
      <c r="AK30" s="175"/>
      <c r="AL30" s="175"/>
      <c r="AM30" s="174">
        <v>896.00000000000011</v>
      </c>
      <c r="AN30" s="175"/>
      <c r="AO30" s="175"/>
      <c r="AP30" s="174">
        <v>1024</v>
      </c>
      <c r="AQ30" s="175"/>
      <c r="AR30" s="175"/>
      <c r="AS30" s="174">
        <v>768</v>
      </c>
      <c r="AT30" s="175"/>
      <c r="AU30" s="175"/>
      <c r="AV30" s="141">
        <f t="shared" si="0"/>
        <v>12800</v>
      </c>
      <c r="AW30" s="172">
        <f t="shared" si="1"/>
        <v>0</v>
      </c>
      <c r="AX30" s="143" t="s">
        <v>563</v>
      </c>
    </row>
    <row r="31" spans="1:50" ht="51.75" hidden="1" customHeight="1" x14ac:dyDescent="0.25">
      <c r="A31" s="132" t="s">
        <v>559</v>
      </c>
      <c r="B31" s="130" t="s">
        <v>560</v>
      </c>
      <c r="C31" s="130" t="s">
        <v>561</v>
      </c>
      <c r="D31" s="129">
        <v>14</v>
      </c>
      <c r="E31" s="130" t="s">
        <v>566</v>
      </c>
      <c r="F31" s="130"/>
      <c r="G31" s="129" t="s">
        <v>539</v>
      </c>
      <c r="H31" s="129" t="s">
        <v>548</v>
      </c>
      <c r="I31" s="131">
        <v>13521</v>
      </c>
      <c r="J31" s="131">
        <v>20650</v>
      </c>
      <c r="K31" s="212">
        <v>3500</v>
      </c>
      <c r="L31" s="213">
        <v>150</v>
      </c>
      <c r="M31" s="173"/>
      <c r="N31" s="173"/>
      <c r="O31" s="174">
        <v>200</v>
      </c>
      <c r="P31" s="175"/>
      <c r="Q31" s="175"/>
      <c r="R31" s="174">
        <v>250</v>
      </c>
      <c r="S31" s="175"/>
      <c r="T31" s="175"/>
      <c r="U31" s="174">
        <v>350</v>
      </c>
      <c r="V31" s="175"/>
      <c r="W31" s="175"/>
      <c r="X31" s="174">
        <v>350</v>
      </c>
      <c r="Y31" s="175"/>
      <c r="Z31" s="175"/>
      <c r="AA31" s="174">
        <v>450</v>
      </c>
      <c r="AB31" s="175"/>
      <c r="AC31" s="175"/>
      <c r="AD31" s="174">
        <v>450</v>
      </c>
      <c r="AE31" s="175"/>
      <c r="AF31" s="175"/>
      <c r="AG31" s="174">
        <v>350</v>
      </c>
      <c r="AH31" s="175"/>
      <c r="AI31" s="175"/>
      <c r="AJ31" s="174">
        <v>350</v>
      </c>
      <c r="AK31" s="175"/>
      <c r="AL31" s="175"/>
      <c r="AM31" s="174">
        <v>250</v>
      </c>
      <c r="AN31" s="175"/>
      <c r="AO31" s="175"/>
      <c r="AP31" s="174">
        <v>200</v>
      </c>
      <c r="AQ31" s="175"/>
      <c r="AR31" s="175"/>
      <c r="AS31" s="174">
        <v>150</v>
      </c>
      <c r="AT31" s="175"/>
      <c r="AU31" s="175"/>
      <c r="AV31" s="141">
        <f t="shared" si="0"/>
        <v>3500</v>
      </c>
      <c r="AW31" s="172">
        <f t="shared" si="1"/>
        <v>0</v>
      </c>
      <c r="AX31" s="143" t="s">
        <v>567</v>
      </c>
    </row>
    <row r="32" spans="1:50" ht="51.75" hidden="1" customHeight="1" x14ac:dyDescent="0.25">
      <c r="A32" s="132" t="s">
        <v>559</v>
      </c>
      <c r="B32" s="130" t="s">
        <v>560</v>
      </c>
      <c r="C32" s="130" t="s">
        <v>561</v>
      </c>
      <c r="D32" s="129">
        <v>15</v>
      </c>
      <c r="E32" s="130" t="s">
        <v>568</v>
      </c>
      <c r="F32" s="130"/>
      <c r="G32" s="129" t="s">
        <v>539</v>
      </c>
      <c r="H32" s="129" t="s">
        <v>548</v>
      </c>
      <c r="I32" s="131">
        <v>8570</v>
      </c>
      <c r="J32" s="131">
        <v>20178</v>
      </c>
      <c r="K32" s="212">
        <v>2300</v>
      </c>
      <c r="L32" s="213">
        <v>100</v>
      </c>
      <c r="M32" s="173"/>
      <c r="N32" s="173"/>
      <c r="O32" s="174">
        <v>140</v>
      </c>
      <c r="P32" s="175"/>
      <c r="Q32" s="175"/>
      <c r="R32" s="174">
        <v>180</v>
      </c>
      <c r="S32" s="175"/>
      <c r="T32" s="175"/>
      <c r="U32" s="174">
        <v>200</v>
      </c>
      <c r="V32" s="175"/>
      <c r="W32" s="175"/>
      <c r="X32" s="174">
        <v>230</v>
      </c>
      <c r="Y32" s="175"/>
      <c r="Z32" s="175"/>
      <c r="AA32" s="174">
        <v>300</v>
      </c>
      <c r="AB32" s="175"/>
      <c r="AC32" s="175"/>
      <c r="AD32" s="174">
        <v>300</v>
      </c>
      <c r="AE32" s="175"/>
      <c r="AF32" s="175"/>
      <c r="AG32" s="174">
        <v>230</v>
      </c>
      <c r="AH32" s="175"/>
      <c r="AI32" s="175"/>
      <c r="AJ32" s="174">
        <v>200</v>
      </c>
      <c r="AK32" s="175"/>
      <c r="AL32" s="175"/>
      <c r="AM32" s="174">
        <v>180</v>
      </c>
      <c r="AN32" s="175"/>
      <c r="AO32" s="175"/>
      <c r="AP32" s="174">
        <v>140</v>
      </c>
      <c r="AQ32" s="175"/>
      <c r="AR32" s="175"/>
      <c r="AS32" s="174">
        <v>100</v>
      </c>
      <c r="AT32" s="175"/>
      <c r="AU32" s="175"/>
      <c r="AV32" s="141">
        <f t="shared" si="0"/>
        <v>2300</v>
      </c>
      <c r="AW32" s="172">
        <f t="shared" si="1"/>
        <v>0</v>
      </c>
      <c r="AX32" s="143" t="s">
        <v>567</v>
      </c>
    </row>
    <row r="33" spans="1:50" ht="51.75" hidden="1" customHeight="1" x14ac:dyDescent="0.25">
      <c r="A33" s="132" t="s">
        <v>559</v>
      </c>
      <c r="B33" s="130" t="s">
        <v>560</v>
      </c>
      <c r="C33" s="130" t="s">
        <v>561</v>
      </c>
      <c r="D33" s="129">
        <v>16</v>
      </c>
      <c r="E33" s="130" t="s">
        <v>569</v>
      </c>
      <c r="F33" s="130"/>
      <c r="G33" s="129" t="s">
        <v>539</v>
      </c>
      <c r="H33" s="129" t="s">
        <v>548</v>
      </c>
      <c r="I33" s="131">
        <v>20697</v>
      </c>
      <c r="J33" s="131">
        <v>22950</v>
      </c>
      <c r="K33" s="212">
        <v>4000</v>
      </c>
      <c r="L33" s="213">
        <v>150</v>
      </c>
      <c r="M33" s="173"/>
      <c r="N33" s="173"/>
      <c r="O33" s="174">
        <v>250</v>
      </c>
      <c r="P33" s="175"/>
      <c r="Q33" s="175"/>
      <c r="R33" s="174">
        <v>250</v>
      </c>
      <c r="S33" s="175"/>
      <c r="T33" s="175"/>
      <c r="U33" s="174">
        <v>350</v>
      </c>
      <c r="V33" s="175"/>
      <c r="W33" s="175"/>
      <c r="X33" s="174">
        <v>450</v>
      </c>
      <c r="Y33" s="175"/>
      <c r="Z33" s="175"/>
      <c r="AA33" s="174">
        <v>550</v>
      </c>
      <c r="AB33" s="175"/>
      <c r="AC33" s="175"/>
      <c r="AD33" s="174">
        <v>550</v>
      </c>
      <c r="AE33" s="175"/>
      <c r="AF33" s="175"/>
      <c r="AG33" s="174">
        <v>450</v>
      </c>
      <c r="AH33" s="175"/>
      <c r="AI33" s="175"/>
      <c r="AJ33" s="174">
        <v>350</v>
      </c>
      <c r="AK33" s="175"/>
      <c r="AL33" s="175"/>
      <c r="AM33" s="174">
        <v>250</v>
      </c>
      <c r="AN33" s="175"/>
      <c r="AO33" s="175"/>
      <c r="AP33" s="174">
        <v>250</v>
      </c>
      <c r="AQ33" s="175"/>
      <c r="AR33" s="175"/>
      <c r="AS33" s="174">
        <v>150</v>
      </c>
      <c r="AT33" s="175"/>
      <c r="AU33" s="175"/>
      <c r="AV33" s="141">
        <f t="shared" si="0"/>
        <v>4000</v>
      </c>
      <c r="AW33" s="172">
        <f t="shared" si="1"/>
        <v>0</v>
      </c>
      <c r="AX33" s="143" t="s">
        <v>567</v>
      </c>
    </row>
    <row r="34" spans="1:50" ht="51.75" hidden="1" customHeight="1" x14ac:dyDescent="0.25">
      <c r="A34" s="132" t="s">
        <v>559</v>
      </c>
      <c r="B34" s="130" t="s">
        <v>560</v>
      </c>
      <c r="C34" s="130" t="s">
        <v>570</v>
      </c>
      <c r="D34" s="129">
        <v>17</v>
      </c>
      <c r="E34" s="130" t="s">
        <v>571</v>
      </c>
      <c r="F34" s="130"/>
      <c r="G34" s="129" t="s">
        <v>539</v>
      </c>
      <c r="H34" s="129" t="s">
        <v>548</v>
      </c>
      <c r="I34" s="131">
        <v>24162</v>
      </c>
      <c r="J34" s="131">
        <v>77500</v>
      </c>
      <c r="K34" s="133">
        <v>7900</v>
      </c>
      <c r="L34" s="213">
        <v>0</v>
      </c>
      <c r="M34" s="173"/>
      <c r="N34" s="173"/>
      <c r="O34" s="174">
        <v>750</v>
      </c>
      <c r="P34" s="175"/>
      <c r="Q34" s="175"/>
      <c r="R34" s="174">
        <v>750</v>
      </c>
      <c r="S34" s="175"/>
      <c r="T34" s="175"/>
      <c r="U34" s="174">
        <v>750</v>
      </c>
      <c r="V34" s="175"/>
      <c r="W34" s="175"/>
      <c r="X34" s="174">
        <v>750</v>
      </c>
      <c r="Y34" s="175"/>
      <c r="Z34" s="175"/>
      <c r="AA34" s="174">
        <v>750</v>
      </c>
      <c r="AB34" s="175"/>
      <c r="AC34" s="175"/>
      <c r="AD34" s="174">
        <v>750</v>
      </c>
      <c r="AE34" s="175"/>
      <c r="AF34" s="175"/>
      <c r="AG34" s="174">
        <v>750</v>
      </c>
      <c r="AH34" s="175"/>
      <c r="AI34" s="175"/>
      <c r="AJ34" s="174">
        <v>750</v>
      </c>
      <c r="AK34" s="175"/>
      <c r="AL34" s="175"/>
      <c r="AM34" s="174">
        <v>750</v>
      </c>
      <c r="AN34" s="175"/>
      <c r="AO34" s="175"/>
      <c r="AP34" s="174">
        <v>750</v>
      </c>
      <c r="AQ34" s="175"/>
      <c r="AR34" s="175"/>
      <c r="AS34" s="174">
        <v>400</v>
      </c>
      <c r="AT34" s="175"/>
      <c r="AU34" s="175"/>
      <c r="AV34" s="141">
        <f t="shared" si="0"/>
        <v>7900</v>
      </c>
      <c r="AW34" s="172">
        <f t="shared" si="1"/>
        <v>0</v>
      </c>
      <c r="AX34" s="143" t="s">
        <v>572</v>
      </c>
    </row>
    <row r="35" spans="1:50" ht="51.75" hidden="1" customHeight="1" x14ac:dyDescent="0.25">
      <c r="A35" s="132" t="s">
        <v>573</v>
      </c>
      <c r="B35" s="130" t="s">
        <v>574</v>
      </c>
      <c r="C35" s="130" t="s">
        <v>575</v>
      </c>
      <c r="D35" s="129">
        <v>20</v>
      </c>
      <c r="E35" s="130" t="s">
        <v>576</v>
      </c>
      <c r="F35" s="130"/>
      <c r="G35" s="129" t="s">
        <v>539</v>
      </c>
      <c r="H35" s="129" t="s">
        <v>540</v>
      </c>
      <c r="I35" s="131">
        <v>5332</v>
      </c>
      <c r="J35" s="131">
        <v>13748</v>
      </c>
      <c r="K35" s="212">
        <v>1800</v>
      </c>
      <c r="L35" s="213">
        <v>0</v>
      </c>
      <c r="M35" s="173"/>
      <c r="N35" s="173"/>
      <c r="O35" s="174">
        <v>200</v>
      </c>
      <c r="P35" s="175"/>
      <c r="Q35" s="175"/>
      <c r="R35" s="174">
        <v>300</v>
      </c>
      <c r="S35" s="175"/>
      <c r="T35" s="175"/>
      <c r="U35" s="174">
        <v>200</v>
      </c>
      <c r="V35" s="175"/>
      <c r="W35" s="175"/>
      <c r="X35" s="174">
        <v>300</v>
      </c>
      <c r="Y35" s="175"/>
      <c r="Z35" s="175"/>
      <c r="AA35" s="174">
        <v>200</v>
      </c>
      <c r="AB35" s="175"/>
      <c r="AC35" s="175"/>
      <c r="AD35" s="174">
        <v>200</v>
      </c>
      <c r="AE35" s="175"/>
      <c r="AF35" s="175"/>
      <c r="AG35" s="174">
        <v>200</v>
      </c>
      <c r="AH35" s="175"/>
      <c r="AI35" s="175"/>
      <c r="AJ35" s="174">
        <v>200</v>
      </c>
      <c r="AK35" s="175"/>
      <c r="AL35" s="175"/>
      <c r="AM35" s="174"/>
      <c r="AN35" s="175"/>
      <c r="AO35" s="175"/>
      <c r="AP35" s="174"/>
      <c r="AQ35" s="175"/>
      <c r="AR35" s="175"/>
      <c r="AS35" s="174"/>
      <c r="AT35" s="175"/>
      <c r="AU35" s="175"/>
      <c r="AV35" s="141">
        <f t="shared" si="0"/>
        <v>1800</v>
      </c>
      <c r="AW35" s="172">
        <f t="shared" si="1"/>
        <v>0</v>
      </c>
      <c r="AX35" s="143" t="s">
        <v>563</v>
      </c>
    </row>
    <row r="36" spans="1:50" ht="51.75" hidden="1" customHeight="1" x14ac:dyDescent="0.25">
      <c r="A36" s="132" t="s">
        <v>577</v>
      </c>
      <c r="B36" s="130" t="s">
        <v>578</v>
      </c>
      <c r="C36" s="130" t="s">
        <v>579</v>
      </c>
      <c r="D36" s="129">
        <v>21</v>
      </c>
      <c r="E36" s="130" t="s">
        <v>580</v>
      </c>
      <c r="F36" s="130"/>
      <c r="G36" s="129" t="s">
        <v>539</v>
      </c>
      <c r="H36" s="129" t="s">
        <v>548</v>
      </c>
      <c r="I36" s="131">
        <v>11925</v>
      </c>
      <c r="J36" s="131">
        <v>25000</v>
      </c>
      <c r="K36" s="212">
        <v>3000</v>
      </c>
      <c r="L36" s="213">
        <v>0</v>
      </c>
      <c r="M36" s="173"/>
      <c r="N36" s="173"/>
      <c r="O36" s="174">
        <v>0</v>
      </c>
      <c r="P36" s="175"/>
      <c r="Q36" s="175"/>
      <c r="R36" s="174">
        <v>500</v>
      </c>
      <c r="S36" s="175"/>
      <c r="T36" s="175"/>
      <c r="U36" s="174">
        <v>0</v>
      </c>
      <c r="V36" s="175"/>
      <c r="W36" s="175"/>
      <c r="X36" s="174">
        <v>0</v>
      </c>
      <c r="Y36" s="175"/>
      <c r="Z36" s="175"/>
      <c r="AA36" s="174">
        <v>1000</v>
      </c>
      <c r="AB36" s="175"/>
      <c r="AC36" s="175"/>
      <c r="AD36" s="174">
        <v>0</v>
      </c>
      <c r="AE36" s="175"/>
      <c r="AF36" s="175"/>
      <c r="AG36" s="174">
        <v>0</v>
      </c>
      <c r="AH36" s="175"/>
      <c r="AI36" s="175"/>
      <c r="AJ36" s="174">
        <v>500</v>
      </c>
      <c r="AK36" s="175"/>
      <c r="AL36" s="175"/>
      <c r="AM36" s="174">
        <v>0</v>
      </c>
      <c r="AN36" s="175"/>
      <c r="AO36" s="175"/>
      <c r="AP36" s="174">
        <v>0</v>
      </c>
      <c r="AQ36" s="175"/>
      <c r="AR36" s="175"/>
      <c r="AS36" s="174">
        <v>1000</v>
      </c>
      <c r="AT36" s="175"/>
      <c r="AU36" s="175"/>
      <c r="AV36" s="141">
        <f t="shared" si="0"/>
        <v>3000</v>
      </c>
      <c r="AW36" s="172">
        <f t="shared" si="1"/>
        <v>0</v>
      </c>
      <c r="AX36" s="143" t="s">
        <v>581</v>
      </c>
    </row>
    <row r="37" spans="1:50" ht="265.5" customHeight="1" x14ac:dyDescent="0.25">
      <c r="A37" s="132" t="s">
        <v>577</v>
      </c>
      <c r="B37" s="130" t="s">
        <v>578</v>
      </c>
      <c r="C37" s="130" t="s">
        <v>579</v>
      </c>
      <c r="D37" s="129">
        <v>22</v>
      </c>
      <c r="E37" s="130" t="s">
        <v>582</v>
      </c>
      <c r="F37" s="130" t="s">
        <v>583</v>
      </c>
      <c r="G37" s="129" t="s">
        <v>539</v>
      </c>
      <c r="H37" s="129" t="s">
        <v>548</v>
      </c>
      <c r="I37" s="131">
        <v>16877</v>
      </c>
      <c r="J37" s="131">
        <v>32500</v>
      </c>
      <c r="K37" s="212">
        <v>3000</v>
      </c>
      <c r="L37" s="213">
        <v>0</v>
      </c>
      <c r="M37" s="173">
        <v>0</v>
      </c>
      <c r="N37" s="173">
        <v>0</v>
      </c>
      <c r="O37" s="174">
        <v>150</v>
      </c>
      <c r="P37" s="339">
        <v>0</v>
      </c>
      <c r="Q37" s="340" t="s">
        <v>584</v>
      </c>
      <c r="R37" s="174">
        <v>300</v>
      </c>
      <c r="S37" s="175">
        <v>83</v>
      </c>
      <c r="T37" s="347" t="s">
        <v>585</v>
      </c>
      <c r="U37" s="174">
        <v>300</v>
      </c>
      <c r="V37" s="175"/>
      <c r="W37" s="175"/>
      <c r="X37" s="174">
        <v>300</v>
      </c>
      <c r="Y37" s="175"/>
      <c r="Z37" s="175"/>
      <c r="AA37" s="174">
        <v>300</v>
      </c>
      <c r="AB37" s="175"/>
      <c r="AC37" s="175"/>
      <c r="AD37" s="174">
        <v>300</v>
      </c>
      <c r="AE37" s="175"/>
      <c r="AF37" s="175"/>
      <c r="AG37" s="174">
        <v>300</v>
      </c>
      <c r="AH37" s="175"/>
      <c r="AI37" s="175"/>
      <c r="AJ37" s="174">
        <v>300</v>
      </c>
      <c r="AK37" s="175"/>
      <c r="AL37" s="175"/>
      <c r="AM37" s="174">
        <v>300</v>
      </c>
      <c r="AN37" s="175"/>
      <c r="AO37" s="175"/>
      <c r="AP37" s="174">
        <v>300</v>
      </c>
      <c r="AQ37" s="175"/>
      <c r="AR37" s="175"/>
      <c r="AS37" s="174">
        <v>150</v>
      </c>
      <c r="AT37" s="175"/>
      <c r="AU37" s="175"/>
      <c r="AV37" s="141">
        <f t="shared" si="0"/>
        <v>3000</v>
      </c>
      <c r="AW37" s="172">
        <f t="shared" si="1"/>
        <v>83</v>
      </c>
      <c r="AX37" s="314">
        <v>8198</v>
      </c>
    </row>
    <row r="38" spans="1:50" ht="51.75" hidden="1" customHeight="1" x14ac:dyDescent="0.25">
      <c r="A38" s="132">
        <v>11</v>
      </c>
      <c r="B38" s="130" t="s">
        <v>586</v>
      </c>
      <c r="C38" s="130" t="s">
        <v>587</v>
      </c>
      <c r="D38" s="129">
        <v>25</v>
      </c>
      <c r="E38" s="130" t="s">
        <v>588</v>
      </c>
      <c r="F38" s="130"/>
      <c r="G38" s="129" t="s">
        <v>589</v>
      </c>
      <c r="H38" s="129" t="s">
        <v>540</v>
      </c>
      <c r="I38" s="131">
        <v>100</v>
      </c>
      <c r="J38" s="131">
        <v>100</v>
      </c>
      <c r="K38" s="212">
        <v>100</v>
      </c>
      <c r="L38" s="213">
        <v>100</v>
      </c>
      <c r="M38" s="173"/>
      <c r="N38" s="173"/>
      <c r="O38" s="174">
        <v>100</v>
      </c>
      <c r="P38" s="175"/>
      <c r="Q38" s="175"/>
      <c r="R38" s="174">
        <v>100</v>
      </c>
      <c r="S38" s="175"/>
      <c r="T38" s="175"/>
      <c r="U38" s="174">
        <v>100</v>
      </c>
      <c r="V38" s="175"/>
      <c r="W38" s="175"/>
      <c r="X38" s="174">
        <v>100</v>
      </c>
      <c r="Y38" s="175"/>
      <c r="Z38" s="175"/>
      <c r="AA38" s="174">
        <v>100</v>
      </c>
      <c r="AB38" s="175"/>
      <c r="AC38" s="175"/>
      <c r="AD38" s="174">
        <v>100</v>
      </c>
      <c r="AE38" s="175"/>
      <c r="AF38" s="175"/>
      <c r="AG38" s="174">
        <v>100</v>
      </c>
      <c r="AH38" s="175"/>
      <c r="AI38" s="175"/>
      <c r="AJ38" s="174">
        <v>100</v>
      </c>
      <c r="AK38" s="175"/>
      <c r="AL38" s="175"/>
      <c r="AM38" s="174">
        <v>100</v>
      </c>
      <c r="AN38" s="175"/>
      <c r="AO38" s="175"/>
      <c r="AP38" s="174">
        <v>100</v>
      </c>
      <c r="AQ38" s="175"/>
      <c r="AR38" s="175"/>
      <c r="AS38" s="174">
        <v>100</v>
      </c>
      <c r="AT38" s="175"/>
      <c r="AU38" s="175"/>
      <c r="AV38" s="141">
        <v>100</v>
      </c>
      <c r="AW38" s="172">
        <f t="shared" si="1"/>
        <v>0</v>
      </c>
      <c r="AX38" s="144">
        <v>8225</v>
      </c>
    </row>
    <row r="39" spans="1:50" ht="51.75" hidden="1" customHeight="1" x14ac:dyDescent="0.25">
      <c r="A39" s="132">
        <v>11</v>
      </c>
      <c r="B39" s="130" t="s">
        <v>586</v>
      </c>
      <c r="C39" s="130" t="s">
        <v>590</v>
      </c>
      <c r="D39" s="129">
        <v>26</v>
      </c>
      <c r="E39" s="130" t="s">
        <v>591</v>
      </c>
      <c r="F39" s="130"/>
      <c r="G39" s="129" t="s">
        <v>589</v>
      </c>
      <c r="H39" s="129" t="s">
        <v>540</v>
      </c>
      <c r="I39" s="131">
        <v>100</v>
      </c>
      <c r="J39" s="131">
        <v>100</v>
      </c>
      <c r="K39" s="212">
        <v>100</v>
      </c>
      <c r="L39" s="213">
        <v>0</v>
      </c>
      <c r="M39" s="173"/>
      <c r="N39" s="173"/>
      <c r="O39" s="174">
        <v>9.09</v>
      </c>
      <c r="P39" s="175"/>
      <c r="Q39" s="175"/>
      <c r="R39" s="174">
        <v>9.09</v>
      </c>
      <c r="S39" s="175"/>
      <c r="T39" s="175"/>
      <c r="U39" s="174">
        <v>9.09</v>
      </c>
      <c r="V39" s="175"/>
      <c r="W39" s="175"/>
      <c r="X39" s="174">
        <v>9.09</v>
      </c>
      <c r="Y39" s="175"/>
      <c r="Z39" s="175"/>
      <c r="AA39" s="174">
        <v>9.09</v>
      </c>
      <c r="AB39" s="175"/>
      <c r="AC39" s="175"/>
      <c r="AD39" s="174">
        <v>9.09</v>
      </c>
      <c r="AE39" s="175"/>
      <c r="AF39" s="175"/>
      <c r="AG39" s="174">
        <v>9.09</v>
      </c>
      <c r="AH39" s="175"/>
      <c r="AI39" s="175"/>
      <c r="AJ39" s="174">
        <v>9.09</v>
      </c>
      <c r="AK39" s="175"/>
      <c r="AL39" s="175"/>
      <c r="AM39" s="174">
        <v>9.09</v>
      </c>
      <c r="AN39" s="175"/>
      <c r="AO39" s="175"/>
      <c r="AP39" s="174">
        <v>9.1</v>
      </c>
      <c r="AQ39" s="175"/>
      <c r="AR39" s="175"/>
      <c r="AS39" s="174">
        <v>9.09</v>
      </c>
      <c r="AT39" s="175"/>
      <c r="AU39" s="175"/>
      <c r="AV39" s="141">
        <f t="shared" si="0"/>
        <v>100.00000000000001</v>
      </c>
      <c r="AW39" s="172">
        <f t="shared" si="1"/>
        <v>0</v>
      </c>
      <c r="AX39" s="144">
        <v>8225</v>
      </c>
    </row>
    <row r="40" spans="1:50" ht="51.75" hidden="1" customHeight="1" thickBot="1" x14ac:dyDescent="0.3">
      <c r="A40" s="135">
        <v>11</v>
      </c>
      <c r="B40" s="136" t="s">
        <v>586</v>
      </c>
      <c r="C40" s="136" t="s">
        <v>590</v>
      </c>
      <c r="D40" s="137">
        <v>27</v>
      </c>
      <c r="E40" s="136" t="s">
        <v>592</v>
      </c>
      <c r="F40" s="136"/>
      <c r="G40" s="137" t="s">
        <v>593</v>
      </c>
      <c r="H40" s="137" t="s">
        <v>540</v>
      </c>
      <c r="I40" s="214">
        <v>90</v>
      </c>
      <c r="J40" s="214">
        <v>95</v>
      </c>
      <c r="K40" s="215">
        <v>91</v>
      </c>
      <c r="L40" s="216">
        <v>9.5</v>
      </c>
      <c r="M40" s="176"/>
      <c r="N40" s="176"/>
      <c r="O40" s="177">
        <v>9.5500000000000007</v>
      </c>
      <c r="P40" s="178"/>
      <c r="Q40" s="178"/>
      <c r="R40" s="177">
        <v>90.59</v>
      </c>
      <c r="S40" s="178"/>
      <c r="T40" s="178"/>
      <c r="U40" s="177">
        <v>90.64</v>
      </c>
      <c r="V40" s="178"/>
      <c r="W40" s="178"/>
      <c r="X40" s="177">
        <v>90.68</v>
      </c>
      <c r="Y40" s="178"/>
      <c r="Z40" s="178"/>
      <c r="AA40" s="177">
        <v>90.73</v>
      </c>
      <c r="AB40" s="178"/>
      <c r="AC40" s="178"/>
      <c r="AD40" s="177">
        <v>90.77</v>
      </c>
      <c r="AE40" s="178"/>
      <c r="AF40" s="178"/>
      <c r="AG40" s="177">
        <v>90.82</v>
      </c>
      <c r="AH40" s="178"/>
      <c r="AI40" s="178"/>
      <c r="AJ40" s="177">
        <v>90.86</v>
      </c>
      <c r="AK40" s="178"/>
      <c r="AL40" s="178"/>
      <c r="AM40" s="177">
        <v>90.91</v>
      </c>
      <c r="AN40" s="178"/>
      <c r="AO40" s="178"/>
      <c r="AP40" s="177">
        <v>90</v>
      </c>
      <c r="AQ40" s="178"/>
      <c r="AR40" s="178"/>
      <c r="AS40" s="177">
        <v>91.000000000000014</v>
      </c>
      <c r="AT40" s="178"/>
      <c r="AU40" s="178"/>
      <c r="AV40" s="145">
        <v>91</v>
      </c>
      <c r="AW40" s="179">
        <f t="shared" si="1"/>
        <v>0</v>
      </c>
      <c r="AX40" s="146">
        <v>8225</v>
      </c>
    </row>
    <row r="41" spans="1:50" x14ac:dyDescent="0.25">
      <c r="A41" s="315"/>
      <c r="B41" s="315"/>
      <c r="C41" s="315"/>
      <c r="D41" s="315"/>
      <c r="E41" s="315"/>
      <c r="F41" s="315"/>
      <c r="G41" s="315"/>
      <c r="H41" s="315"/>
      <c r="I41" s="316"/>
      <c r="J41" s="316"/>
      <c r="K41" s="316"/>
      <c r="L41" s="316"/>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row>
  </sheetData>
  <autoFilter ref="A15:AX40"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W15:AW16"/>
    <mergeCell ref="AX15:AX16"/>
    <mergeCell ref="AY15:AY16"/>
    <mergeCell ref="AZ15:AZ16"/>
    <mergeCell ref="X15:Z15"/>
    <mergeCell ref="AJ15:AL15"/>
    <mergeCell ref="AM15:AO15"/>
    <mergeCell ref="BG15:BG16"/>
    <mergeCell ref="BA15:BA16"/>
    <mergeCell ref="BB15:BB16"/>
    <mergeCell ref="BC15:BC16"/>
    <mergeCell ref="BD15:BD16"/>
    <mergeCell ref="BE15:BE16"/>
    <mergeCell ref="BF15:BF16"/>
    <mergeCell ref="A15:A16"/>
    <mergeCell ref="B15:B16"/>
    <mergeCell ref="C15:C16"/>
    <mergeCell ref="D15:D16"/>
    <mergeCell ref="E15:E16"/>
    <mergeCell ref="F15:F16"/>
    <mergeCell ref="H15:H16"/>
    <mergeCell ref="I15:I16"/>
    <mergeCell ref="J15:J16"/>
    <mergeCell ref="AV15:AV16"/>
    <mergeCell ref="L15:N15"/>
    <mergeCell ref="AS15:AU15"/>
    <mergeCell ref="AP15:AR15"/>
    <mergeCell ref="O15:Q15"/>
    <mergeCell ref="R15:T15"/>
    <mergeCell ref="U15:W15"/>
    <mergeCell ref="G15:G16"/>
    <mergeCell ref="K15:K16"/>
    <mergeCell ref="AA15:AC15"/>
    <mergeCell ref="AD15:AF15"/>
    <mergeCell ref="AG15:AI15"/>
    <mergeCell ref="AV1:AX1"/>
    <mergeCell ref="AV2:AX2"/>
    <mergeCell ref="AV3:AX3"/>
    <mergeCell ref="AV4:AX4"/>
    <mergeCell ref="C1:AU1"/>
    <mergeCell ref="C2:AU2"/>
    <mergeCell ref="C3:AU3"/>
    <mergeCell ref="U6:W9"/>
    <mergeCell ref="X6:Z9"/>
    <mergeCell ref="A6:B9"/>
    <mergeCell ref="C6:T9"/>
    <mergeCell ref="A1:B4"/>
    <mergeCell ref="C4:AU4"/>
    <mergeCell ref="A11:B13"/>
    <mergeCell ref="T11:U11"/>
    <mergeCell ref="T12:U12"/>
    <mergeCell ref="T13:U13"/>
    <mergeCell ref="N11:P13"/>
    <mergeCell ref="Q11:S11"/>
    <mergeCell ref="Q12:S12"/>
    <mergeCell ref="Q13:S13"/>
  </mergeCells>
  <pageMargins left="0.25" right="0.25" top="0.75" bottom="0.75" header="0.3" footer="0.3"/>
  <pageSetup scale="20" fitToHeight="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E37"/>
  <sheetViews>
    <sheetView zoomScaleNormal="100" workbookViewId="0">
      <selection activeCell="C10" sqref="C10"/>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780"/>
      <c r="B1" s="781" t="s">
        <v>123</v>
      </c>
      <c r="C1" s="781"/>
      <c r="D1" s="781"/>
      <c r="E1" s="112" t="s">
        <v>594</v>
      </c>
    </row>
    <row r="2" spans="1:5" ht="22.5" customHeight="1" thickBot="1" x14ac:dyDescent="0.3">
      <c r="A2" s="780"/>
      <c r="B2" s="782" t="s">
        <v>125</v>
      </c>
      <c r="C2" s="782"/>
      <c r="D2" s="782"/>
      <c r="E2" s="112" t="s">
        <v>126</v>
      </c>
    </row>
    <row r="3" spans="1:5" ht="22.5" customHeight="1" thickBot="1" x14ac:dyDescent="0.3">
      <c r="A3" s="780"/>
      <c r="B3" s="784" t="s">
        <v>127</v>
      </c>
      <c r="C3" s="785"/>
      <c r="D3" s="786"/>
      <c r="E3" s="112" t="s">
        <v>128</v>
      </c>
    </row>
    <row r="4" spans="1:5" ht="22.5" customHeight="1" thickBot="1" x14ac:dyDescent="0.3">
      <c r="A4" s="780"/>
      <c r="B4" s="787" t="s">
        <v>595</v>
      </c>
      <c r="C4" s="788"/>
      <c r="D4" s="789"/>
      <c r="E4" s="113" t="s">
        <v>596</v>
      </c>
    </row>
    <row r="5" spans="1:5" ht="22.5" customHeight="1" thickBot="1" x14ac:dyDescent="0.3">
      <c r="A5" s="799"/>
      <c r="B5" s="801"/>
      <c r="C5" s="801"/>
      <c r="D5" s="801"/>
      <c r="E5" s="802"/>
    </row>
    <row r="6" spans="1:5" ht="38.25" customHeight="1" thickBot="1" x14ac:dyDescent="0.3">
      <c r="A6" s="803" t="s">
        <v>424</v>
      </c>
      <c r="B6" s="804" t="s">
        <v>150</v>
      </c>
      <c r="C6" s="804"/>
      <c r="D6" s="804"/>
      <c r="E6" s="805" t="s">
        <v>694</v>
      </c>
    </row>
    <row r="7" spans="1:5" ht="15.75" thickBot="1" x14ac:dyDescent="0.3">
      <c r="A7" s="93"/>
      <c r="B7" s="93"/>
      <c r="C7" s="93"/>
      <c r="D7" s="93"/>
      <c r="E7" s="93"/>
    </row>
    <row r="8" spans="1:5" x14ac:dyDescent="0.25">
      <c r="A8" s="689" t="s">
        <v>597</v>
      </c>
      <c r="B8" s="686"/>
      <c r="C8" s="686"/>
      <c r="D8" s="686"/>
      <c r="E8" s="783"/>
    </row>
    <row r="9" spans="1:5" ht="45.75" customHeight="1" x14ac:dyDescent="0.25">
      <c r="A9" s="247" t="s">
        <v>598</v>
      </c>
      <c r="B9" s="248" t="s">
        <v>599</v>
      </c>
      <c r="C9" s="248" t="s">
        <v>600</v>
      </c>
      <c r="D9" s="607" t="s">
        <v>601</v>
      </c>
      <c r="E9" s="779"/>
    </row>
    <row r="10" spans="1:5" ht="77.25" customHeight="1" x14ac:dyDescent="0.25">
      <c r="A10" s="94">
        <v>45748</v>
      </c>
      <c r="B10" s="352">
        <v>45754</v>
      </c>
      <c r="C10" s="100" t="s">
        <v>602</v>
      </c>
      <c r="D10" s="790" t="s">
        <v>696</v>
      </c>
      <c r="E10" s="791"/>
    </row>
    <row r="11" spans="1:5" x14ac:dyDescent="0.25">
      <c r="A11" s="94"/>
      <c r="B11" s="249"/>
      <c r="C11" s="100"/>
      <c r="D11" s="792"/>
      <c r="E11" s="793"/>
    </row>
    <row r="12" spans="1:5" x14ac:dyDescent="0.25">
      <c r="A12" s="94"/>
      <c r="B12" s="249"/>
      <c r="C12" s="100"/>
      <c r="D12" s="792"/>
      <c r="E12" s="793"/>
    </row>
    <row r="13" spans="1:5" x14ac:dyDescent="0.25">
      <c r="A13" s="94"/>
      <c r="B13" s="95"/>
      <c r="C13" s="100"/>
      <c r="D13" s="792"/>
      <c r="E13" s="793"/>
    </row>
    <row r="14" spans="1:5" x14ac:dyDescent="0.25">
      <c r="A14" s="96"/>
      <c r="B14" s="95"/>
      <c r="C14" s="100"/>
      <c r="D14" s="792"/>
      <c r="E14" s="793"/>
    </row>
    <row r="15" spans="1:5" x14ac:dyDescent="0.25">
      <c r="A15" s="96"/>
      <c r="B15" s="95"/>
      <c r="C15" s="101"/>
      <c r="D15" s="792"/>
      <c r="E15" s="793"/>
    </row>
    <row r="16" spans="1:5" x14ac:dyDescent="0.25">
      <c r="A16" s="96"/>
      <c r="B16" s="95"/>
      <c r="C16" s="101"/>
      <c r="D16" s="792"/>
      <c r="E16" s="793"/>
    </row>
    <row r="17" spans="1:5" x14ac:dyDescent="0.25">
      <c r="A17" s="97"/>
      <c r="B17" s="95"/>
      <c r="C17" s="100"/>
      <c r="D17" s="792"/>
      <c r="E17" s="793"/>
    </row>
    <row r="18" spans="1:5" x14ac:dyDescent="0.25">
      <c r="A18" s="98"/>
      <c r="B18" s="99"/>
      <c r="C18" s="102"/>
      <c r="D18" s="792"/>
      <c r="E18" s="793"/>
    </row>
    <row r="19" spans="1:5" x14ac:dyDescent="0.25">
      <c r="A19" s="250"/>
      <c r="B19" s="251"/>
      <c r="C19" s="251"/>
      <c r="D19" s="792"/>
      <c r="E19" s="793"/>
    </row>
    <row r="20" spans="1:5" x14ac:dyDescent="0.25">
      <c r="A20" s="250"/>
      <c r="B20" s="251"/>
      <c r="C20" s="251"/>
      <c r="D20" s="792"/>
      <c r="E20" s="793"/>
    </row>
    <row r="21" spans="1:5" x14ac:dyDescent="0.25">
      <c r="A21" s="250"/>
      <c r="B21" s="251"/>
      <c r="C21" s="251"/>
      <c r="D21" s="792"/>
      <c r="E21" s="793"/>
    </row>
    <row r="22" spans="1:5" x14ac:dyDescent="0.25">
      <c r="A22" s="250"/>
      <c r="B22" s="251"/>
      <c r="C22" s="251"/>
      <c r="D22" s="792"/>
      <c r="E22" s="793"/>
    </row>
    <row r="23" spans="1:5" x14ac:dyDescent="0.25">
      <c r="A23" s="250"/>
      <c r="B23" s="251"/>
      <c r="C23" s="251"/>
      <c r="D23" s="792"/>
      <c r="E23" s="793"/>
    </row>
    <row r="24" spans="1:5" x14ac:dyDescent="0.25">
      <c r="A24" s="250"/>
      <c r="B24" s="251"/>
      <c r="C24" s="251"/>
      <c r="D24" s="792"/>
      <c r="E24" s="793"/>
    </row>
    <row r="25" spans="1:5" x14ac:dyDescent="0.25">
      <c r="A25" s="250"/>
      <c r="B25" s="251"/>
      <c r="C25" s="251"/>
      <c r="D25" s="792"/>
      <c r="E25" s="793"/>
    </row>
    <row r="26" spans="1:5" x14ac:dyDescent="0.25">
      <c r="A26" s="250"/>
      <c r="B26" s="251"/>
      <c r="C26" s="251"/>
      <c r="D26" s="792"/>
      <c r="E26" s="793"/>
    </row>
    <row r="27" spans="1:5" x14ac:dyDescent="0.25">
      <c r="A27" s="250"/>
      <c r="B27" s="251"/>
      <c r="C27" s="251"/>
      <c r="D27" s="792"/>
      <c r="E27" s="793"/>
    </row>
    <row r="28" spans="1:5" x14ac:dyDescent="0.25">
      <c r="A28" s="250"/>
      <c r="B28" s="251"/>
      <c r="C28" s="251"/>
      <c r="D28" s="792"/>
      <c r="E28" s="793"/>
    </row>
    <row r="29" spans="1:5" x14ac:dyDescent="0.25">
      <c r="A29" s="250"/>
      <c r="B29" s="251"/>
      <c r="C29" s="251"/>
      <c r="D29" s="792"/>
      <c r="E29" s="793"/>
    </row>
    <row r="30" spans="1:5" x14ac:dyDescent="0.25">
      <c r="A30" s="250"/>
      <c r="B30" s="251"/>
      <c r="C30" s="251"/>
      <c r="D30" s="792"/>
      <c r="E30" s="793"/>
    </row>
    <row r="31" spans="1:5" x14ac:dyDescent="0.25">
      <c r="A31" s="250"/>
      <c r="B31" s="251"/>
      <c r="C31" s="251"/>
      <c r="D31" s="792"/>
      <c r="E31" s="793"/>
    </row>
    <row r="32" spans="1:5" x14ac:dyDescent="0.25">
      <c r="A32" s="250"/>
      <c r="B32" s="251"/>
      <c r="C32" s="251"/>
      <c r="D32" s="792"/>
      <c r="E32" s="793"/>
    </row>
    <row r="33" spans="1:5" x14ac:dyDescent="0.25">
      <c r="A33" s="250"/>
      <c r="B33" s="251"/>
      <c r="C33" s="251"/>
      <c r="D33" s="792"/>
      <c r="E33" s="793"/>
    </row>
    <row r="34" spans="1:5" x14ac:dyDescent="0.25">
      <c r="A34" s="250"/>
      <c r="B34" s="251"/>
      <c r="C34" s="251"/>
      <c r="D34" s="792"/>
      <c r="E34" s="793"/>
    </row>
    <row r="35" spans="1:5" x14ac:dyDescent="0.25">
      <c r="A35" s="250"/>
      <c r="B35" s="251"/>
      <c r="C35" s="251"/>
      <c r="D35" s="792"/>
      <c r="E35" s="793"/>
    </row>
    <row r="36" spans="1:5" ht="15.75" thickBot="1" x14ac:dyDescent="0.3">
      <c r="A36" s="252"/>
      <c r="B36" s="253"/>
      <c r="C36" s="253"/>
      <c r="D36" s="794"/>
      <c r="E36" s="795"/>
    </row>
    <row r="37" spans="1:5" s="246" customFormat="1" x14ac:dyDescent="0.25">
      <c r="D37" s="796"/>
      <c r="E37" s="796"/>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D6"/>
  </mergeCells>
  <pageMargins left="0.25" right="0.25" top="0.75" bottom="0.75" header="0.3" footer="0.3"/>
  <pageSetup scale="68"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348" t="s">
        <v>23</v>
      </c>
      <c r="D2" s="348" t="s">
        <v>603</v>
      </c>
      <c r="F2" s="348" t="s">
        <v>20</v>
      </c>
    </row>
    <row r="3" spans="2:6" x14ac:dyDescent="0.25">
      <c r="B3" s="348" t="s">
        <v>33</v>
      </c>
      <c r="D3" s="348" t="s">
        <v>34</v>
      </c>
      <c r="F3" s="348" t="s">
        <v>42</v>
      </c>
    </row>
    <row r="4" spans="2:6" x14ac:dyDescent="0.25">
      <c r="B4" s="348" t="s">
        <v>21</v>
      </c>
      <c r="F4" s="348" t="s">
        <v>50</v>
      </c>
    </row>
    <row r="5" spans="2:6" x14ac:dyDescent="0.25">
      <c r="F5" s="348" t="s">
        <v>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348" t="s">
        <v>607</v>
      </c>
    </row>
    <row r="3" spans="1:15" x14ac:dyDescent="0.25">
      <c r="A3" s="348" t="s">
        <v>608</v>
      </c>
      <c r="C3" s="348" t="s">
        <v>609</v>
      </c>
      <c r="E3" s="348" t="s">
        <v>610</v>
      </c>
      <c r="G3" s="348" t="s">
        <v>611</v>
      </c>
      <c r="I3" s="348" t="s">
        <v>612</v>
      </c>
      <c r="K3" s="348" t="s">
        <v>613</v>
      </c>
      <c r="M3" s="348" t="s">
        <v>614</v>
      </c>
      <c r="O3" s="348" t="s">
        <v>615</v>
      </c>
    </row>
    <row r="5" spans="1:15" x14ac:dyDescent="0.25">
      <c r="A5" s="348" t="s">
        <v>21</v>
      </c>
      <c r="C5" s="348" t="s">
        <v>616</v>
      </c>
      <c r="D5" s="348">
        <v>1</v>
      </c>
      <c r="E5" s="348" t="s">
        <v>617</v>
      </c>
      <c r="G5" s="348" t="s">
        <v>15</v>
      </c>
      <c r="I5" s="348" t="s">
        <v>618</v>
      </c>
      <c r="K5" s="348" t="s">
        <v>539</v>
      </c>
      <c r="M5" s="348" t="s">
        <v>122</v>
      </c>
      <c r="O5" s="348" t="s">
        <v>619</v>
      </c>
    </row>
    <row r="6" spans="1:15" x14ac:dyDescent="0.25">
      <c r="A6" s="348" t="s">
        <v>33</v>
      </c>
      <c r="C6" s="348" t="s">
        <v>620</v>
      </c>
      <c r="D6" s="348">
        <v>2</v>
      </c>
      <c r="E6" s="348" t="s">
        <v>621</v>
      </c>
      <c r="G6" s="348" t="s">
        <v>27</v>
      </c>
      <c r="I6" s="348" t="s">
        <v>622</v>
      </c>
      <c r="M6" s="348" t="s">
        <v>604</v>
      </c>
      <c r="O6" s="348" t="s">
        <v>623</v>
      </c>
    </row>
    <row r="7" spans="1:15" x14ac:dyDescent="0.25">
      <c r="A7" s="348" t="s">
        <v>23</v>
      </c>
      <c r="D7" s="348">
        <v>3</v>
      </c>
      <c r="E7" s="348" t="s">
        <v>624</v>
      </c>
      <c r="G7" s="348" t="s">
        <v>46</v>
      </c>
      <c r="I7" s="348" t="s">
        <v>20</v>
      </c>
      <c r="M7" s="348" t="s">
        <v>605</v>
      </c>
      <c r="O7" s="348" t="s">
        <v>625</v>
      </c>
    </row>
    <row r="8" spans="1:15" x14ac:dyDescent="0.25">
      <c r="D8" s="348">
        <v>4</v>
      </c>
      <c r="E8" s="348" t="s">
        <v>626</v>
      </c>
      <c r="G8" s="348" t="s">
        <v>26</v>
      </c>
      <c r="I8" s="348" t="s">
        <v>42</v>
      </c>
      <c r="M8" s="348" t="s">
        <v>606</v>
      </c>
      <c r="O8" s="348" t="s">
        <v>627</v>
      </c>
    </row>
    <row r="9" spans="1:15" x14ac:dyDescent="0.25">
      <c r="D9" s="348">
        <v>5</v>
      </c>
      <c r="E9" s="348" t="s">
        <v>628</v>
      </c>
      <c r="G9" s="348" t="s">
        <v>629</v>
      </c>
      <c r="I9" s="348" t="s">
        <v>57</v>
      </c>
      <c r="O9" s="348" t="s">
        <v>630</v>
      </c>
    </row>
    <row r="10" spans="1:15" x14ac:dyDescent="0.25">
      <c r="D10" s="348">
        <v>6</v>
      </c>
      <c r="E10" s="348" t="s">
        <v>631</v>
      </c>
      <c r="G10" s="348" t="s">
        <v>632</v>
      </c>
      <c r="I10" s="348" t="s">
        <v>62</v>
      </c>
      <c r="O10" s="348" t="s">
        <v>633</v>
      </c>
    </row>
    <row r="11" spans="1:15" x14ac:dyDescent="0.25">
      <c r="D11" s="348">
        <v>7</v>
      </c>
      <c r="E11" s="348" t="s">
        <v>634</v>
      </c>
      <c r="I11" s="348" t="s">
        <v>632</v>
      </c>
    </row>
    <row r="12" spans="1:15" x14ac:dyDescent="0.25">
      <c r="D12" s="348">
        <v>8</v>
      </c>
      <c r="E12" s="348" t="s">
        <v>635</v>
      </c>
    </row>
    <row r="13" spans="1:15" x14ac:dyDescent="0.25">
      <c r="D13" s="348">
        <v>9</v>
      </c>
      <c r="E13" s="348" t="s">
        <v>636</v>
      </c>
    </row>
    <row r="14" spans="1:15" x14ac:dyDescent="0.25">
      <c r="D14" s="348">
        <v>10</v>
      </c>
      <c r="E14" s="348" t="s">
        <v>637</v>
      </c>
    </row>
    <row r="15" spans="1:15" x14ac:dyDescent="0.25">
      <c r="D15" s="348">
        <v>11</v>
      </c>
      <c r="E15" s="348" t="s">
        <v>638</v>
      </c>
    </row>
    <row r="16" spans="1:15" x14ac:dyDescent="0.25">
      <c r="D16" s="348">
        <v>12</v>
      </c>
      <c r="E16" s="348" t="s">
        <v>639</v>
      </c>
    </row>
    <row r="17" spans="4:14" x14ac:dyDescent="0.25">
      <c r="D17" s="348">
        <v>13</v>
      </c>
      <c r="E17" s="348" t="s">
        <v>640</v>
      </c>
    </row>
    <row r="18" spans="4:14" x14ac:dyDescent="0.25">
      <c r="D18" s="348">
        <v>14</v>
      </c>
      <c r="E18" s="348" t="s">
        <v>641</v>
      </c>
    </row>
    <row r="19" spans="4:14" x14ac:dyDescent="0.25">
      <c r="D19" s="348">
        <v>15</v>
      </c>
      <c r="E19" s="348" t="s">
        <v>642</v>
      </c>
    </row>
    <row r="20" spans="4:14" x14ac:dyDescent="0.25">
      <c r="D20" s="348">
        <v>16</v>
      </c>
      <c r="E20" s="348" t="s">
        <v>643</v>
      </c>
    </row>
    <row r="21" spans="4:14" ht="15.75" customHeight="1" x14ac:dyDescent="0.25">
      <c r="D21" s="348">
        <v>17</v>
      </c>
      <c r="E21" s="348" t="s">
        <v>644</v>
      </c>
      <c r="I21" s="348" t="s">
        <v>645</v>
      </c>
      <c r="N21" s="348" t="s">
        <v>646</v>
      </c>
    </row>
    <row r="22" spans="4:14" ht="15.75" customHeight="1" x14ac:dyDescent="0.25">
      <c r="D22" s="348">
        <v>18</v>
      </c>
      <c r="E22" s="348" t="s">
        <v>647</v>
      </c>
    </row>
    <row r="23" spans="4:14" ht="15.75" customHeight="1" x14ac:dyDescent="0.25">
      <c r="D23" s="348">
        <v>19</v>
      </c>
      <c r="E23" s="348" t="s">
        <v>648</v>
      </c>
      <c r="I23" s="348" t="s">
        <v>649</v>
      </c>
      <c r="N23" s="348" t="s">
        <v>650</v>
      </c>
    </row>
    <row r="24" spans="4:14" ht="15.75" customHeight="1" x14ac:dyDescent="0.25">
      <c r="D24" s="348">
        <v>20</v>
      </c>
      <c r="E24" s="348" t="s">
        <v>651</v>
      </c>
      <c r="I24" s="348" t="s">
        <v>652</v>
      </c>
      <c r="N24" s="348" t="s">
        <v>653</v>
      </c>
    </row>
    <row r="25" spans="4:14" ht="15.75" customHeight="1" x14ac:dyDescent="0.25">
      <c r="I25" s="348" t="s">
        <v>654</v>
      </c>
      <c r="N25" s="348" t="s">
        <v>655</v>
      </c>
    </row>
    <row r="26" spans="4:14" ht="15.75" customHeight="1" x14ac:dyDescent="0.25">
      <c r="I26" s="348" t="s">
        <v>656</v>
      </c>
      <c r="N26" s="348" t="s">
        <v>657</v>
      </c>
    </row>
    <row r="27" spans="4:14" ht="15.75" customHeight="1" x14ac:dyDescent="0.25">
      <c r="I27" s="348" t="s">
        <v>658</v>
      </c>
      <c r="N27" s="348" t="s">
        <v>659</v>
      </c>
    </row>
    <row r="28" spans="4:14" ht="15.75" customHeight="1" x14ac:dyDescent="0.25">
      <c r="N28" s="348" t="s">
        <v>660</v>
      </c>
    </row>
    <row r="29" spans="4:14" ht="15.75" customHeight="1" x14ac:dyDescent="0.25">
      <c r="N29" s="348" t="s">
        <v>661</v>
      </c>
    </row>
    <row r="30" spans="4:14" ht="15.75" customHeight="1" x14ac:dyDescent="0.25">
      <c r="I30" s="348" t="s">
        <v>662</v>
      </c>
      <c r="N30" s="348" t="s">
        <v>663</v>
      </c>
    </row>
    <row r="31" spans="4:14" ht="15.75" customHeight="1" x14ac:dyDescent="0.25">
      <c r="N31" s="348" t="s">
        <v>664</v>
      </c>
    </row>
    <row r="32" spans="4:14" ht="15.75" customHeight="1" x14ac:dyDescent="0.25">
      <c r="I32" s="348" t="s">
        <v>665</v>
      </c>
      <c r="N32" s="348" t="s">
        <v>666</v>
      </c>
    </row>
    <row r="33" spans="8:14" ht="15.75" customHeight="1" x14ac:dyDescent="0.25">
      <c r="I33" s="348" t="s">
        <v>667</v>
      </c>
      <c r="N33" s="348" t="s">
        <v>668</v>
      </c>
    </row>
    <row r="34" spans="8:14" ht="15.75" customHeight="1" x14ac:dyDescent="0.25">
      <c r="I34" s="348" t="s">
        <v>669</v>
      </c>
    </row>
    <row r="35" spans="8:14" ht="15.75" customHeight="1" x14ac:dyDescent="0.25">
      <c r="I35" s="348" t="s">
        <v>670</v>
      </c>
    </row>
    <row r="36" spans="8:14" ht="15.75" customHeight="1" x14ac:dyDescent="0.25"/>
    <row r="37" spans="8:14" ht="15.75" customHeight="1" x14ac:dyDescent="0.25"/>
    <row r="38" spans="8:14" ht="15.75" customHeight="1" x14ac:dyDescent="0.25">
      <c r="I38" s="348" t="s">
        <v>671</v>
      </c>
      <c r="L38" s="348" t="s">
        <v>672</v>
      </c>
      <c r="M38" s="348" t="s">
        <v>673</v>
      </c>
      <c r="N38" s="348" t="s">
        <v>674</v>
      </c>
    </row>
    <row r="39" spans="8:14" ht="15.75" customHeight="1" x14ac:dyDescent="0.25"/>
    <row r="40" spans="8:14" ht="15.75" customHeight="1" x14ac:dyDescent="0.25">
      <c r="H40" s="348" t="s">
        <v>675</v>
      </c>
      <c r="I40" s="348" t="s">
        <v>676</v>
      </c>
      <c r="L40" s="24" t="s">
        <v>677</v>
      </c>
      <c r="M40" s="348" t="s">
        <v>678</v>
      </c>
      <c r="N40" s="348" t="s">
        <v>679</v>
      </c>
    </row>
    <row r="41" spans="8:14" ht="15.75" customHeight="1" x14ac:dyDescent="0.25">
      <c r="I41" s="348" t="s">
        <v>680</v>
      </c>
      <c r="L41" s="24" t="s">
        <v>681</v>
      </c>
      <c r="M41" s="348" t="s">
        <v>682</v>
      </c>
      <c r="N41" s="348" t="s">
        <v>683</v>
      </c>
    </row>
    <row r="42" spans="8:14" ht="15.75" customHeight="1" x14ac:dyDescent="0.25">
      <c r="I42" s="348" t="s">
        <v>684</v>
      </c>
      <c r="L42" s="24" t="s">
        <v>685</v>
      </c>
      <c r="N42" s="348" t="s">
        <v>686</v>
      </c>
    </row>
    <row r="43" spans="8:14" ht="15.75" customHeight="1" x14ac:dyDescent="0.25">
      <c r="I43" s="348" t="s">
        <v>687</v>
      </c>
      <c r="L43" s="24" t="s">
        <v>688</v>
      </c>
      <c r="N43" s="348" t="s">
        <v>689</v>
      </c>
    </row>
    <row r="44" spans="8:14" ht="15.75" customHeight="1" x14ac:dyDescent="0.25">
      <c r="I44" s="348" t="s">
        <v>690</v>
      </c>
      <c r="N44" s="348" t="s">
        <v>691</v>
      </c>
    </row>
    <row r="45" spans="8:14" ht="15.75" customHeight="1" x14ac:dyDescent="0.25">
      <c r="I45" s="348" t="s">
        <v>692</v>
      </c>
      <c r="N45" s="348" t="s">
        <v>693</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07765-F6C1-4DE0-A13B-C28CE92D2C99}"/>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32</vt:i4>
      </vt:variant>
    </vt:vector>
  </HeadingPairs>
  <TitlesOfParts>
    <vt:vector size="52" baseType="lpstr">
      <vt:lpstr>Datos</vt:lpstr>
      <vt:lpstr>Actividades_proyecto </vt:lpstr>
      <vt:lpstr>ACTIVIDAD_1</vt:lpstr>
      <vt:lpstr>Hoja de vida Actividad 1</vt:lpstr>
      <vt:lpstr>ACTIVIDAD_2</vt:lpstr>
      <vt:lpstr>Hoja de vida Actividad 2</vt:lpstr>
      <vt:lpstr>Hoja de vida Actividad 3</vt:lpstr>
      <vt:lpstr>Hoja de vida Actividad 4</vt:lpstr>
      <vt:lpstr>ACTIVIDAD_3</vt:lpstr>
      <vt:lpstr>ACTIVIDAD_4</vt:lpstr>
      <vt:lpstr>ACTIVIDAD_5</vt:lpstr>
      <vt:lpstr>Hoja de vida Actividad 5</vt:lpstr>
      <vt:lpstr>META_PDD</vt:lpstr>
      <vt:lpstr>Hoja de vida Meta PDD</vt:lpstr>
      <vt:lpstr>PRODUCTO_MGA</vt:lpstr>
      <vt:lpstr>TERRITORIALIZACIÓN</vt:lpstr>
      <vt:lpstr>PMR</vt:lpstr>
      <vt:lpstr>CONTROL DE CAMBIOS</vt:lpstr>
      <vt:lpstr>Listas</vt:lpstr>
      <vt:lpstr>Hoja3</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2025-04-11T14:30:45Z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