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C:\Users\ngarcia\Downloads\"/>
    </mc:Choice>
  </mc:AlternateContent>
  <xr:revisionPtr revIDLastSave="0" documentId="13_ncr:1_{D38BE5D2-F08B-47EC-8B44-397B0C1F0F70}" xr6:coauthVersionLast="47" xr6:coauthVersionMax="47" xr10:uidLastSave="{00000000-0000-0000-0000-000000000000}"/>
  <bookViews>
    <workbookView xWindow="-120" yWindow="-120" windowWidth="20730" windowHeight="11160" tabRatio="725" xr2:uid="{00000000-000D-0000-FFFF-FFFF00000000}"/>
  </bookViews>
  <sheets>
    <sheet name="ACTIVIDAD_1" sheetId="20" r:id="rId1"/>
    <sheet name="Hoja de vida1 " sheetId="51" state="hidden" r:id="rId2"/>
    <sheet name="ACTIVIDAD_2" sheetId="55" r:id="rId3"/>
    <sheet name="Hoja de vida2" sheetId="56" state="hidden" r:id="rId4"/>
    <sheet name="ACTIVIDAD_3" sheetId="57" r:id="rId5"/>
    <sheet name="Hoja de vida3" sheetId="58" state="hidden" r:id="rId6"/>
    <sheet name="META_PDD" sheetId="38" r:id="rId7"/>
    <sheet name="Hoja de vida_MetaPDD" sheetId="54" state="hidden" r:id="rId8"/>
    <sheet name="PRODUCTO_MGA" sheetId="47" r:id="rId9"/>
    <sheet name="PMR" sheetId="46" r:id="rId10"/>
    <sheet name="TERRITORIALIZACIÓN" sheetId="41" r:id="rId11"/>
    <sheet name="CONTROL DE CAMBIOS" sheetId="40" r:id="rId12"/>
  </sheets>
  <definedNames>
    <definedName name="_xlnm._FilterDatabase" localSheetId="9" hidden="1">PMR!$A$12:$AX$14</definedName>
    <definedName name="_xlnm.Print_Area" localSheetId="0">ACTIVIDAD_1!$A$1:$O$30</definedName>
    <definedName name="_xlnm.Print_Area" localSheetId="6">META_PDD!$A$6:$X$20</definedName>
    <definedName name="_xlnm.Print_Area" localSheetId="8">PRODUCTO_MGA!$A$1:$O$19</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L15" i="47" l="1"/>
  <c r="AW23" i="46"/>
  <c r="K15" i="47"/>
  <c r="W26" i="41" l="1"/>
  <c r="W27" i="41"/>
  <c r="W28" i="41"/>
  <c r="W29" i="41"/>
  <c r="W30" i="41"/>
  <c r="W31" i="41"/>
  <c r="W32" i="41"/>
  <c r="W33" i="41"/>
  <c r="W34" i="41"/>
  <c r="W35" i="41"/>
  <c r="W36" i="41"/>
  <c r="W37" i="41"/>
  <c r="W38" i="41"/>
  <c r="W39" i="41"/>
  <c r="W40" i="41"/>
  <c r="W41" i="41"/>
  <c r="W42" i="41"/>
  <c r="W43" i="41"/>
  <c r="W44" i="41"/>
  <c r="W45" i="41"/>
  <c r="W25" i="41"/>
  <c r="T26" i="41"/>
  <c r="V78" i="41"/>
  <c r="V45" i="41"/>
  <c r="V42" i="41" s="1"/>
  <c r="V39" i="41" s="1"/>
  <c r="V36" i="41" s="1"/>
  <c r="V33" i="41" s="1"/>
  <c r="V30" i="41" s="1"/>
  <c r="V44" i="41"/>
  <c r="V41" i="41" s="1"/>
  <c r="V38" i="41" s="1"/>
  <c r="V35" i="41" s="1"/>
  <c r="V43" i="41"/>
  <c r="V40" i="41" s="1"/>
  <c r="V37" i="41" s="1"/>
  <c r="V34" i="41" s="1"/>
  <c r="V25" i="41"/>
  <c r="G62" i="47"/>
  <c r="J15" i="47"/>
  <c r="N30" i="57"/>
  <c r="N29" i="57"/>
  <c r="N28" i="57"/>
  <c r="N27" i="57"/>
  <c r="N26" i="57"/>
  <c r="N25" i="57"/>
  <c r="N28" i="55"/>
  <c r="N27" i="55"/>
  <c r="N26" i="55"/>
  <c r="N25" i="55"/>
  <c r="N24" i="55"/>
  <c r="N23" i="55"/>
  <c r="O24" i="55" s="1"/>
  <c r="N28" i="20"/>
  <c r="N27" i="20"/>
  <c r="N26" i="20"/>
  <c r="N25" i="20"/>
  <c r="N24" i="20"/>
  <c r="N23" i="20"/>
  <c r="O26" i="57" l="1"/>
  <c r="O24" i="20"/>
  <c r="O28" i="20"/>
  <c r="O27" i="20"/>
  <c r="V32" i="41"/>
  <c r="O25" i="55"/>
  <c r="O27" i="55"/>
  <c r="O28" i="55"/>
  <c r="O27" i="57"/>
  <c r="O25" i="20"/>
  <c r="O29" i="57"/>
  <c r="O30" i="57"/>
  <c r="H15" i="47"/>
  <c r="B52" i="38"/>
  <c r="T27" i="41" l="1"/>
  <c r="T28" i="41"/>
  <c r="T29" i="41"/>
  <c r="T30" i="41"/>
  <c r="T31" i="41"/>
  <c r="V31" i="41" s="1"/>
  <c r="T32" i="41"/>
  <c r="T33" i="41"/>
  <c r="T34" i="41"/>
  <c r="T35" i="41"/>
  <c r="T36" i="41"/>
  <c r="T37" i="41"/>
  <c r="T38" i="41"/>
  <c r="T39" i="41"/>
  <c r="T40" i="41"/>
  <c r="T41" i="41"/>
  <c r="T42" i="41"/>
  <c r="T43" i="41"/>
  <c r="T44" i="41"/>
  <c r="S27" i="41"/>
  <c r="S28" i="41"/>
  <c r="S29" i="41"/>
  <c r="S30" i="41"/>
  <c r="S31" i="41"/>
  <c r="S32" i="41"/>
  <c r="S33" i="41"/>
  <c r="S34" i="41"/>
  <c r="S35" i="41"/>
  <c r="S36" i="41"/>
  <c r="S37" i="41"/>
  <c r="S38" i="41"/>
  <c r="S39" i="41"/>
  <c r="S40" i="41"/>
  <c r="S41" i="41"/>
  <c r="S42" i="41"/>
  <c r="S43" i="41"/>
  <c r="S44" i="41"/>
  <c r="S26" i="41"/>
  <c r="T84" i="41"/>
  <c r="I18" i="47" l="1"/>
  <c r="I15" i="47"/>
  <c r="H18" i="47"/>
  <c r="G18" i="47"/>
  <c r="G15" i="47"/>
  <c r="D18" i="47"/>
  <c r="E18" i="47"/>
  <c r="E15" i="47"/>
  <c r="D15" i="47"/>
  <c r="T25" i="41"/>
  <c r="T88" i="41"/>
  <c r="S25" i="41"/>
  <c r="S45" i="41" s="1"/>
  <c r="T45" i="41" l="1"/>
  <c r="V26" i="41"/>
  <c r="B35" i="57"/>
  <c r="B33" i="20"/>
  <c r="R45" i="41"/>
  <c r="E11" i="58"/>
  <c r="E11" i="56"/>
  <c r="B61" i="20" l="1"/>
  <c r="B61" i="55" l="1"/>
  <c r="B63" i="57" l="1"/>
  <c r="B115" i="20" l="1"/>
  <c r="B33" i="55" l="1"/>
  <c r="I117" i="57"/>
  <c r="H117" i="57"/>
  <c r="G117" i="57"/>
  <c r="F117" i="57"/>
  <c r="E117" i="57"/>
  <c r="D117" i="57"/>
  <c r="C117" i="57"/>
  <c r="B117" i="57"/>
  <c r="I115" i="55"/>
  <c r="H115" i="55"/>
  <c r="G115" i="55"/>
  <c r="F115" i="55"/>
  <c r="E115" i="55"/>
  <c r="D115" i="55"/>
  <c r="C115" i="55"/>
  <c r="B115" i="55"/>
  <c r="F35" i="55"/>
  <c r="F26" i="38"/>
  <c r="F35" i="20"/>
  <c r="E10" i="54" l="1"/>
  <c r="E10" i="51"/>
  <c r="E11" i="51"/>
  <c r="AV14" i="46"/>
  <c r="AW14" i="46" l="1"/>
  <c r="C51" i="38" l="1"/>
  <c r="C49" i="38"/>
  <c r="C47" i="38"/>
  <c r="C45" i="38"/>
  <c r="C43" i="38"/>
  <c r="C41" i="38"/>
  <c r="C39" i="38"/>
  <c r="C37" i="38"/>
  <c r="C35" i="38"/>
  <c r="C29" i="38"/>
  <c r="C115" i="20" l="1"/>
  <c r="D115" i="20"/>
  <c r="E115" i="20"/>
  <c r="F115" i="20"/>
  <c r="G115" i="20"/>
  <c r="H115" i="20"/>
  <c r="I115" i="20"/>
  <c r="V27" i="41"/>
  <c r="V29" i="41"/>
  <c r="V28"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A24CAFFE-E7DB-4304-A7E1-46521EF14F08}">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74BB6F93-CE54-4A53-A236-E45E1297C3FC}">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LEGION</author>
    <author>Daniel Avendaño</author>
  </authors>
  <commentList>
    <comment ref="G12" authorId="0" shapeId="0" xr:uid="{54F2065E-836D-430A-B8A9-BD71AAD3E1CC}">
      <text>
        <r>
          <rPr>
            <b/>
            <sz val="9"/>
            <color indexed="81"/>
            <rFont val="Tahoma"/>
            <family val="2"/>
          </rPr>
          <t>LEGION:</t>
        </r>
        <r>
          <rPr>
            <sz val="9"/>
            <color indexed="81"/>
            <rFont val="Tahoma"/>
            <family val="2"/>
          </rPr>
          <t xml:space="preserve">
marcar</t>
        </r>
      </text>
    </comment>
    <comment ref="A16" authorId="1" shapeId="0" xr:uid="{132CADBC-13E1-473C-90B1-7CF531C178AE}">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7EC0A14E-7DB1-4DA9-8DCB-506CE0FFA085}">
      <text>
        <r>
          <rPr>
            <sz val="9"/>
            <color indexed="81"/>
            <rFont val="Tahoma"/>
            <family val="2"/>
          </rPr>
          <t>Fecha en la que el cambio solicitado al plan de acción es aprobado</t>
        </r>
      </text>
    </comment>
    <comment ref="B7" authorId="0" shapeId="0" xr:uid="{D2AA1F8D-8B8C-43A0-BB82-3155D43A42F4}">
      <text>
        <r>
          <rPr>
            <sz val="9"/>
            <color indexed="81"/>
            <rFont val="Tahoma"/>
            <family val="2"/>
          </rPr>
          <t>Fecha en la que el cambio solicitado al plan de acción es aprobado</t>
        </r>
      </text>
    </comment>
    <comment ref="C7" authorId="0" shapeId="0" xr:uid="{95F7E6F3-93BD-4026-8340-BDE26B2BBFE3}">
      <text>
        <r>
          <rPr>
            <sz val="9"/>
            <color indexed="81"/>
            <rFont val="Tahoma"/>
            <family val="2"/>
          </rPr>
          <t>Descripción de los cambios realizados en la actialización que corresponda</t>
        </r>
      </text>
    </comment>
    <comment ref="D7" authorId="0" shapeId="0" xr:uid="{26204D2E-C391-4793-8863-4123BB2DED5A}">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<sst xmlns="http://schemas.openxmlformats.org/spreadsheetml/2006/main" count="1833" uniqueCount="337">
  <si>
    <t>SECRETARÍA DISTRITAL DE LA MUJER</t>
  </si>
  <si>
    <t>Código:</t>
  </si>
  <si>
    <t xml:space="preserve">DIRECCIONAMIENTO ESTRATEGICO </t>
  </si>
  <si>
    <t xml:space="preserve">Versión: </t>
  </si>
  <si>
    <t>FORMULACIÓN Y SEGUIMIENTO  PLAN DE ACCIÓN PROYECTO DE INVERSIÓN</t>
  </si>
  <si>
    <t xml:space="preserve">Fecha de Emisión: </t>
  </si>
  <si>
    <t>Página</t>
  </si>
  <si>
    <t>PROYECTO DE INVERSIÓN</t>
  </si>
  <si>
    <t>8190 - Desarrollo de capacidades digitales para potenciar la inclusión social de las mujeres en zonas urbanas y rurales en Bogotá D.C.</t>
  </si>
  <si>
    <t>BPIN</t>
  </si>
  <si>
    <t>PERIODO REPORTADO</t>
  </si>
  <si>
    <t>Enero</t>
  </si>
  <si>
    <t>Febrero</t>
  </si>
  <si>
    <t>Marzo</t>
  </si>
  <si>
    <t>X</t>
  </si>
  <si>
    <t>Abril</t>
  </si>
  <si>
    <t>TIPO DE REPORTE</t>
  </si>
  <si>
    <t>FORMULACION</t>
  </si>
  <si>
    <t>Mayo</t>
  </si>
  <si>
    <t>Junio</t>
  </si>
  <si>
    <t>Julio</t>
  </si>
  <si>
    <t>Agosto</t>
  </si>
  <si>
    <t>ACTUALIZACION</t>
  </si>
  <si>
    <t>Septiembre</t>
  </si>
  <si>
    <t>Octubre</t>
  </si>
  <si>
    <t>Noviembre</t>
  </si>
  <si>
    <t>Diciembre</t>
  </si>
  <si>
    <t>SEGUIMIENTO</t>
  </si>
  <si>
    <t xml:space="preserve">ACTIVIDAD DEL PROYECTO </t>
  </si>
  <si>
    <t>Diseñar 4 contenidos nuevos de formación en capacidades digitales con enfoque de género y diferencial</t>
  </si>
  <si>
    <t>PRODUCTO MGA</t>
  </si>
  <si>
    <t>Servicios de Educación Informal</t>
  </si>
  <si>
    <t>INDICADOR ACTIVIDAD</t>
  </si>
  <si>
    <t>Numero de contenidos nuevos de formación en capacidades digitales con enfoque de género y diferencial diseñados</t>
  </si>
  <si>
    <t>OBJETIVO ESTRATÉGICO</t>
  </si>
  <si>
    <t>3. Bogotá confia en su potencial</t>
  </si>
  <si>
    <t>PROGRAMA</t>
  </si>
  <si>
    <t>3.17. Formación para el trabajo y acceso a oportunidades educativas</t>
  </si>
  <si>
    <t>META PDD</t>
  </si>
  <si>
    <t>Formar 27.000 mujeres en habilidades digitales a través de los Centros de Inclusión Digital – CID, en zonas rurales y urbanas.</t>
  </si>
  <si>
    <t>EJECUCIÓN PRESUPUESTAL DEL PROYECTO</t>
  </si>
  <si>
    <t>PRESUPUESTO ASIGNADO EN LA VIGENCIA ACTUAL (en pesos, sin decimales)</t>
  </si>
  <si>
    <t>Total</t>
  </si>
  <si>
    <t>Porcentaje de ejecución</t>
  </si>
  <si>
    <t>PROGRAMACION DE COMPROMISOS</t>
  </si>
  <si>
    <t>COMPROMISOS</t>
  </si>
  <si>
    <t>GIROS</t>
  </si>
  <si>
    <t>PROGRAMACIÓN RESERVAS</t>
  </si>
  <si>
    <t>LIBERACION DE RESERVAS</t>
  </si>
  <si>
    <t>GIROS RESERVAS</t>
  </si>
  <si>
    <t xml:space="preserve">                                                 REPORTE ACTIVIDADES VIGENCIA (Ejecución vigencia)</t>
  </si>
  <si>
    <t xml:space="preserve"> DESCRIPCION DE LA ACTIVIDAD </t>
  </si>
  <si>
    <t>ANUALIZACIÓN DE LA ACTIVIDAD</t>
  </si>
  <si>
    <t>TOTAL PDD</t>
  </si>
  <si>
    <t>TIPO DE ANUALIZACIÓN</t>
  </si>
  <si>
    <t>Suma</t>
  </si>
  <si>
    <t>PONDERACIÓN ACTIVIDAD</t>
  </si>
  <si>
    <t xml:space="preserve">                                                                                               DESCRIPCIÓN CUALITATIVA DEL AVANCE POR ACTIVIDAD</t>
  </si>
  <si>
    <t>ENERO</t>
  </si>
  <si>
    <t xml:space="preserve">PROGRAMACIÓN </t>
  </si>
  <si>
    <t>EJECUCIÓN</t>
  </si>
  <si>
    <t>AVANCES Y LOGROS MENSUAL (2.000 CARACTERES)</t>
  </si>
  <si>
    <t>AVANCES Y LOGROS ACUMULADO (2.000 CARACTERES)</t>
  </si>
  <si>
    <t>RETRASOS Y ALTERNATIVAS DE SOLUCIÓN (1.000 CARACTERES)</t>
  </si>
  <si>
    <t>BENEFICIOS</t>
  </si>
  <si>
    <t>No se presentan avances acorde a lo programado</t>
  </si>
  <si>
    <t>No se presentan avances y logros acumulados acorde con lo programado</t>
  </si>
  <si>
    <t xml:space="preserve">No se presentan retrasos acorde con la ejecución </t>
  </si>
  <si>
    <t>No se presentan beneficios acorde con la ejecución</t>
  </si>
  <si>
    <t>FEBRERO</t>
  </si>
  <si>
    <r>
      <t xml:space="preserve">Como parte de los avances en el diseño de contenidos nuevos de formación en capacidades digitales con enfoque de género y diferencial, se estableció el tema del curso nuevo que será desarrollado, y la población con la cual se ejecutará un piloto de dicho curso.
Al respecto, el tema del curso a diseñar será: </t>
    </r>
    <r>
      <rPr>
        <b/>
        <i/>
        <sz val="13"/>
        <color theme="1"/>
        <rFont val="Arial"/>
        <family val="2"/>
      </rPr>
      <t>Memoria y herramientas Trasmedias</t>
    </r>
    <r>
      <rPr>
        <sz val="13"/>
        <color theme="1"/>
        <rFont val="Arial"/>
        <family val="2"/>
      </rPr>
      <t xml:space="preserve">. El desarrollo del curso se hará en articulación con el Instituto Distrital de las Artes – IDARTES, buscando implementarlo en una institución educativa que se defina previamente. El curso tendrá un piloto con las mujeres víctimas del conflicto armado en Bogotá, para validar los contenidos. </t>
    </r>
  </si>
  <si>
    <t xml:space="preserve">Como parte de los avances y logros acumulados para el diseño de contenidos nuevos para el diseño de capacidades digitales de las mujeres, se cuenta con la definición de la temática a abordada, y la población objeto del curso </t>
  </si>
  <si>
    <t xml:space="preserve">El diseño de este curso beneficia a las mujeres que participen del mismo, en donde a partir de los relatos se recupere la memoraría, se construya conocimiento colectivo a través de las experiencias y la palabra, además se comparta con otras personas mediante herramientas trasmediales, buscando que las historias de violencia no se repitan. </t>
  </si>
  <si>
    <t>MARZO</t>
  </si>
  <si>
    <t>Debido a que el curso de memoria y herramientas transmedia depende en gran medida del convenio con el Instituto Distrital para las Artes-IDARTES, el cual aún no se ha concretado por parte de la entidad, se tomó la decisión de desarrollar un nuevo curso,que no dependa de un tercero. Este nuevo curso tendrá como objetivo de fortalecer sus capacidades digitales y potenciar sus iniciativas productivas. A través de esta formación, las participantes podrán escalar sus negocios, optimizar su gestión y generar nuevas oportunidades de crecimiento para sus emprendimientos. La estructura inical de contenido propuesta es la siguiente, la cual tendrá un componente trasversal, al redredor de la construcción de relato de vida: 
Módulo 1 – Herramientas para creación de marca 
Módulo 2 – WhatsApp Business parte 1 
Módulo 3 - WhatsApp Business parte 2 
Módulo 4 – Redes sociales y emprendimiento. 
Módulo 5 – Publicidad y redes sociales. 
Módulo 6 – Seguridad digital para los emprendimientos.</t>
  </si>
  <si>
    <t>Se tiene estructura de un curso nuevo, y su consolidación pedende unicamente del equipo de formación y sus habilidades. Además se tendrá en cuenta el apoyo del equipo de Emprendimiento y Empleabiliad de la Subsecretaría de Cuidado y Políticas de Igualdad, así como de las mujeres que participan en esta estrategia. Tendrá un componente de construcción de relato de vida, dirigido de manera especial a mujeres víctimas del conflicto armado.</t>
  </si>
  <si>
    <t>No se presentan retrasos acorde con la ejecución</t>
  </si>
  <si>
    <t xml:space="preserve">Este curso permitirá potenciar los emprendimientos de las mujeres, y particularmente permitirá que las mujeres víctimas del conflicto armado encuentren una posibilidad de subsistencia a partir de ideas de negocio que surgen de sus saberes. </t>
  </si>
  <si>
    <t>ABRIL</t>
  </si>
  <si>
    <t>MAYO</t>
  </si>
  <si>
    <t>JUNIO</t>
  </si>
  <si>
    <t>JULIO</t>
  </si>
  <si>
    <t>AGOSTO</t>
  </si>
  <si>
    <t>SEPTIEMBRE</t>
  </si>
  <si>
    <t>OCTUBRE</t>
  </si>
  <si>
    <t xml:space="preserve">NOVIEMBRE </t>
  </si>
  <si>
    <t>DICIEMBRE</t>
  </si>
  <si>
    <t>DESCRIPCIÓN CUALITATIVA  Y PORCENTUAL DEL AVANCE POR TAREA</t>
  </si>
  <si>
    <t>DESCRIPCIÓN DE LA TAREA</t>
  </si>
  <si>
    <t>1. Implementar en la plataforma de aprendizaje Moodle los contenidos nuevos diseñados con enfoque de género y diferencial para el desarrollo de capacidades digitaltes de las mujeres</t>
  </si>
  <si>
    <t xml:space="preserve">2. Actualizar los contenidos para el desarrollo de capacidades digitales con los que cuenta actualmente la dirección, incorporando el enfoque diferencial y de género </t>
  </si>
  <si>
    <t>3. Realizar jornadas de reconocimiento de las mujeres formadas a través de los cursos que hacen parte del procesos de desarrollo de capacidades digitales</t>
  </si>
  <si>
    <t>Tarea 4</t>
  </si>
  <si>
    <t xml:space="preserve">PONDERACIÓN DE LA TAREA
</t>
  </si>
  <si>
    <t>PROGRAMACIÓN</t>
  </si>
  <si>
    <t>LOGROS Y BENEFICIOS Y RETRASOS Y ALTERNATIVAS DE SOLUCIÓN</t>
  </si>
  <si>
    <t>EVIDENCIAS DE EJECUCIÓN</t>
  </si>
  <si>
    <t>No se presentan evidencias acorde con la programación de la ejecucución</t>
  </si>
  <si>
    <t>En el marco de la conmemoración del 8 de marzo por el Día Internacional de los Derechos de la Mujer Trabajadora, se llevó a cabo la primera jornada de reconocimiento del año a las mujeres que participaron en los procesos de formación en los Centros De Inclusión Digital y otras estrategias de formación o capacitación de la Secretaría Distrital de la Mujer. Este evento contó con la asistencia de más de 250 mujeres, en el marco del evento de conmemoración se resaltó la importancia del reconocimiento de los derechos de las mujeres trabajadoras, la importancia de los trabajos de cuidado, y de la participación política de las mujeres</t>
  </si>
  <si>
    <t>a. Fotografías del evento. 
b. Notas de prensa 
c. Minuto a minuto 
d. Reporte de asistencia
https://secretariadistritald.sharepoint.com/:f:/s/ContratacinSPI-2022/EsTgbH3rIqNAmN26jmOJwLEBdjjkwBljUHdb2C4hkjxn9w?e=qp9IKM</t>
  </si>
  <si>
    <t>ACUMULADO</t>
  </si>
  <si>
    <t xml:space="preserve">DIRECCIONAMIENTO ESTRATÉGICO </t>
  </si>
  <si>
    <t>HOJA DE VIDA DEL INDICADOR</t>
  </si>
  <si>
    <t>ASOCIACIÓN</t>
  </si>
  <si>
    <t>CLASIFICACIÓN</t>
  </si>
  <si>
    <t>Proyectos</t>
  </si>
  <si>
    <t>SUB CLASIFICACIÓN</t>
  </si>
  <si>
    <t>Planes</t>
  </si>
  <si>
    <t>CATEGORÍA</t>
  </si>
  <si>
    <t>Resultado</t>
  </si>
  <si>
    <t>TIPO</t>
  </si>
  <si>
    <t>Eficacia</t>
  </si>
  <si>
    <t>PROCESO AL QUE APORTA</t>
  </si>
  <si>
    <t>Desarrollo de capacidades para la vida de las mujeres</t>
  </si>
  <si>
    <t>DEPENDENCIAS</t>
  </si>
  <si>
    <t xml:space="preserve">Dirección de Gestión del Conocimiento
</t>
  </si>
  <si>
    <t>IDENTIFICACIÓN</t>
  </si>
  <si>
    <t>ACTIVIDAD</t>
  </si>
  <si>
    <t>NOMBRE DEL INDICADOR</t>
  </si>
  <si>
    <t>OBJETIVO DEL INDICADOR</t>
  </si>
  <si>
    <t>Medir el número de contenidos nuevos diseñados para el desarrollo de capacidades digitales de las mujeres que participan en los Centros de Inclusión Digital - CID en zonas urbanas y rurales de la ciudad.</t>
  </si>
  <si>
    <t>CÓDIGO DEL INDICADOR</t>
  </si>
  <si>
    <t>N/A</t>
  </si>
  <si>
    <t>MÉTODO DE RECOLECCIÓN</t>
  </si>
  <si>
    <t xml:space="preserve">Documento oficial
</t>
  </si>
  <si>
    <t>CRITERIO DEL ANÁLISIS</t>
  </si>
  <si>
    <t>TIPO DE CÁLCULO</t>
  </si>
  <si>
    <t>Simple</t>
  </si>
  <si>
    <t>FRECUENCIA DE MEDICIÓN</t>
  </si>
  <si>
    <t>Mensual</t>
  </si>
  <si>
    <t>META PROGRAMADA</t>
  </si>
  <si>
    <t>RANGO DE GESTIÓN</t>
  </si>
  <si>
    <t>No.</t>
  </si>
  <si>
    <t>ALIAS</t>
  </si>
  <si>
    <t>VARIABLES</t>
  </si>
  <si>
    <t>DESCRIPCIÓN</t>
  </si>
  <si>
    <t xml:space="preserve">UNIDAD DE MEDIDA </t>
  </si>
  <si>
    <t>FUENTE</t>
  </si>
  <si>
    <t>NA</t>
  </si>
  <si>
    <t xml:space="preserve">Contenidos nuevos de formación diseñados </t>
  </si>
  <si>
    <t>hace referencia a la identificación de necesidas de formación para el desarrollo de capacidades de las mujeres en la ciudad, pasando por la priorización de temas, construcción de modulos o guías de aprendizaje, incorporación de metodologías, pedagógicas, didacticas y contenidos con enfoque de género y diferencial, así como herramientas digitales para el aprendizaje</t>
  </si>
  <si>
    <t>Número</t>
  </si>
  <si>
    <t>Plataforma Moodle de formación</t>
  </si>
  <si>
    <t>Implementación en la plataforma Moodle de aprendizaje los contenidos con enfoque de género y diferencial para el desarrollo de capacidades digitaltes de las mujeres</t>
  </si>
  <si>
    <t>hace referencia a la revisión de los contenidos diseñados para su virtualización, pruebas de interactividad y ajustes tecnológicos hasta llevarlos a la experiencia de uso de las mujeres</t>
  </si>
  <si>
    <t>Reconocimiento de las mujeres formadas a través de los cursos que hacen parte del procesos de desarrollo de capacidades digitales</t>
  </si>
  <si>
    <t>hace referencia a jornadas de graduación y/o reconocimiento de las mujeres que terminan sastifactoriamente los modulos de desarrollo de capacidades digirales implementados en los CID y sus aulas moviles</t>
  </si>
  <si>
    <t>Simisional</t>
  </si>
  <si>
    <t>FÓRMULA DEL INDICADOR</t>
  </si>
  <si>
    <t>UNIDAD DE MEDIDA FÓRMULA</t>
  </si>
  <si>
    <t xml:space="preserve">(número de contenidos nuevos de formación diseñados e implementados en la plataforma Moodle / número de contenidos de formación programados) </t>
  </si>
  <si>
    <t>DESCRIPCIÓN DEL INDICADOR</t>
  </si>
  <si>
    <t>LÍNEA BASE</t>
  </si>
  <si>
    <t>Año de linea base</t>
  </si>
  <si>
    <t>FUENTE DE VERIFICACIÓN</t>
  </si>
  <si>
    <t>ANÁLISIS DEL INDICADOR</t>
  </si>
  <si>
    <t>GLOSARIO DE TÉRMINOS</t>
  </si>
  <si>
    <t>OBSERVACIONES</t>
  </si>
  <si>
    <t>ACTIVIDADES</t>
  </si>
  <si>
    <t>Implementar 7 cursos con enfoque de género y diferencial para el desarrollo de capacidades digitales de las mujeres en zonas rurales de la ciudad</t>
  </si>
  <si>
    <t>Servicio de promoción a la participación ciudadana</t>
  </si>
  <si>
    <t>Numero de cursos con enfoque de género y diferencial para el desarrollo de capacidades digitales de las mujeres en zonas rurales de la ciudad implementados</t>
  </si>
  <si>
    <t xml:space="preserve">En el proceso de Implementar cursos con enfoque de género y diferencial para el desarrollo de capacidades digitales de las mujeres en zonas rurales de la ciudad, se avanzó las articulaciones con las otras dependencias para abrir espacios de concertación en la zona rural, a partir de lo cual se realizó una visita a las veredas de Nazaret, Santa Rosa y Sopas en Sumapaz con el fin de concertar el inicio de procesos de formación en la ruralidad.
Asimismo, se establecido como primer ciclo de formación el tema de habilidades digitales, esto como resultado de las concertaciones. </t>
  </si>
  <si>
    <t>Como parte de los avances y logros acumulados para implementar procesos de desarrollo de capacidades digitales con enfoque de género y diferencial en zonas rurales, se cuenta con espacios de articulación y concertación en la localidad de Sumapaz, esto permite garantizar la vinculación de mujeres campesinas y rurales</t>
  </si>
  <si>
    <t xml:space="preserve">Las mujeres de la zona rural de Sumapaz se ven beneficiadas con las concertaciones de procesos de formación al generar espacios de confianza y dialogo con la comunidad, en donde ellas pueden manifestar sus intereses de formación y las realidades o particularidades que presentan para ser tenidas desde una mirada de la diferencia y la diversidad.  </t>
  </si>
  <si>
    <t>Se participó de la reunión de equipo de la casa de Igualdad de Oportunidades para las Mujeres de Sumapaz, con el objetivo de presentar la oferta formativa de los Centros de Inclusión Digital y establecer articulación para procesos formativos en la localidad.</t>
  </si>
  <si>
    <t>Como parte de los avances y logros acumulados para implementar procesos de desarrollo de capacidades digitales con enfoque de género y diferencial en zonas rurales, se cuenta con espacios de articulación y concertación en la localidad de Sumapaz, es de precisar que los procesos de formación en sumapaz iniciaran en el momento en que se firme el contrato de transporte. Por ello se realizrán acercamientos con la localidad de Ciudad Bolivar.</t>
  </si>
  <si>
    <t>Acercar la oferta de los Centros de Inclusión Digital y de la entidad en general a las mujeres en sus territorios, beneficia a las ciudadanías al contar con una relación más directa con la administración distrital, favoreciendo el acceso a los servicios.</t>
  </si>
  <si>
    <t>4. Realizar  acciones de convocatoria con grupos de mujeres en zona rural para la implementación del curso para el desarrollo de capacidades digitales</t>
  </si>
  <si>
    <t>5. Desarrollar jornadas de implementación de cursos  con enfoque de género y diferencial para el desarrollo de capacidades digitales de  mujeres rurales</t>
  </si>
  <si>
    <t xml:space="preserve">Tarea </t>
  </si>
  <si>
    <t xml:space="preserve">El 4 de marzo de 2025 se participó en la reunión de equipo de la CIOM Sumapaz, donde se dio a conocer a todo el equipo la oferta formativa de los Centros de Inclusión Digital para formación en zona rural de Sumapaz, allí se establecieron acuerdos de formación, horarios y lugares para realizar difusión de los servicios. </t>
  </si>
  <si>
    <t>a. Acta articulación CIOM Sumapaz
https://secretariadistritald.sharepoint.com/:f:/s/ContratacinSPI-2022/EsTgbH3rIqNAmN26jmOJwLEBdjjkwBljUHdb2C4hkjxn9w?e=qp9IKM</t>
  </si>
  <si>
    <t>No se presentan evidencias acorde con la programación de la ejecución</t>
  </si>
  <si>
    <t>Medir el número de cursos implemetados con enfoque de género y diferencial para el desarrollo de capacidades digitales de las mujeres en zonas rurales de la ciudad implementados</t>
  </si>
  <si>
    <t xml:space="preserve">Estadísticas
</t>
  </si>
  <si>
    <t>cursos con enfoque de género y diferencial para el desarrollo de capacidades digitales de  mujeres rurales</t>
  </si>
  <si>
    <t>hace referencia a la identificación de cursos (nuevos o ya existentes en la oferta de los Centros de Inclusión Digital) para ser implementados con mujeres de la zona rural de la ciudad, pasando por la adecuación de contenidos acorde a las realidades, tiempos y necesidades de las mujeres de esta parte del territorio.</t>
  </si>
  <si>
    <t xml:space="preserve"> acciones de convocatoria con grupos de mujeres en zona rural</t>
  </si>
  <si>
    <t>hace referencia a jornadas de acercamiento al territorio para concertar los espacios de formación y temas de interes, la preparación lógistica de transporte e insumos tecnológicos necesarios para la implementación de los cursos</t>
  </si>
  <si>
    <t>implementación de cursos  con enfoque de género y diferencial para el desarrollo de capacidades digitales de  mujeres rurales</t>
  </si>
  <si>
    <t>hace referencia a las jornadas de implementación de los cursos, seguimiento a las mujeres vinculadas, identificaciones de lecciones aprendidas para la mejora continua el siguiente año</t>
  </si>
  <si>
    <t xml:space="preserve">( cursos con enfoque de género y diferencial para el desarrollo de capacidades digitales de las mujeres en zonas rurales de la ciudad implementados  / cursos con enfoque de género y diferencial para el desarrollo de capacidades digitales de las mujeres en zonas rurales de la ciudad programados) </t>
  </si>
  <si>
    <t>Ejecutar 1 estrategia para garantizar la operación tecnológica de los Centros de Inclusión Digital y sus aulas itinerantes</t>
  </si>
  <si>
    <t>Servicio de promoción de la garantía de derechos</t>
  </si>
  <si>
    <t>Numero de estrategias ejecutadas para garantizar la operación tecnológica de los Centros de Inclusión Digital y sus aulas itinerantes</t>
  </si>
  <si>
    <t>Constante</t>
  </si>
  <si>
    <t>Como parte de la ejecución de la estrategia para garantizar la operación tecnológica de los Centros de Inclusión Digital - CID y sus aulas itinerantes, se estableció un documento de seguimiento, el cual permite priorizar las necesidades tecnológicas y planear la adquisición de equipos por fases de priorización. 
De esta manera se logró identificar las necesidades iniciales, estas son: 
196 equipos actuales
92 equipos que necesitan renovación
22 equipos de nivel 1 de prioridad.</t>
  </si>
  <si>
    <t xml:space="preserve">Como parte del avance y logro acumulado en la ejecución de la estrategia para garantizar la operación tecnológica de los Centros de Inclusión Digital - CID y sus aulas itinerantes, se cuenta con un inventario de necesidades que orientara la adquisición de equipos y nuevas tecnologías.  </t>
  </si>
  <si>
    <t xml:space="preserve">Adquirir y renovar equipos tecnológicos, permite mayor pertinencia en los procesos de formacion ofertados a las mujeres. Mantener el óptimo funcionamiento de los CID garantiza un mejor servicio a las ciudadanas. </t>
  </si>
  <si>
    <t xml:space="preserve">De acuerdo con las necesidades tecnológicas identificadas en los centros de inclusión digital, que garantizan la operatividad de los CID, se realiza en el mes de marzo la renovación de 96 equipos de cómputo y 4 pantallas interactivas, equivalente al 49% de reemplazo de los equipos, para las loceliadades de Chapinero, Suba, Puente Aranda, Casa de todas, La candelaria, Engativá, Kennedy
</t>
  </si>
  <si>
    <t>Como parte del avance y logro acumulado en la ejecución de la estrategia para garantizar la operación tecnológica de los Centros de Inclusión Digital - CID y sus aulas itinerantes, a partir del inventario de necesidades, se avanzó en la adquisición de equipos tecnológicos, los cuales en su mayoria ya se encuentran incluidos en el inventario de los CID.</t>
  </si>
  <si>
    <t xml:space="preserve">La renovación de equipos tecnológicos les permite a las mujeres tener un acercamiento mucho más amable a las herramientas tecnológicas. Además garantiza que los conocimientos ofertados por los CID sean coherentes y estén a la vanguardia del avance tecnológico del mundo digital. </t>
  </si>
  <si>
    <t>6. Realizar reportes del estado de inventarios tecnológico de los Centros de Inclusión Digital y sus aulas itinerantes, identificando las necesidades para garantizar la operación tecnológica de los mismos</t>
  </si>
  <si>
    <t>7. Elaborar reportes de seguimiento que den cuenta de las adecuaciones y/o adquisiones de  equipos tecnológicos, licenciamientos y red de operación de los Centros de Inclusión Digital y sus aulas itinerantes.</t>
  </si>
  <si>
    <t>8. Adquirir y poner en funcionamiento un aula itinerante de acuerdo con las necesidades identificadas para fortalecer las habilidades digitales de las mujeres en sus diferencias y diversidades</t>
  </si>
  <si>
    <t>o</t>
  </si>
  <si>
    <t xml:space="preserve">En el marco de las acciones enfocadas en realizar el seguimiento de los inventarios de los centros de inclusión digital, se resalta que, para el mes de marzo, se entregaron 96 equipos portátiles nuevos para reemplazar los equipos de cómputo que ya cumplieron con su ciclo de vida. Los equipos de cómputo que presentan averías y daños están pendientes de la visita por parte de OAP para la elaboración de los conceptos técnicos y el concepto de baja respectivo. De la misma manera, se adquirieron 5 pantallas que se incorporan al consolidado general de inventarios y que tienen como objetivo reemplazar los tableros digitales que presentan fallas de funcionamiento. Dentro de las demás acciones de verificación de inventario, no se encontraron novedades adicionales, sin embargo, se reporta que por parte de la dirección administrativa y financiera se encuentran ya programado el calendario para las verificaciones de inventario y renovación de placas de acuerdo a la necesidad </t>
  </si>
  <si>
    <t xml:space="preserve">En el mes de marzo se estructuró en Anexo Técnico y el formato de cotización del proceso SCDPI-202-00560-25, el cual tiene como objeto "Contratar una solución tecnológica para la adquisición, configuración, puesta en funcionamiento y mantenimiento de aulas digitales itinerantes que aporten a la dinamización de los procesos de formación en desarrollo de capacidades de las mujeres y la gestión del conocimiento". 
Estos documentos fueron enviados para revisión del área jurídica el 25 de marzo, con el fin de ser revisado por esa área, designar un apoyo jurídico y luego de ello, generar una mesa de trabajo. </t>
  </si>
  <si>
    <t>a. Consolidado de inventarios
https://secretariadistritald.sharepoint.com/:f:/s/ContratacinSPI-2022/EsTgbH3rIqNAmN26jmOJwLEBdjjkwBljUHdb2C4hkjxn9w?e=qp9IKM</t>
  </si>
  <si>
    <t>a. Proyecto de Anexo técnico
b. Formato de Cotización
c. Correo enviado al área de contratación.
https://secretariadistritald.sharepoint.com/:f:/s/ContratacinSPI-2022/EsTgbH3rIqNAmN26jmOJwLEBdjjkwBljUHdb2C4hkjxn9w?e=qp9IKM</t>
  </si>
  <si>
    <t>Cuantificar la ejecución de la estrategia para garantizar la operación tecnológica de los Centros de Inclusión Digital y sus aulas itinerantes</t>
  </si>
  <si>
    <t>Inventarios tecnológicos de los Centros de Inclusión Digital y sus aulas itinerantes</t>
  </si>
  <si>
    <t xml:space="preserve">hace referencia a una de las acciones de la  estrategia para garantizar la operación tecnológica de los Centros de Inclusión Digital y sus aulas itinerantes, en esta: se identifican las necesidades de equipos tecnológicos y otros insumos para la operación de los centros, se establece la vida util de los equipos actuales, y se establece  la proyección de recursos. </t>
  </si>
  <si>
    <t xml:space="preserve">Formato de deterioro de bienes tangibles e intangibles </t>
  </si>
  <si>
    <t>Reportes de seguimiento que den cuenta de las adecuaciones y/o adquisiones de  equipos tecnológicos, licenciamientos y red de operación de los Centros de Inclusión Digital y sus aulas itinerantes.</t>
  </si>
  <si>
    <t>hace referencia a una de las acciones de la  estrategia para garantizar la operación tecnológica de los Centros de Inclusión Digital y sus aulas itinerantes, en esta: se hace seguimiento a la adquisición de equipos tecnológicos, licenciamientos y red de operación, asimismo, seguimeinto a la adecuación de centros nuevos o por traslado.</t>
  </si>
  <si>
    <t xml:space="preserve">Formato de deterioro de bienes tangibles e intangibles 
Formato de ingreso a almacen de bienes tangibles e intangibles </t>
  </si>
  <si>
    <t>Proceso contractual para la adquisión de un aula itinerante para fortalecer las habilidades digitales de las mujeres en sus diferencias y diversidades</t>
  </si>
  <si>
    <t>hace referencia a una de las acciones de la  estrategia para garantizar la operación tecnológica de los Centros de Inclusión Digital y sus aulas itinerantes, en esta: se da lugar a la etapa precontractual, contractual y postcontractual para la  adquisión de un aula itinerante para fortalecer las habilidades digitales de las mujeres en sus diferencias y diversidades</t>
  </si>
  <si>
    <t xml:space="preserve">Formato de ingreso a almacen de bienes tangibles e intangibles </t>
  </si>
  <si>
    <t xml:space="preserve">( numero de acciones de la estrategia para garantizar la operación tecnológica de los Centros de Inclusión Digital y sus aulas itinerantes ejecutada/ número de acciones de la estrategia para garantizar la operación tecnológica de los Centros de Inclusión Digital y sus aulas itinerantes programada ) </t>
  </si>
  <si>
    <t>Código</t>
  </si>
  <si>
    <t>Versión</t>
  </si>
  <si>
    <t>Fecha de Emisión</t>
  </si>
  <si>
    <t>META PLAN DE DESARROLLO</t>
  </si>
  <si>
    <t>NOMBRE DEL PROYECTO</t>
  </si>
  <si>
    <t xml:space="preserve">                                                 REPORTE INDICADOR META PDD</t>
  </si>
  <si>
    <t>OBJETIVO ODS</t>
  </si>
  <si>
    <t>5 - Igualdad de género</t>
  </si>
  <si>
    <t>META ODS</t>
  </si>
  <si>
    <t>5.B. Mejorar el uso de la tecnología instrumental, en particular la tecnología de la información y las comunicaciones, para promover el empoderamiento de las mujeres</t>
  </si>
  <si>
    <t>INDICADOR META PDD</t>
  </si>
  <si>
    <t>Número de mujeres formadas en habilidades digitales a través de los Centros de Inclusión Digital - CID, en zonas rurales y urbanas.</t>
  </si>
  <si>
    <t>PROGRAMACIÓN CUATRIENAL INDICADOR PDD</t>
  </si>
  <si>
    <t>TOTAL</t>
  </si>
  <si>
    <t>AVANCE ACUMULADO CUATRIENIO</t>
  </si>
  <si>
    <t>TIPO DE ANUALIZACIÓN  (Según aplique)</t>
  </si>
  <si>
    <t>EJECUCIÓN MENSUAL INDICADOR PDD 3969</t>
  </si>
  <si>
    <t>EVIDENCIAS DEL AVANCE</t>
  </si>
  <si>
    <t>En el mes de febrero se alcanzó el desarrollo de capacidades de 427 mujeres, quienes participaron de la siguiente oferta:
Descubriendo Office: 75 mujeres formadas
Habilidades Digitales para la autonomía de las Mujeres: 198 mujeres formadas
Habilidades socio-emocionales: 76 mujeres formadas
Construcción de indicadores de género: 24 mujeres formadas
Informativa Básica: Word, Excel e internet: 54 mujeres formadas</t>
  </si>
  <si>
    <t>Durante el mes de febrero, se avanza en el cumplimiento del 6% de la meta programada para la vigencia 2025, logrando que 427 mujeres accedieran a la oferta de formación de los Centros de Inclusión Digital, culminando satisfactoriamente cada uno de los contenidos propuesto.
Ahora bien, con relación al avance cuatrienio, a la fecha se han formado 4.327 mujeres, lo que representa el 16%.</t>
  </si>
  <si>
    <t>Durante el mes de febrero las mujeres se formaron en distintas habilidades que permiteron acercarlas a herramientas digitales, así como a conocimientos que fortalecen ideas de proyectos y para el ámbito laboral</t>
  </si>
  <si>
    <t>a. Matriz Formacion febrero 2025
b. Reportes Formacion_Seguimiento a la meta</t>
  </si>
  <si>
    <t>En el mes de marzo se alcanzó el desarrollo de capacidades de 807 mujeres (10% meta anual), quienes participaron de la siguiente oferta:
Descubriendo Office: 166
Habilidades Digitales para la autonomía de las Mujeres: 412
Habilidades socio-emocionales: 185
Prevención de las violencias digitales hacia las mujeres: 13
Introduccion a redes sociales: 31</t>
  </si>
  <si>
    <t>Durante el mes de marzo, se avanza en el cumplimiento del 16% de la meta acumulada programada para la vigencia 2025, logrando que 1.234 mujeres accedieran a la oferta de formación de los Centros de Inclusión Digital, culminando satisfactoriamente cada uno de los contenidos propuesto.
Ahora bien, con relación al avance cuatrienio, a la fecha se han formado 4.713 mujeres, lo que representa el 17%.</t>
  </si>
  <si>
    <t>Durante el mes de marzo, las mujeres participantes de los procesos de formación no solo adquirireron conocimientos o desarrollaron habilidades digitales, sino que además, a través de herramientas tecológicas identificaron las alertas y cuidados que deben tenner al usar las tecnologías de la comunicación y desarrollaron habilidades emocionales para el proyecto de vida.</t>
  </si>
  <si>
    <t>a. Matriz Formacion marzo 2025
b. Reportes Formacion_Seguimiento a la meta
https://secretariadistritald.sharepoint.com/:f:/s/ContratacinSPI-2022/EsTgbH3rIqNAmN26jmOJwLEBdjjkwBljUHdb2C4hkjxn9w?e=qp9IKM</t>
  </si>
  <si>
    <t>Formula indicador:</t>
  </si>
  <si>
    <t>Sumatoria de mujeres formadas en habilidades digitales a través de los Centros de Inclusión Digital - CID, en zonas rurales y urbanas.</t>
  </si>
  <si>
    <t>Avance mensual</t>
  </si>
  <si>
    <t>Elaboró</t>
  </si>
  <si>
    <t>Firma</t>
  </si>
  <si>
    <t>Aprobó (Según aplique Gerenta de proyecto, Líder técnica y responsable de proceso)</t>
  </si>
  <si>
    <t>Revisó (Oficina Asesora de Planeación)</t>
  </si>
  <si>
    <t>VoBo:</t>
  </si>
  <si>
    <t>Nombre</t>
  </si>
  <si>
    <t>Rocío Janneth Durán Mahecha</t>
  </si>
  <si>
    <t>IVONNE ASTRID RICO VARGAS</t>
  </si>
  <si>
    <t>Nombre:</t>
  </si>
  <si>
    <t>CARLOS ALFONSO GAITAN SANCHEZ</t>
  </si>
  <si>
    <t>Cargo</t>
  </si>
  <si>
    <t>Contratista Planeación DGC</t>
  </si>
  <si>
    <t>Directora Gestión de Conocimiento (E)</t>
  </si>
  <si>
    <t>Cargo:</t>
  </si>
  <si>
    <t>Jefe Oficina Asesora de Planeación</t>
  </si>
  <si>
    <t>LINA TATIANA LOZANO RUIZ</t>
  </si>
  <si>
    <t>Subsecretaria 
Cuidado y Políticas de Igualdad (E)</t>
  </si>
  <si>
    <t>Cuantificar el numero de mujeres formadas en procesos de desarrollo de habilidades digitanles a través de los Centros de Inclusión Digital - CID, en zonas rurales y urbanas.</t>
  </si>
  <si>
    <t>mujeres formadas en habilidades digitales</t>
  </si>
  <si>
    <t xml:space="preserve">hace referencia al numero de mujeres formadas en cada una de las localidades de la ciudad, descriminando, por cada uno de los cursos ofertados en los Centros de Inclusión Digital y sus Aulas Itinerantes. </t>
  </si>
  <si>
    <t>PRODUCTO - MGA</t>
  </si>
  <si>
    <t>EJECUCIÓN PRESUPUESTAL DEL PRODUCTO I TRIMESTRE</t>
  </si>
  <si>
    <t>OBJETIVO ESPECIFICO</t>
  </si>
  <si>
    <t>EJECUTADO MAGNITUD</t>
  </si>
  <si>
    <t>Desarrollar contenidos con enfoque de género y diferencial que favorezcan el desarrollo de capacidades digitales de las mujeres en zonas rurales y urbanas</t>
  </si>
  <si>
    <t>PRODUCTO 1
Servicio de Educación Informal</t>
  </si>
  <si>
    <t>Asegurar la infraestructura tecnológica de los Centros de Inclusión Digital y sus aulas itinerantes favoreciendo el acceso, uso y apropiación de las TIC de las mujeres urbanas y rurales.</t>
  </si>
  <si>
    <t>PRODUCTO 3
Servicio de promoción de la garantía de derechos</t>
  </si>
  <si>
    <t>EJECUCIÓN PRESUPUESTAL DEL PRODUCTO II TRIMESTRE</t>
  </si>
  <si>
    <t>EJECUCIÓN PRESUPUESTAL DEL PRODUCTO III TRIMESTRE</t>
  </si>
  <si>
    <t>EJECUCIÓN PRESUPUESTAL DEL PRODUCTO IV TRIMESTRE</t>
  </si>
  <si>
    <t>NOVIEMBRE</t>
  </si>
  <si>
    <t>PRODUCTOS, METAS Y RESULTADOS -PMR</t>
  </si>
  <si>
    <t>Numero de objetivo</t>
  </si>
  <si>
    <t>Objetivo</t>
  </si>
  <si>
    <t>Producto</t>
  </si>
  <si>
    <t>Numero de indicador de producto</t>
  </si>
  <si>
    <t>Indicador de Producto</t>
  </si>
  <si>
    <t>Actividad que aporta al indicador</t>
  </si>
  <si>
    <t>Naturaleza</t>
  </si>
  <si>
    <t>Territorializable</t>
  </si>
  <si>
    <t>Linea Base
(Corte 31 diciembre 2023)</t>
  </si>
  <si>
    <t>Meta Plan
(TotaL PMR
10 Años)</t>
  </si>
  <si>
    <t>Meta Anual 2025</t>
  </si>
  <si>
    <t>Total
programado</t>
  </si>
  <si>
    <t>Total
ejecutado</t>
  </si>
  <si>
    <t>Proyecto que reporta</t>
  </si>
  <si>
    <t>Prog.</t>
  </si>
  <si>
    <t>Ejec.</t>
  </si>
  <si>
    <t>Avance cualitativo</t>
  </si>
  <si>
    <t>Fortalecer la integración del enfoque de género y diferencial en espacios de desarrollo de capacidades digitales para las mujeres de zonas urbanas y rurales de Bogotá D.C</t>
  </si>
  <si>
    <t>Servicio de Educación Informal</t>
  </si>
  <si>
    <r>
      <rPr>
        <b/>
        <sz val="9"/>
        <rFont val="Arial"/>
        <family val="2"/>
      </rPr>
      <t xml:space="preserve">Actividad 1: </t>
    </r>
    <r>
      <rPr>
        <sz val="9"/>
        <rFont val="Arial"/>
        <family val="2"/>
      </rPr>
      <t xml:space="preserve">Diseñar 4 contenidos nuevos de formación en capacidades digitales con enfoque de género y diferencial
</t>
    </r>
    <r>
      <rPr>
        <b/>
        <sz val="9"/>
        <rFont val="Arial"/>
        <family val="2"/>
      </rPr>
      <t>Actividad 2</t>
    </r>
    <r>
      <rPr>
        <sz val="9"/>
        <rFont val="Arial"/>
        <family val="2"/>
      </rPr>
      <t>: Implementar 7 cursos con enfoque de género y diferencial para el desarrollo de capacidades digitales de las mujeres en zonas rurales de la ciudad</t>
    </r>
  </si>
  <si>
    <t>Acumulado</t>
  </si>
  <si>
    <t>SI</t>
  </si>
  <si>
    <t>n/a</t>
  </si>
  <si>
    <t>En el mes de febrero se alcanzó la formación de 427 mujeres, quienes participaron de la siguiente oferta:
Descubriendo Office: 75 mujeres formadas
Habilidades Digitales para la autonomía de las Mujeres: 198 mujeres formadas
Habilidades socio-emocionales: 76 mujeres formadas
Construcción de indicadores de género: 24 mujeres formadas
Informativa Básica: Word, Excel e internet: 54 mujeres formadas</t>
  </si>
  <si>
    <r>
      <t xml:space="preserve">A marzo se avanza en el cumplimiento del 16% de la meta acumulada programada para la vigencia 2025, logrando que 1.234 mujeres accedieran a la oferta de formación de los Centros de Inclusión Digital
En marzo </t>
    </r>
    <r>
      <rPr>
        <sz val="9"/>
        <color theme="1"/>
        <rFont val="Calibri"/>
        <family val="2"/>
        <scheme val="minor"/>
      </rPr>
      <t>se alcanzó el desarrollo de capacidades de 807 mujeres, quienes participaron de la siguiente oferta:
Descubriendo Office: 166
Habilidades Digitales para la autonomía de las Mujeres: 412
Habilidades socio-emocionales: 185
Prevención de las violencias digitales hacia las mujeres: 13
Introduccion a redes sociales: 31</t>
    </r>
  </si>
  <si>
    <t>SECRETARÍA DISTRITAL DE LA MUJER
DIRECCINAMIENTO ESTRATÉGICO
FORMULACIÓN Y SEGUIMIENTO  PLAN DE ACCIÓN PROYECTO DE INVERSIÓN
TERRITORIALIZACIÓN</t>
  </si>
  <si>
    <t xml:space="preserve">                                                 REPORTE TERRITORIALIZACIÓN</t>
  </si>
  <si>
    <t>INDICADOR PMR TERRITORIALIZABLE</t>
  </si>
  <si>
    <t>I SEMESTRE</t>
  </si>
  <si>
    <t>LOCALIDAD</t>
  </si>
  <si>
    <t>MAGNITUD</t>
  </si>
  <si>
    <t>PRESUPUESTO</t>
  </si>
  <si>
    <t>COMPROMISO</t>
  </si>
  <si>
    <t>Distrito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</si>
  <si>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</si>
  <si>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</si>
  <si>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</si>
  <si>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</si>
  <si>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</si>
  <si>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</si>
  <si>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</si>
  <si>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</si>
  <si>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</si>
  <si>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</si>
  <si>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</si>
  <si>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</si>
  <si>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</si>
  <si>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</si>
  <si>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</si>
  <si>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</si>
  <si>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</si>
  <si>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</si>
  <si>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</si>
  <si>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</si>
  <si>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</si>
  <si>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 xml:space="preserve">Código: </t>
  </si>
  <si>
    <t>CONTROL DE CAMBIOS</t>
  </si>
  <si>
    <t xml:space="preserve">Página </t>
  </si>
  <si>
    <t>CONTROL DE CAMBIOS EN EL PLAN DE ACCIÓN</t>
  </si>
  <si>
    <t>Fecha de  solicitud del cambio</t>
  </si>
  <si>
    <t>Fecha de aprobación del cambio</t>
  </si>
  <si>
    <t>Cambio</t>
  </si>
  <si>
    <t>Justificación del cambio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</si>
</sst>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0\ &quot;€&quot;_-;\-* #,##0\ &quot;€&quot;_-;_-* &quot;-&quot;\ &quot;€&quot;_-;_-@_-"/>
    <numFmt numFmtId="44" formatCode="_-* #,##0.00\ &quot;€&quot;_-;\-* #,##0.00\ &quot;€&quot;_-;_-* &quot;-&quot;??\ &quot;€&quot;_-;_-@_-"/>
    <numFmt numFmtId="43" formatCode="_-* #,##0.00_-;\-* #,##0.00_-;_-* &quot;-&quot;??_-;_-@_-"/>
    <numFmt numFmtId="164" formatCode="_-&quot;$&quot;\ * #,##0.00_-;\-&quot;$&quot;\ * #,##0.00_-;_-&quot;$&quot;\ * &quot;-&quot;??_-;_-@_-"/>
    <numFmt numFmtId="165" formatCode="_-&quot;$&quot;* #,##0.00_-;\-&quot;$&quot;* #,##0.00_-;_-&quot;$&quot;* &quot;-&quot;??_-;_-@_-"/>
    <numFmt numFmtId="166" formatCode="_-* #,##0.00\ _€_-;\-* #,##0.00\ _€_-;_-* &quot;-&quot;??\ _€_-;_-@_-"/>
    <numFmt numFmtId="167" formatCode="_-* #,##0\ _€_-;\-* #,##0\ _€_-;_-* &quot;-&quot;??\ _€_-;_-@_-"/>
    <numFmt numFmtId="168" formatCode="_-* #,##0\ _€_-;\-* #,##0\ _€_-;_-* &quot;-&quot;\ _€_-;_-@_-"/>
    <numFmt numFmtId="169" formatCode="0.0%"/>
    <numFmt numFmtId="170" formatCode="###,000"/>
    <numFmt numFmtId="171" formatCode="0.0"/>
    <numFmt numFmtId="172" formatCode="_-&quot;$&quot;* #,##0_-;\-&quot;$&quot;* #,##0_-;_-&quot;$&quot;* &quot;-&quot;??_-;_-@_-"/>
    <numFmt numFmtId="173" formatCode="_-&quot;$&quot;\ * #,##0_-;\-&quot;$&quot;\ * #,##0_-;_-&quot;$&quot;\ * &quot;-&quot;??_-;_-@_-"/>
    <numFmt numFmtId="174" formatCode="_-* #,##0.0\ _€_-;\-* #,##0.0\ _€_-;_-* &quot;-&quot;??\ _€_-;_-@_-"/>
  </numFmts>
  <fonts count="56">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002060"/>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Arial Narrow"/>
      <family val="2"/>
    </font>
    <font>
      <b/>
      <sz val="10"/>
      <name val="Arial Narrow"/>
      <family val="2"/>
    </font>
    <font>
      <sz val="10"/>
      <color rgb="FF000000"/>
      <name val="Times New Roman"/>
      <family val="1"/>
    </font>
    <font>
      <sz val="11"/>
      <color theme="1"/>
      <name val="Calibri"/>
      <family val="2"/>
      <scheme val="minor"/>
    </font>
    <font>
      <sz val="9"/>
      <color rgb="FF000000"/>
      <name val="Tahoma"/>
      <family val="2"/>
    </font>
    <font>
      <b/>
      <i/>
      <sz val="13"/>
      <color theme="1"/>
      <name val="Arial"/>
      <family val="2"/>
    </font>
    <font>
      <sz val="12"/>
      <color theme="1"/>
      <name val="Calibri"/>
      <family val="2"/>
      <scheme val="minor"/>
    </font>
    <font>
      <sz val="12"/>
      <color theme="1"/>
      <name val="Arial"/>
      <family val="2"/>
    </font>
    <font>
      <sz val="11"/>
      <color theme="1"/>
      <name val="Calibri"/>
      <family val="2"/>
      <scheme val="major"/>
    </font>
    <font>
      <b/>
      <sz val="11"/>
      <color rgb="FFFF0000"/>
      <name val="Arial"/>
      <family val="2"/>
    </font>
    <font>
      <sz val="9"/>
      <color theme="1"/>
      <name val="Calibri"/>
      <family val="2"/>
      <scheme val="minor"/>
    </font>
    <font>
      <b/>
      <sz val="9"/>
      <color indexed="81"/>
      <name val="Tahoma"/>
      <family val="2"/>
    </font>
  </fonts>
  <fills count="12">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s>
  <borders count="8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rgb="FF000000"/>
      </top>
      <bottom style="thin">
        <color rgb="FF000000"/>
      </bottom>
      <diagonal/>
    </border>
    <border>
      <left style="thin">
        <color indexed="64"/>
      </left>
      <right style="medium">
        <color indexed="64"/>
      </right>
      <top style="thin">
        <color indexed="64"/>
      </top>
      <bottom style="thin">
        <color theme="1"/>
      </bottom>
      <diagonal/>
    </border>
  </borders>
  <cellStyleXfs count="23">
    <xf numFmtId="0" fontId="0" fillId="0" borderId="0"/>
    <xf numFmtId="9" fontId="9" fillId="0" borderId="0" applyFont="0" applyFill="0" applyBorder="0" applyAlignment="0" applyProtection="0"/>
    <xf numFmtId="0" fontId="10" fillId="0" borderId="6"/>
    <xf numFmtId="0" fontId="5" fillId="0" borderId="6"/>
    <xf numFmtId="44" fontId="5" fillId="0" borderId="6" applyFont="0" applyFill="0" applyBorder="0" applyAlignment="0" applyProtection="0"/>
    <xf numFmtId="166" fontId="5" fillId="0" borderId="6" applyFont="0" applyFill="0" applyBorder="0" applyAlignment="0" applyProtection="0"/>
    <xf numFmtId="9" fontId="5" fillId="0" borderId="6" applyFont="0" applyFill="0" applyBorder="0" applyAlignment="0" applyProtection="0"/>
    <xf numFmtId="168" fontId="5" fillId="0" borderId="6" applyFont="0" applyFill="0" applyBorder="0" applyAlignment="0" applyProtection="0"/>
    <xf numFmtId="42" fontId="5" fillId="0" borderId="6" applyFont="0" applyFill="0" applyBorder="0" applyAlignment="0" applyProtection="0"/>
    <xf numFmtId="9" fontId="10" fillId="0" borderId="6" applyFont="0" applyFill="0" applyBorder="0" applyAlignment="0" applyProtection="0"/>
    <xf numFmtId="9" fontId="17" fillId="0" borderId="6" applyFont="0" applyFill="0" applyBorder="0" applyAlignment="0" applyProtection="0"/>
    <xf numFmtId="170" fontId="21" fillId="0" borderId="42" applyNumberFormat="0" applyAlignment="0" applyProtection="0">
      <alignment horizontal="right" vertical="center"/>
    </xf>
    <xf numFmtId="170" fontId="21" fillId="0" borderId="43" applyNumberFormat="0" applyAlignment="0" applyProtection="0">
      <alignment horizontal="left" vertical="center" indent="1"/>
    </xf>
    <xf numFmtId="0" fontId="22" fillId="0" borderId="43" applyAlignment="0" applyProtection="0">
      <alignment horizontal="left" vertical="center" indent="1"/>
    </xf>
    <xf numFmtId="0" fontId="23" fillId="8" borderId="6" applyNumberFormat="0" applyAlignment="0" applyProtection="0">
      <alignment horizontal="left" vertical="center" indent="1"/>
    </xf>
    <xf numFmtId="170" fontId="25" fillId="0" borderId="42" applyNumberFormat="0" applyFill="0" applyBorder="0" applyAlignment="0" applyProtection="0">
      <alignment horizontal="right" vertical="center"/>
    </xf>
    <xf numFmtId="0" fontId="18" fillId="0" borderId="6" applyNumberFormat="0" applyFill="0" applyBorder="0" applyAlignment="0" applyProtection="0"/>
    <xf numFmtId="0" fontId="4" fillId="0" borderId="6"/>
    <xf numFmtId="43" fontId="37" fillId="0" borderId="0" applyFont="0" applyFill="0" applyBorder="0" applyAlignment="0" applyProtection="0"/>
    <xf numFmtId="0" fontId="3" fillId="0" borderId="6"/>
    <xf numFmtId="0" fontId="46" fillId="0" borderId="6"/>
    <xf numFmtId="165" fontId="2" fillId="0" borderId="6" applyFont="0" applyFill="0" applyBorder="0" applyAlignment="0" applyProtection="0"/>
    <xf numFmtId="164" fontId="47" fillId="0" borderId="0" applyFont="0" applyFill="0" applyBorder="0" applyAlignment="0" applyProtection="0"/>
  </cellStyleXfs>
  <cellXfs count="655">
    <xf numFmtId="0" fontId="0" fillId="0" borderId="0" xfId="0"/>
    <xf numFmtId="0" fontId="13" fillId="0" borderId="6" xfId="3" applyFont="1" applyAlignment="1">
      <alignment vertical="center"/>
    </xf>
    <xf numFmtId="0" fontId="12" fillId="4" borderId="6" xfId="2" applyFont="1" applyFill="1" applyAlignment="1">
      <alignment vertical="center" wrapText="1"/>
    </xf>
    <xf numFmtId="0" fontId="14" fillId="4" borderId="6" xfId="2" applyFont="1" applyFill="1" applyAlignment="1">
      <alignment vertical="center" wrapText="1"/>
    </xf>
    <xf numFmtId="0" fontId="11" fillId="4" borderId="6" xfId="2" applyFont="1" applyFill="1" applyAlignment="1">
      <alignment vertical="center" wrapText="1"/>
    </xf>
    <xf numFmtId="0" fontId="12" fillId="4" borderId="20" xfId="2" applyFont="1" applyFill="1" applyBorder="1" applyAlignment="1">
      <alignment vertical="center" wrapText="1"/>
    </xf>
    <xf numFmtId="0" fontId="12" fillId="0" borderId="20" xfId="2" applyFont="1" applyBorder="1" applyAlignment="1">
      <alignment vertical="center" wrapText="1"/>
    </xf>
    <xf numFmtId="0" fontId="12" fillId="0" borderId="6" xfId="2" applyFont="1" applyAlignment="1">
      <alignment vertical="center" wrapText="1"/>
    </xf>
    <xf numFmtId="0" fontId="12" fillId="0" borderId="6" xfId="2" applyFont="1" applyAlignment="1">
      <alignment horizontal="center" vertical="center" wrapText="1"/>
    </xf>
    <xf numFmtId="0" fontId="15" fillId="0" borderId="6" xfId="3" applyFont="1" applyAlignment="1">
      <alignment horizontal="center" vertical="center"/>
    </xf>
    <xf numFmtId="0" fontId="13" fillId="0" borderId="6" xfId="3" applyFont="1" applyAlignment="1">
      <alignment horizontal="center" vertical="center"/>
    </xf>
    <xf numFmtId="0" fontId="14" fillId="0" borderId="6" xfId="2" applyFont="1" applyAlignment="1">
      <alignment vertical="center" wrapText="1"/>
    </xf>
    <xf numFmtId="0" fontId="11" fillId="0" borderId="6" xfId="2" applyFont="1" applyAlignment="1">
      <alignment vertical="center" wrapText="1"/>
    </xf>
    <xf numFmtId="0" fontId="12" fillId="4" borderId="20" xfId="2" applyFont="1" applyFill="1" applyBorder="1" applyAlignment="1">
      <alignment horizontal="center" vertical="center" wrapText="1"/>
    </xf>
    <xf numFmtId="0" fontId="16" fillId="4" borderId="6" xfId="2" applyFont="1" applyFill="1" applyAlignment="1">
      <alignment horizontal="center" vertical="center" wrapText="1"/>
    </xf>
    <xf numFmtId="0" fontId="12" fillId="4" borderId="6" xfId="2" applyFont="1" applyFill="1" applyAlignment="1">
      <alignment horizontal="center" vertical="center" wrapText="1"/>
    </xf>
    <xf numFmtId="0" fontId="16" fillId="0" borderId="6" xfId="2" applyFont="1" applyAlignment="1">
      <alignment horizontal="center" vertical="center" wrapText="1"/>
    </xf>
    <xf numFmtId="0" fontId="12" fillId="6" borderId="6" xfId="2" applyFont="1" applyFill="1" applyAlignment="1">
      <alignment vertical="center" wrapText="1"/>
    </xf>
    <xf numFmtId="0" fontId="12" fillId="5" borderId="15" xfId="2" applyFont="1" applyFill="1" applyBorder="1" applyAlignment="1">
      <alignment horizontal="center" vertical="center" wrapText="1"/>
    </xf>
    <xf numFmtId="0" fontId="12" fillId="5" borderId="16" xfId="2" applyFont="1" applyFill="1" applyBorder="1" applyAlignment="1">
      <alignment horizontal="center" vertical="center" wrapText="1"/>
    </xf>
    <xf numFmtId="0" fontId="12" fillId="5" borderId="33" xfId="2" applyFont="1" applyFill="1" applyBorder="1" applyAlignment="1">
      <alignment vertical="center" wrapText="1"/>
    </xf>
    <xf numFmtId="167" fontId="13" fillId="0" borderId="34" xfId="5" applyNumberFormat="1" applyFont="1" applyBorder="1" applyAlignment="1">
      <alignment vertical="center"/>
    </xf>
    <xf numFmtId="167" fontId="13" fillId="0" borderId="36" xfId="5" applyNumberFormat="1" applyFont="1" applyBorder="1" applyAlignment="1">
      <alignment vertical="center"/>
    </xf>
    <xf numFmtId="0" fontId="12" fillId="5" borderId="24" xfId="2" applyFont="1" applyFill="1" applyBorder="1" applyAlignment="1">
      <alignment vertical="center" wrapText="1"/>
    </xf>
    <xf numFmtId="167" fontId="13" fillId="0" borderId="25" xfId="5" applyNumberFormat="1" applyFont="1" applyBorder="1" applyAlignment="1">
      <alignment vertical="center"/>
    </xf>
    <xf numFmtId="0" fontId="13" fillId="0" borderId="6" xfId="3" applyFont="1"/>
    <xf numFmtId="0" fontId="12" fillId="7" borderId="14" xfId="2" applyFont="1" applyFill="1" applyBorder="1" applyAlignment="1">
      <alignment vertical="center" wrapText="1"/>
    </xf>
    <xf numFmtId="167" fontId="13" fillId="0" borderId="26" xfId="5" applyNumberFormat="1" applyFont="1" applyBorder="1" applyAlignment="1">
      <alignment vertical="center"/>
    </xf>
    <xf numFmtId="0" fontId="7" fillId="0" borderId="6" xfId="3" applyFont="1" applyAlignment="1">
      <alignment vertical="center"/>
    </xf>
    <xf numFmtId="0" fontId="13" fillId="0" borderId="6" xfId="3" applyFont="1" applyAlignment="1">
      <alignment horizontal="center" vertical="center" wrapText="1"/>
    </xf>
    <xf numFmtId="0" fontId="19" fillId="0" borderId="38" xfId="3" applyFont="1" applyBorder="1" applyAlignment="1">
      <alignment horizontal="center" vertical="center"/>
    </xf>
    <xf numFmtId="0" fontId="19" fillId="0" borderId="31" xfId="3" applyFont="1" applyBorder="1" applyAlignment="1">
      <alignment horizontal="center" vertical="center" wrapText="1"/>
    </xf>
    <xf numFmtId="0" fontId="19" fillId="0" borderId="19" xfId="3" applyFont="1" applyBorder="1" applyAlignment="1">
      <alignment horizontal="center" vertical="center"/>
    </xf>
    <xf numFmtId="0" fontId="19" fillId="0" borderId="39" xfId="3" applyFont="1" applyBorder="1" applyAlignment="1">
      <alignment horizontal="center" vertical="center"/>
    </xf>
    <xf numFmtId="0" fontId="19" fillId="0" borderId="40" xfId="3" applyFont="1" applyBorder="1" applyAlignment="1">
      <alignment horizontal="center" vertical="center"/>
    </xf>
    <xf numFmtId="0" fontId="26" fillId="0" borderId="6" xfId="3" applyFont="1" applyAlignment="1">
      <alignment vertical="center"/>
    </xf>
    <xf numFmtId="0" fontId="28" fillId="5" borderId="34" xfId="2" applyFont="1" applyFill="1" applyBorder="1" applyAlignment="1">
      <alignment horizontal="center" vertical="center" wrapText="1"/>
    </xf>
    <xf numFmtId="0" fontId="27" fillId="0" borderId="34" xfId="3" applyFont="1" applyBorder="1" applyAlignment="1">
      <alignment horizontal="center" vertical="center"/>
    </xf>
    <xf numFmtId="0" fontId="31" fillId="5" borderId="40" xfId="3" applyFont="1" applyFill="1" applyBorder="1" applyAlignment="1">
      <alignment horizontal="center" vertical="center" wrapText="1"/>
    </xf>
    <xf numFmtId="0" fontId="31" fillId="5" borderId="23" xfId="3" applyFont="1" applyFill="1" applyBorder="1" applyAlignment="1">
      <alignment horizontal="center" vertical="center" wrapText="1"/>
    </xf>
    <xf numFmtId="0" fontId="31" fillId="5" borderId="38" xfId="3" applyFont="1" applyFill="1" applyBorder="1" applyAlignment="1">
      <alignment horizontal="center" vertical="center" wrapText="1"/>
    </xf>
    <xf numFmtId="0" fontId="31" fillId="5" borderId="17" xfId="3" applyFont="1" applyFill="1" applyBorder="1" applyAlignment="1">
      <alignment horizontal="center" vertical="center" wrapText="1"/>
    </xf>
    <xf numFmtId="0" fontId="31" fillId="5" borderId="19" xfId="3" applyFont="1" applyFill="1" applyBorder="1" applyAlignment="1">
      <alignment horizontal="center" vertical="center" wrapText="1"/>
    </xf>
    <xf numFmtId="0" fontId="31" fillId="5" borderId="34" xfId="2" applyFont="1" applyFill="1" applyBorder="1" applyAlignment="1">
      <alignment horizontal="center" vertical="center" wrapText="1"/>
    </xf>
    <xf numFmtId="0" fontId="31" fillId="5" borderId="34" xfId="0" applyFont="1" applyFill="1" applyBorder="1" applyAlignment="1">
      <alignment horizontal="center" vertical="center"/>
    </xf>
    <xf numFmtId="9" fontId="31" fillId="5" borderId="34" xfId="3" applyNumberFormat="1" applyFont="1" applyFill="1" applyBorder="1" applyAlignment="1">
      <alignment horizontal="center" vertical="center"/>
    </xf>
    <xf numFmtId="9" fontId="31" fillId="9" borderId="34" xfId="0" applyNumberFormat="1" applyFont="1" applyFill="1" applyBorder="1" applyAlignment="1">
      <alignment horizontal="center" vertical="center"/>
    </xf>
    <xf numFmtId="9" fontId="31" fillId="5" borderId="34" xfId="0" applyNumberFormat="1" applyFont="1" applyFill="1" applyBorder="1" applyAlignment="1">
      <alignment horizontal="center"/>
    </xf>
    <xf numFmtId="9" fontId="20" fillId="4" borderId="34" xfId="0" applyNumberFormat="1" applyFont="1" applyFill="1" applyBorder="1" applyAlignment="1">
      <alignment horizontal="center"/>
    </xf>
    <xf numFmtId="0" fontId="33" fillId="0" borderId="38" xfId="3" applyFont="1" applyBorder="1" applyAlignment="1">
      <alignment horizontal="center" vertical="center"/>
    </xf>
    <xf numFmtId="0" fontId="33" fillId="0" borderId="31" xfId="3" applyFont="1" applyBorder="1" applyAlignment="1">
      <alignment horizontal="center" vertical="center" wrapText="1"/>
    </xf>
    <xf numFmtId="0" fontId="19" fillId="0" borderId="18" xfId="3" applyFont="1" applyBorder="1" applyAlignment="1">
      <alignment horizontal="center" vertical="center"/>
    </xf>
    <xf numFmtId="10" fontId="31" fillId="5" borderId="34" xfId="0" applyNumberFormat="1" applyFont="1" applyFill="1" applyBorder="1" applyAlignment="1">
      <alignment horizontal="center" vertical="center"/>
    </xf>
    <xf numFmtId="0" fontId="8" fillId="0" borderId="6" xfId="3" applyFont="1" applyAlignment="1">
      <alignment vertical="center"/>
    </xf>
    <xf numFmtId="0" fontId="12" fillId="5" borderId="38" xfId="2" applyFont="1" applyFill="1" applyBorder="1" applyAlignment="1">
      <alignment vertical="center" wrapText="1"/>
    </xf>
    <xf numFmtId="0" fontId="12" fillId="0" borderId="38" xfId="2" applyFont="1" applyBorder="1" applyAlignment="1">
      <alignment vertical="center" wrapText="1"/>
    </xf>
    <xf numFmtId="0" fontId="13" fillId="0" borderId="0" xfId="0" applyFont="1"/>
    <xf numFmtId="0" fontId="12" fillId="5" borderId="24" xfId="2" applyFont="1" applyFill="1" applyBorder="1" applyAlignment="1">
      <alignment horizontal="center" vertical="center" wrapText="1"/>
    </xf>
    <xf numFmtId="0" fontId="12" fillId="5" borderId="25" xfId="2" applyFont="1" applyFill="1" applyBorder="1" applyAlignment="1">
      <alignment horizontal="center" vertical="center" wrapText="1"/>
    </xf>
    <xf numFmtId="15" fontId="13" fillId="0" borderId="52" xfId="0" applyNumberFormat="1" applyFont="1" applyBorder="1" applyAlignment="1">
      <alignment horizontal="center" vertical="center" wrapText="1"/>
    </xf>
    <xf numFmtId="0" fontId="13" fillId="0" borderId="35" xfId="0" applyFont="1" applyBorder="1" applyAlignment="1">
      <alignment horizontal="justify" vertical="center" wrapText="1"/>
    </xf>
    <xf numFmtId="15" fontId="13" fillId="0" borderId="33" xfId="0" applyNumberFormat="1" applyFont="1" applyBorder="1" applyAlignment="1">
      <alignment horizontal="center" vertical="center" wrapText="1"/>
    </xf>
    <xf numFmtId="0" fontId="13" fillId="0" borderId="34" xfId="0" applyFont="1" applyBorder="1" applyAlignment="1">
      <alignment horizontal="center" vertical="center" wrapText="1"/>
    </xf>
    <xf numFmtId="14" fontId="13" fillId="0" borderId="33" xfId="0" applyNumberFormat="1" applyFont="1" applyBorder="1" applyAlignment="1">
      <alignment horizontal="center" vertical="center" wrapText="1"/>
    </xf>
    <xf numFmtId="0" fontId="13" fillId="0" borderId="33" xfId="0" applyFont="1" applyBorder="1" applyAlignment="1">
      <alignment horizontal="center" vertical="center" wrapText="1"/>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21" xfId="0" applyFont="1" applyBorder="1" applyAlignment="1">
      <alignment vertical="center" wrapText="1"/>
    </xf>
    <xf numFmtId="0" fontId="13" fillId="0" borderId="34" xfId="0" applyFont="1" applyBorder="1" applyAlignment="1">
      <alignment vertical="center" wrapText="1"/>
    </xf>
    <xf numFmtId="0" fontId="13" fillId="0" borderId="34" xfId="0" applyFont="1" applyBorder="1" applyAlignment="1">
      <alignment vertical="top" wrapText="1"/>
    </xf>
    <xf numFmtId="0" fontId="13" fillId="0" borderId="34" xfId="0" applyFont="1" applyBorder="1" applyAlignment="1">
      <alignment vertical="center"/>
    </xf>
    <xf numFmtId="0" fontId="31" fillId="0" borderId="52" xfId="3" applyFont="1" applyBorder="1" applyAlignment="1">
      <alignment horizontal="center" vertical="center" wrapText="1"/>
    </xf>
    <xf numFmtId="0" fontId="31" fillId="0" borderId="23" xfId="3" applyFont="1" applyBorder="1" applyAlignment="1">
      <alignment horizontal="center" vertical="center" wrapText="1"/>
    </xf>
    <xf numFmtId="0" fontId="24" fillId="0" borderId="61" xfId="3" applyFont="1" applyBorder="1" applyAlignment="1">
      <alignment horizontal="left" vertical="center" wrapText="1"/>
    </xf>
    <xf numFmtId="0" fontId="24" fillId="0" borderId="58" xfId="3" applyFont="1" applyBorder="1" applyAlignment="1">
      <alignment horizontal="left" vertical="center" wrapText="1"/>
    </xf>
    <xf numFmtId="0" fontId="13" fillId="4" borderId="20" xfId="3" applyFont="1" applyFill="1" applyBorder="1" applyAlignment="1">
      <alignment vertical="center"/>
    </xf>
    <xf numFmtId="0" fontId="13" fillId="4" borderId="6" xfId="3" applyFont="1" applyFill="1" applyAlignment="1">
      <alignment vertical="center"/>
    </xf>
    <xf numFmtId="0" fontId="12" fillId="4" borderId="27" xfId="2" applyFont="1" applyFill="1" applyBorder="1" applyAlignment="1">
      <alignment horizontal="center" vertical="center" wrapText="1"/>
    </xf>
    <xf numFmtId="0" fontId="11" fillId="0" borderId="0" xfId="0" applyFont="1" applyAlignment="1">
      <alignment vertical="center"/>
    </xf>
    <xf numFmtId="0" fontId="11" fillId="0" borderId="20" xfId="2" applyFont="1" applyBorder="1" applyAlignment="1">
      <alignment horizontal="center" vertical="center" wrapText="1"/>
    </xf>
    <xf numFmtId="0" fontId="12" fillId="0" borderId="6" xfId="2" applyFont="1" applyAlignment="1">
      <alignment horizontal="center" vertical="center"/>
    </xf>
    <xf numFmtId="0" fontId="35" fillId="0" borderId="6" xfId="0" applyFont="1" applyBorder="1" applyAlignment="1">
      <alignment horizontal="left" vertical="center" wrapText="1"/>
    </xf>
    <xf numFmtId="0" fontId="12" fillId="0" borderId="38" xfId="0" applyFont="1" applyBorder="1" applyAlignment="1">
      <alignment horizontal="left" vertical="center" wrapText="1"/>
    </xf>
    <xf numFmtId="0" fontId="12" fillId="0" borderId="6" xfId="2" applyFont="1" applyAlignment="1">
      <alignment vertical="center"/>
    </xf>
    <xf numFmtId="0" fontId="35" fillId="0" borderId="38" xfId="0" applyFont="1" applyBorder="1" applyAlignment="1">
      <alignment horizontal="left" vertical="center" wrapText="1"/>
    </xf>
    <xf numFmtId="0" fontId="6" fillId="0" borderId="38" xfId="0" applyFont="1" applyBorder="1" applyAlignment="1">
      <alignment horizontal="left" vertical="center" wrapText="1"/>
    </xf>
    <xf numFmtId="0" fontId="20" fillId="0" borderId="38" xfId="3" applyFont="1" applyBorder="1" applyAlignment="1">
      <alignment horizontal="center" vertical="center"/>
    </xf>
    <xf numFmtId="0" fontId="12" fillId="0" borderId="38" xfId="2" applyFont="1" applyBorder="1" applyAlignment="1">
      <alignment horizontal="center" vertical="center" wrapText="1"/>
    </xf>
    <xf numFmtId="0" fontId="13" fillId="0" borderId="38" xfId="3" applyFont="1" applyBorder="1" applyAlignment="1">
      <alignment horizontal="center" vertical="center"/>
    </xf>
    <xf numFmtId="0" fontId="13" fillId="0" borderId="39" xfId="3" applyFont="1" applyBorder="1" applyAlignment="1">
      <alignment horizontal="center" vertical="center"/>
    </xf>
    <xf numFmtId="0" fontId="13" fillId="0" borderId="40" xfId="3" applyFont="1" applyBorder="1" applyAlignment="1">
      <alignment horizontal="center" vertical="center"/>
    </xf>
    <xf numFmtId="0" fontId="31" fillId="3" borderId="34" xfId="3" applyFont="1" applyFill="1" applyBorder="1" applyAlignment="1">
      <alignment horizontal="center" vertical="center"/>
    </xf>
    <xf numFmtId="0" fontId="12" fillId="0" borderId="6" xfId="0" applyFont="1" applyBorder="1" applyAlignment="1">
      <alignment horizontal="left" vertical="center" wrapText="1"/>
    </xf>
    <xf numFmtId="0" fontId="12" fillId="0" borderId="6" xfId="0" applyFont="1" applyBorder="1" applyAlignment="1">
      <alignment horizontal="center" vertical="center" wrapText="1"/>
    </xf>
    <xf numFmtId="0" fontId="13" fillId="10" borderId="6" xfId="3" applyFont="1" applyFill="1" applyAlignment="1">
      <alignment vertical="center"/>
    </xf>
    <xf numFmtId="0" fontId="12" fillId="10" borderId="6" xfId="2" applyFont="1" applyFill="1" applyAlignment="1">
      <alignment vertical="center" wrapText="1"/>
    </xf>
    <xf numFmtId="0" fontId="13" fillId="10" borderId="6" xfId="3" applyFont="1" applyFill="1"/>
    <xf numFmtId="0" fontId="11" fillId="10" borderId="0" xfId="0" applyFont="1" applyFill="1" applyAlignment="1">
      <alignment vertical="center"/>
    </xf>
    <xf numFmtId="0" fontId="12" fillId="10" borderId="6" xfId="0" applyFont="1" applyFill="1" applyBorder="1" applyAlignment="1">
      <alignment horizontal="left" vertical="center" wrapText="1"/>
    </xf>
    <xf numFmtId="0" fontId="12" fillId="10" borderId="6" xfId="2" applyFont="1" applyFill="1" applyAlignment="1">
      <alignment horizontal="center" vertical="center"/>
    </xf>
    <xf numFmtId="0" fontId="3" fillId="0" borderId="6" xfId="19"/>
    <xf numFmtId="0" fontId="3" fillId="0" borderId="6" xfId="19" applyAlignment="1">
      <alignment horizontal="center"/>
    </xf>
    <xf numFmtId="0" fontId="21" fillId="0" borderId="52" xfId="12" quotePrefix="1" applyNumberFormat="1" applyBorder="1" applyAlignment="1">
      <alignment horizontal="center" vertical="center" wrapText="1"/>
    </xf>
    <xf numFmtId="0" fontId="21" fillId="0" borderId="59" xfId="12" quotePrefix="1" applyNumberFormat="1" applyBorder="1" applyAlignment="1">
      <alignment horizontal="left" vertical="center" wrapText="1"/>
    </xf>
    <xf numFmtId="0" fontId="21" fillId="0" borderId="59" xfId="12" quotePrefix="1" applyNumberFormat="1" applyBorder="1" applyAlignment="1">
      <alignment horizontal="center" vertical="center" wrapText="1"/>
    </xf>
    <xf numFmtId="37" fontId="21" fillId="0" borderId="66" xfId="11" applyNumberFormat="1" applyBorder="1" applyAlignment="1">
      <alignment horizontal="right" vertical="center"/>
    </xf>
    <xf numFmtId="0" fontId="3" fillId="10" borderId="6" xfId="19" applyFill="1"/>
    <xf numFmtId="0" fontId="11" fillId="10" borderId="20" xfId="2" applyFont="1" applyFill="1" applyBorder="1" applyAlignment="1">
      <alignment horizontal="center" vertical="center" wrapText="1"/>
    </xf>
    <xf numFmtId="0" fontId="35" fillId="10" borderId="6" xfId="0" applyFont="1" applyFill="1" applyBorder="1" applyAlignment="1">
      <alignment horizontal="left" vertical="center" wrapText="1"/>
    </xf>
    <xf numFmtId="0" fontId="13" fillId="0" borderId="24" xfId="3" applyFont="1" applyBorder="1" applyAlignment="1">
      <alignment vertical="center"/>
    </xf>
    <xf numFmtId="0" fontId="13" fillId="0" borderId="25" xfId="3" applyFont="1" applyBorder="1" applyAlignment="1">
      <alignment vertical="center"/>
    </xf>
    <xf numFmtId="43" fontId="41" fillId="5" borderId="72" xfId="18" applyFont="1" applyFill="1" applyBorder="1" applyAlignment="1">
      <alignment horizontal="center" vertical="center" wrapText="1"/>
    </xf>
    <xf numFmtId="43" fontId="41" fillId="5" borderId="74" xfId="18" applyFont="1" applyFill="1" applyBorder="1" applyAlignment="1">
      <alignment horizontal="center" vertical="center" wrapText="1"/>
    </xf>
    <xf numFmtId="43" fontId="41" fillId="5" borderId="75" xfId="18" applyFont="1" applyFill="1" applyBorder="1" applyAlignment="1">
      <alignment horizontal="center" vertical="center" wrapText="1"/>
    </xf>
    <xf numFmtId="167" fontId="13" fillId="0" borderId="33" xfId="5" applyNumberFormat="1" applyFont="1" applyBorder="1" applyAlignment="1">
      <alignment vertical="center"/>
    </xf>
    <xf numFmtId="167" fontId="13" fillId="0" borderId="24" xfId="5" applyNumberFormat="1" applyFont="1" applyBorder="1" applyAlignment="1">
      <alignment vertical="center"/>
    </xf>
    <xf numFmtId="0" fontId="13" fillId="4" borderId="6" xfId="3" applyFont="1" applyFill="1"/>
    <xf numFmtId="0" fontId="11" fillId="4" borderId="0" xfId="0" applyFont="1" applyFill="1" applyAlignment="1">
      <alignment vertical="center"/>
    </xf>
    <xf numFmtId="0" fontId="12" fillId="5" borderId="17" xfId="3" applyFont="1" applyFill="1" applyBorder="1" applyAlignment="1">
      <alignment horizontal="center" vertical="center" wrapText="1"/>
    </xf>
    <xf numFmtId="0" fontId="12" fillId="5" borderId="19" xfId="3" applyFont="1" applyFill="1" applyBorder="1" applyAlignment="1">
      <alignment horizontal="center" vertical="center" wrapText="1"/>
    </xf>
    <xf numFmtId="0" fontId="12" fillId="5" borderId="23" xfId="3" applyFont="1" applyFill="1" applyBorder="1" applyAlignment="1">
      <alignment horizontal="center" vertical="center" wrapText="1"/>
    </xf>
    <xf numFmtId="0" fontId="12" fillId="5" borderId="38" xfId="3" applyFont="1" applyFill="1" applyBorder="1" applyAlignment="1">
      <alignment horizontal="center" vertical="center" wrapText="1"/>
    </xf>
    <xf numFmtId="0" fontId="12" fillId="3" borderId="38" xfId="3" applyFont="1" applyFill="1" applyBorder="1" applyAlignment="1">
      <alignment horizontal="center" vertical="center" wrapText="1"/>
    </xf>
    <xf numFmtId="0" fontId="11" fillId="4" borderId="32" xfId="2" applyFont="1" applyFill="1" applyBorder="1" applyAlignment="1">
      <alignment vertical="center" wrapText="1"/>
    </xf>
    <xf numFmtId="0" fontId="39" fillId="0" borderId="6" xfId="2" applyFont="1" applyAlignment="1">
      <alignment vertical="center" wrapText="1"/>
    </xf>
    <xf numFmtId="0" fontId="39" fillId="0" borderId="38" xfId="0" applyFont="1" applyBorder="1" applyAlignment="1">
      <alignment horizontal="center" vertical="center"/>
    </xf>
    <xf numFmtId="0" fontId="39" fillId="0" borderId="38" xfId="2" applyFont="1" applyBorder="1" applyAlignment="1">
      <alignment horizontal="center" wrapText="1"/>
    </xf>
    <xf numFmtId="0" fontId="39" fillId="0" borderId="38" xfId="2" applyFont="1" applyBorder="1" applyAlignment="1">
      <alignment horizontal="center" vertical="center" wrapText="1"/>
    </xf>
    <xf numFmtId="0" fontId="39" fillId="0" borderId="38" xfId="2" applyFont="1" applyBorder="1" applyAlignment="1">
      <alignment vertical="center" wrapText="1"/>
    </xf>
    <xf numFmtId="0" fontId="12" fillId="0" borderId="38" xfId="0" applyFont="1" applyBorder="1" applyAlignment="1">
      <alignment vertical="center" wrapText="1"/>
    </xf>
    <xf numFmtId="0" fontId="31" fillId="0" borderId="24" xfId="3" applyFont="1" applyBorder="1" applyAlignment="1">
      <alignment horizontal="center" vertical="center" wrapText="1"/>
    </xf>
    <xf numFmtId="0" fontId="31" fillId="0" borderId="69" xfId="3" applyFont="1" applyBorder="1" applyAlignment="1">
      <alignment horizontal="center" vertical="center" wrapText="1"/>
    </xf>
    <xf numFmtId="0" fontId="31" fillId="0" borderId="70" xfId="3" applyFont="1" applyBorder="1" applyAlignment="1">
      <alignment horizontal="center" vertical="center" wrapText="1"/>
    </xf>
    <xf numFmtId="0" fontId="31" fillId="0" borderId="67" xfId="3" applyFont="1" applyBorder="1" applyAlignment="1">
      <alignment horizontal="center" vertical="center" wrapText="1"/>
    </xf>
    <xf numFmtId="0" fontId="31" fillId="0" borderId="53" xfId="3" applyFont="1" applyBorder="1" applyAlignment="1">
      <alignment horizontal="center" vertical="center" wrapText="1"/>
    </xf>
    <xf numFmtId="0" fontId="31" fillId="0" borderId="57" xfId="3" applyFont="1" applyBorder="1" applyAlignment="1">
      <alignment horizontal="center" vertical="center" wrapText="1"/>
    </xf>
    <xf numFmtId="0" fontId="12" fillId="5" borderId="76" xfId="3" applyFont="1" applyFill="1" applyBorder="1" applyAlignment="1">
      <alignment horizontal="center" vertical="center" wrapText="1"/>
    </xf>
    <xf numFmtId="0" fontId="11" fillId="10" borderId="6" xfId="0" applyFont="1" applyFill="1" applyBorder="1" applyAlignment="1">
      <alignment vertical="center"/>
    </xf>
    <xf numFmtId="0" fontId="11" fillId="0" borderId="38" xfId="0" applyFont="1" applyBorder="1" applyAlignment="1">
      <alignment vertical="center"/>
    </xf>
    <xf numFmtId="0" fontId="42" fillId="5" borderId="25" xfId="19" applyFont="1" applyFill="1" applyBorder="1" applyAlignment="1">
      <alignment horizontal="center" vertical="center" wrapText="1"/>
    </xf>
    <xf numFmtId="0" fontId="3" fillId="0" borderId="69" xfId="19" applyBorder="1" applyAlignment="1">
      <alignment vertical="center"/>
    </xf>
    <xf numFmtId="0" fontId="0" fillId="0" borderId="59" xfId="0" applyBorder="1" applyAlignment="1">
      <alignment vertical="center"/>
    </xf>
    <xf numFmtId="0" fontId="3" fillId="0" borderId="59" xfId="19" applyBorder="1" applyAlignment="1">
      <alignment vertical="center"/>
    </xf>
    <xf numFmtId="0" fontId="3" fillId="0" borderId="59" xfId="19" applyBorder="1" applyAlignment="1">
      <alignment horizontal="right" vertical="center"/>
    </xf>
    <xf numFmtId="0" fontId="11" fillId="5" borderId="38" xfId="2" applyFont="1" applyFill="1" applyBorder="1" applyAlignment="1">
      <alignment vertical="center" wrapText="1"/>
    </xf>
    <xf numFmtId="0" fontId="11" fillId="0" borderId="38" xfId="2" applyFont="1" applyBorder="1" applyAlignment="1">
      <alignment horizontal="center" wrapText="1"/>
    </xf>
    <xf numFmtId="0" fontId="11" fillId="5" borderId="38" xfId="0" applyFont="1" applyFill="1" applyBorder="1" applyAlignment="1">
      <alignment vertical="center"/>
    </xf>
    <xf numFmtId="0" fontId="11" fillId="0" borderId="38" xfId="2" applyFont="1" applyBorder="1" applyAlignment="1">
      <alignment vertical="center" wrapText="1"/>
    </xf>
    <xf numFmtId="0" fontId="11" fillId="0" borderId="28" xfId="0" applyFont="1" applyBorder="1" applyAlignment="1">
      <alignment vertical="center"/>
    </xf>
    <xf numFmtId="0" fontId="42" fillId="3" borderId="24" xfId="19" applyFont="1" applyFill="1" applyBorder="1" applyAlignment="1">
      <alignment horizontal="center" vertical="center" wrapText="1"/>
    </xf>
    <xf numFmtId="0" fontId="12" fillId="5" borderId="40" xfId="3" applyFont="1" applyFill="1" applyBorder="1" applyAlignment="1">
      <alignment horizontal="center" vertical="center" wrapText="1"/>
    </xf>
    <xf numFmtId="0" fontId="7" fillId="5" borderId="40" xfId="3" applyFont="1" applyFill="1" applyBorder="1" applyAlignment="1">
      <alignment vertical="center" wrapText="1"/>
    </xf>
    <xf numFmtId="0" fontId="13" fillId="0" borderId="19" xfId="3" applyFont="1" applyBorder="1" applyAlignment="1">
      <alignment vertical="center" wrapText="1"/>
    </xf>
    <xf numFmtId="0" fontId="7" fillId="0" borderId="46" xfId="3" applyFont="1" applyBorder="1" applyAlignment="1">
      <alignment horizontal="center" vertical="center" wrapText="1"/>
    </xf>
    <xf numFmtId="0" fontId="7" fillId="0" borderId="47" xfId="3" applyFont="1" applyBorder="1" applyAlignment="1">
      <alignment horizontal="center" vertical="center" wrapText="1"/>
    </xf>
    <xf numFmtId="0" fontId="7" fillId="0" borderId="48" xfId="3" applyFont="1" applyBorder="1" applyAlignment="1">
      <alignment horizontal="center" vertical="center" wrapText="1"/>
    </xf>
    <xf numFmtId="0" fontId="7" fillId="5" borderId="40" xfId="3" applyFont="1" applyFill="1" applyBorder="1" applyAlignment="1">
      <alignment horizontal="center" vertical="center" wrapText="1"/>
    </xf>
    <xf numFmtId="0" fontId="13" fillId="0" borderId="41" xfId="3" applyFont="1" applyBorder="1" applyAlignment="1">
      <alignment horizontal="center" vertical="center" wrapText="1"/>
    </xf>
    <xf numFmtId="0" fontId="13" fillId="0" borderId="20" xfId="3" applyFont="1" applyBorder="1" applyAlignment="1">
      <alignment horizontal="center" vertical="center"/>
    </xf>
    <xf numFmtId="0" fontId="13" fillId="0" borderId="31" xfId="3" applyFont="1" applyBorder="1" applyAlignment="1">
      <alignment horizontal="center" vertical="center" wrapText="1"/>
    </xf>
    <xf numFmtId="0" fontId="43" fillId="0" borderId="38" xfId="3" applyFont="1" applyBorder="1" applyAlignment="1">
      <alignment horizontal="center" vertical="center"/>
    </xf>
    <xf numFmtId="0" fontId="43" fillId="0" borderId="31" xfId="3" applyFont="1" applyBorder="1" applyAlignment="1">
      <alignment horizontal="center" vertical="center" wrapText="1"/>
    </xf>
    <xf numFmtId="0" fontId="13" fillId="0" borderId="19" xfId="3" applyFont="1" applyBorder="1" applyAlignment="1">
      <alignment horizontal="center" vertical="center"/>
    </xf>
    <xf numFmtId="0" fontId="13" fillId="0" borderId="23" xfId="3" applyFont="1" applyBorder="1" applyAlignment="1">
      <alignment horizontal="center" vertical="center"/>
    </xf>
    <xf numFmtId="0" fontId="13" fillId="0" borderId="18" xfId="3" applyFont="1" applyBorder="1" applyAlignment="1">
      <alignment horizontal="center" vertical="center"/>
    </xf>
    <xf numFmtId="0" fontId="11" fillId="0" borderId="38" xfId="0" applyFont="1" applyBorder="1" applyAlignment="1">
      <alignment horizontal="left" vertical="center" wrapText="1"/>
    </xf>
    <xf numFmtId="0" fontId="40" fillId="5" borderId="38" xfId="2" applyFont="1" applyFill="1" applyBorder="1" applyAlignment="1">
      <alignment vertical="center" wrapText="1"/>
    </xf>
    <xf numFmtId="0" fontId="40" fillId="5" borderId="38" xfId="0" applyFont="1" applyFill="1" applyBorder="1" applyAlignment="1">
      <alignment vertical="center"/>
    </xf>
    <xf numFmtId="0" fontId="12" fillId="0" borderId="38" xfId="0" applyFont="1" applyBorder="1" applyAlignment="1">
      <alignment horizontal="center" vertical="center"/>
    </xf>
    <xf numFmtId="0" fontId="12" fillId="0" borderId="38" xfId="2" applyFont="1" applyBorder="1" applyAlignment="1">
      <alignment horizontal="center" wrapText="1"/>
    </xf>
    <xf numFmtId="0" fontId="13" fillId="0" borderId="38" xfId="3" applyFont="1" applyBorder="1" applyAlignment="1">
      <alignment vertical="center"/>
    </xf>
    <xf numFmtId="0" fontId="11" fillId="5" borderId="38" xfId="2" applyFont="1" applyFill="1" applyBorder="1" applyAlignment="1">
      <alignment horizontal="center" vertical="center" wrapText="1"/>
    </xf>
    <xf numFmtId="0" fontId="11" fillId="0" borderId="20" xfId="0" applyFont="1" applyBorder="1" applyAlignment="1">
      <alignment horizontal="center" vertical="center"/>
    </xf>
    <xf numFmtId="0" fontId="11" fillId="0" borderId="6" xfId="0" applyFont="1" applyBorder="1" applyAlignment="1">
      <alignment horizontal="center" vertical="center"/>
    </xf>
    <xf numFmtId="0" fontId="11" fillId="10" borderId="0" xfId="0" applyFont="1" applyFill="1" applyAlignment="1">
      <alignment horizontal="center" vertical="center"/>
    </xf>
    <xf numFmtId="37" fontId="21" fillId="0" borderId="59" xfId="11" applyNumberFormat="1" applyBorder="1" applyAlignment="1">
      <alignment horizontal="center" vertical="center"/>
    </xf>
    <xf numFmtId="37" fontId="21" fillId="0" borderId="60" xfId="11" applyNumberFormat="1" applyBorder="1" applyAlignment="1">
      <alignment horizontal="center" vertical="center"/>
    </xf>
    <xf numFmtId="0" fontId="0" fillId="0" borderId="52" xfId="0" applyBorder="1" applyAlignment="1">
      <alignment horizontal="center" vertical="center"/>
    </xf>
    <xf numFmtId="0" fontId="17" fillId="0" borderId="34" xfId="20" applyFont="1" applyBorder="1" applyAlignment="1">
      <alignment horizontal="left" vertical="center" wrapText="1"/>
    </xf>
    <xf numFmtId="0" fontId="44" fillId="0" borderId="6" xfId="20" applyFont="1" applyAlignment="1">
      <alignment horizontal="left" vertical="top"/>
    </xf>
    <xf numFmtId="1" fontId="44" fillId="0" borderId="1" xfId="20" applyNumberFormat="1" applyFont="1" applyBorder="1" applyAlignment="1">
      <alignment horizontal="center" vertical="center" shrinkToFit="1"/>
    </xf>
    <xf numFmtId="0" fontId="17" fillId="0" borderId="1" xfId="20" applyFont="1" applyBorder="1" applyAlignment="1">
      <alignment horizontal="center" vertical="center" wrapText="1"/>
    </xf>
    <xf numFmtId="0" fontId="45" fillId="3" borderId="1" xfId="20" applyFont="1" applyFill="1" applyBorder="1" applyAlignment="1">
      <alignment horizontal="center" vertical="center" wrapText="1"/>
    </xf>
    <xf numFmtId="0" fontId="12" fillId="0" borderId="6" xfId="0" applyFont="1" applyBorder="1" applyAlignment="1">
      <alignment vertical="center" wrapText="1"/>
    </xf>
    <xf numFmtId="0" fontId="31" fillId="0" borderId="78" xfId="3" applyFont="1" applyBorder="1" applyAlignment="1">
      <alignment horizontal="center" vertical="center" wrapText="1"/>
    </xf>
    <xf numFmtId="43" fontId="31" fillId="5" borderId="34" xfId="18" applyFont="1" applyFill="1" applyBorder="1" applyAlignment="1">
      <alignment horizontal="center"/>
    </xf>
    <xf numFmtId="43" fontId="31" fillId="9" borderId="34" xfId="18" applyFont="1" applyFill="1" applyBorder="1" applyAlignment="1">
      <alignment horizontal="center" vertical="center"/>
    </xf>
    <xf numFmtId="0" fontId="17" fillId="0" borderId="34" xfId="20" applyFont="1" applyBorder="1" applyAlignment="1">
      <alignment vertical="center" wrapText="1"/>
    </xf>
    <xf numFmtId="0" fontId="17" fillId="0" borderId="7" xfId="20" applyFont="1" applyBorder="1" applyAlignment="1">
      <alignment vertical="center" wrapText="1"/>
    </xf>
    <xf numFmtId="0" fontId="31" fillId="0" borderId="63" xfId="3" applyFont="1" applyBorder="1" applyAlignment="1">
      <alignment horizontal="center" vertical="center" wrapText="1"/>
    </xf>
    <xf numFmtId="0" fontId="31" fillId="0" borderId="80" xfId="3" applyFont="1" applyBorder="1" applyAlignment="1">
      <alignment horizontal="center" vertical="center" wrapText="1"/>
    </xf>
    <xf numFmtId="0" fontId="31" fillId="0" borderId="81" xfId="3" applyFont="1" applyBorder="1" applyAlignment="1">
      <alignment horizontal="center" vertical="center" wrapText="1"/>
    </xf>
    <xf numFmtId="0" fontId="13" fillId="0" borderId="26" xfId="3" applyFont="1" applyBorder="1" applyAlignment="1">
      <alignment vertical="center"/>
    </xf>
    <xf numFmtId="0" fontId="13" fillId="10" borderId="24" xfId="3" applyFont="1" applyFill="1" applyBorder="1" applyAlignment="1">
      <alignment vertical="center"/>
    </xf>
    <xf numFmtId="0" fontId="13" fillId="10" borderId="26" xfId="3" applyFont="1" applyFill="1" applyBorder="1" applyAlignment="1">
      <alignment vertical="center"/>
    </xf>
    <xf numFmtId="0" fontId="24" fillId="0" borderId="50" xfId="3" applyFont="1" applyBorder="1" applyAlignment="1">
      <alignment horizontal="left" vertical="center" wrapText="1"/>
    </xf>
    <xf numFmtId="0" fontId="24" fillId="0" borderId="54" xfId="3" applyFont="1" applyBorder="1" applyAlignment="1">
      <alignment horizontal="left" vertical="center" wrapText="1"/>
    </xf>
    <xf numFmtId="0" fontId="24" fillId="0" borderId="65" xfId="3" applyFont="1" applyBorder="1" applyAlignment="1">
      <alignment horizontal="left" vertical="center" wrapText="1"/>
    </xf>
    <xf numFmtId="0" fontId="31" fillId="5" borderId="41" xfId="3" applyFont="1" applyFill="1" applyBorder="1" applyAlignment="1">
      <alignment horizontal="center" vertical="center" wrapText="1"/>
    </xf>
    <xf numFmtId="0" fontId="12" fillId="3" borderId="17" xfId="3" applyFont="1" applyFill="1" applyBorder="1" applyAlignment="1">
      <alignment horizontal="center" vertical="center" wrapText="1"/>
    </xf>
    <xf numFmtId="0" fontId="12" fillId="3" borderId="18"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12" fillId="0" borderId="20" xfId="2" applyFont="1" applyBorder="1" applyAlignment="1">
      <alignment horizontal="center" vertical="center" wrapText="1"/>
    </xf>
    <xf numFmtId="0" fontId="31" fillId="5" borderId="6" xfId="3" applyFont="1" applyFill="1" applyAlignment="1">
      <alignment horizontal="center" vertical="center" wrapText="1"/>
    </xf>
    <xf numFmtId="1" fontId="19" fillId="0" borderId="38" xfId="3" applyNumberFormat="1" applyFont="1" applyBorder="1" applyAlignment="1">
      <alignment horizontal="center" vertical="center"/>
    </xf>
    <xf numFmtId="1" fontId="20" fillId="0" borderId="38" xfId="3" applyNumberFormat="1" applyFont="1" applyBorder="1" applyAlignment="1">
      <alignment horizontal="center" vertical="center"/>
    </xf>
    <xf numFmtId="1" fontId="13" fillId="0" borderId="63" xfId="3" applyNumberFormat="1" applyFont="1" applyBorder="1" applyAlignment="1">
      <alignment horizontal="center" vertical="center" wrapText="1"/>
    </xf>
    <xf numFmtId="1" fontId="7" fillId="0" borderId="64" xfId="3" applyNumberFormat="1" applyFont="1" applyBorder="1" applyAlignment="1">
      <alignment horizontal="center" vertical="center" wrapText="1"/>
    </xf>
    <xf numFmtId="171" fontId="19" fillId="0" borderId="20" xfId="3" applyNumberFormat="1" applyFont="1" applyBorder="1" applyAlignment="1">
      <alignment horizontal="center" vertical="center"/>
    </xf>
    <xf numFmtId="1" fontId="19" fillId="0" borderId="20" xfId="3" applyNumberFormat="1" applyFont="1" applyBorder="1" applyAlignment="1">
      <alignment horizontal="center" vertical="center"/>
    </xf>
    <xf numFmtId="1" fontId="19" fillId="0" borderId="23" xfId="3" applyNumberFormat="1" applyFont="1" applyBorder="1" applyAlignment="1">
      <alignment horizontal="center" vertical="center"/>
    </xf>
    <xf numFmtId="0" fontId="12" fillId="0" borderId="55" xfId="2" applyFont="1" applyBorder="1" applyAlignment="1">
      <alignment horizontal="center" vertical="center" wrapText="1"/>
    </xf>
    <xf numFmtId="0" fontId="13" fillId="0" borderId="59" xfId="3" applyFont="1" applyBorder="1" applyAlignment="1">
      <alignment horizontal="center" vertical="center" wrapText="1"/>
    </xf>
    <xf numFmtId="0" fontId="7" fillId="0" borderId="33" xfId="3" applyFont="1" applyBorder="1" applyAlignment="1">
      <alignment horizontal="center" vertical="center" wrapText="1"/>
    </xf>
    <xf numFmtId="0" fontId="13" fillId="0" borderId="21" xfId="3" applyFont="1" applyBorder="1" applyAlignment="1">
      <alignment horizontal="center" vertical="center" wrapText="1"/>
    </xf>
    <xf numFmtId="0" fontId="12" fillId="5" borderId="14" xfId="3" applyFont="1" applyFill="1" applyBorder="1" applyAlignment="1">
      <alignment horizontal="center" vertical="center" wrapText="1"/>
    </xf>
    <xf numFmtId="172" fontId="0" fillId="0" borderId="34" xfId="21" applyNumberFormat="1" applyFont="1" applyBorder="1" applyAlignment="1">
      <alignment horizontal="center" vertical="center"/>
    </xf>
    <xf numFmtId="173" fontId="0" fillId="4" borderId="34" xfId="21" applyNumberFormat="1" applyFont="1" applyFill="1" applyBorder="1" applyAlignment="1">
      <alignment horizontal="center" vertical="center" wrapText="1"/>
    </xf>
    <xf numFmtId="171" fontId="13" fillId="0" borderId="6" xfId="3" applyNumberFormat="1" applyFont="1" applyAlignment="1">
      <alignment vertical="center"/>
    </xf>
    <xf numFmtId="0" fontId="7" fillId="5" borderId="38" xfId="3" applyFont="1" applyFill="1" applyBorder="1" applyAlignment="1">
      <alignment vertical="center"/>
    </xf>
    <xf numFmtId="0" fontId="39" fillId="5" borderId="38" xfId="2" applyFont="1" applyFill="1" applyBorder="1" applyAlignment="1">
      <alignment vertical="center" wrapText="1"/>
    </xf>
    <xf numFmtId="172" fontId="0" fillId="0" borderId="37" xfId="21" applyNumberFormat="1" applyFont="1" applyBorder="1" applyAlignment="1">
      <alignment horizontal="center" vertical="center"/>
    </xf>
    <xf numFmtId="167" fontId="13" fillId="0" borderId="34" xfId="18" applyNumberFormat="1" applyFont="1" applyBorder="1" applyAlignment="1">
      <alignment vertical="center"/>
    </xf>
    <xf numFmtId="0" fontId="17" fillId="4" borderId="1" xfId="20" applyFont="1" applyFill="1" applyBorder="1" applyAlignment="1">
      <alignment horizontal="center" vertical="center" wrapText="1"/>
    </xf>
    <xf numFmtId="0" fontId="21" fillId="4" borderId="59" xfId="12" quotePrefix="1" applyNumberFormat="1" applyFill="1" applyBorder="1" applyAlignment="1">
      <alignment horizontal="center" vertical="center" wrapText="1"/>
    </xf>
    <xf numFmtId="2" fontId="19" fillId="0" borderId="23" xfId="3" applyNumberFormat="1" applyFont="1" applyBorder="1" applyAlignment="1">
      <alignment horizontal="center" vertical="center"/>
    </xf>
    <xf numFmtId="0" fontId="39" fillId="5" borderId="38" xfId="2" applyFont="1" applyFill="1" applyBorder="1" applyAlignment="1">
      <alignment horizontal="center" vertical="center" wrapText="1"/>
    </xf>
    <xf numFmtId="1" fontId="21" fillId="0" borderId="34" xfId="11" applyNumberFormat="1" applyBorder="1" applyAlignment="1">
      <alignment horizontal="center" vertical="center"/>
    </xf>
    <xf numFmtId="0" fontId="31" fillId="0" borderId="21" xfId="3" applyFont="1" applyBorder="1" applyAlignment="1">
      <alignment horizontal="center" vertical="center" wrapText="1"/>
    </xf>
    <xf numFmtId="0" fontId="31" fillId="0" borderId="59" xfId="3" applyFont="1" applyBorder="1" applyAlignment="1">
      <alignment horizontal="center" vertical="center" wrapText="1"/>
    </xf>
    <xf numFmtId="0" fontId="31" fillId="0" borderId="25" xfId="3" applyFont="1" applyBorder="1" applyAlignment="1">
      <alignment horizontal="center" vertical="center" wrapText="1"/>
    </xf>
    <xf numFmtId="0" fontId="31" fillId="0" borderId="62" xfId="3" applyFont="1" applyBorder="1" applyAlignment="1">
      <alignment horizontal="center" vertical="center" wrapText="1"/>
    </xf>
    <xf numFmtId="0" fontId="13" fillId="0" borderId="57" xfId="3" applyFont="1" applyBorder="1" applyAlignment="1">
      <alignment vertical="center"/>
    </xf>
    <xf numFmtId="0" fontId="13" fillId="0" borderId="47" xfId="3" applyFont="1" applyBorder="1" applyAlignment="1">
      <alignment vertical="center"/>
    </xf>
    <xf numFmtId="0" fontId="13" fillId="0" borderId="38" xfId="3" applyFont="1" applyBorder="1" applyAlignment="1">
      <alignment vertical="center" wrapText="1"/>
    </xf>
    <xf numFmtId="0" fontId="24" fillId="0" borderId="52" xfId="3" applyFont="1" applyBorder="1" applyAlignment="1">
      <alignment horizontal="center" vertical="center" wrapText="1"/>
    </xf>
    <xf numFmtId="0" fontId="12" fillId="0" borderId="38" xfId="0" applyFont="1" applyBorder="1" applyAlignment="1">
      <alignment horizontal="center" vertical="center" wrapText="1"/>
    </xf>
    <xf numFmtId="0" fontId="19" fillId="0" borderId="38" xfId="3" applyFont="1" applyBorder="1" applyAlignment="1">
      <alignment horizontal="center" vertical="center" wrapText="1"/>
    </xf>
    <xf numFmtId="0" fontId="13" fillId="0" borderId="38" xfId="3" applyFont="1" applyBorder="1" applyAlignment="1">
      <alignment horizontal="center" vertical="center" wrapText="1"/>
    </xf>
    <xf numFmtId="9" fontId="13" fillId="0" borderId="22" xfId="1" applyFont="1" applyBorder="1" applyAlignment="1">
      <alignment horizontal="center" vertical="center"/>
    </xf>
    <xf numFmtId="173" fontId="0" fillId="0" borderId="34" xfId="22" applyNumberFormat="1" applyFont="1" applyBorder="1" applyAlignment="1">
      <alignment horizontal="center" vertical="center"/>
    </xf>
    <xf numFmtId="9" fontId="13" fillId="0" borderId="36" xfId="1" applyFont="1" applyBorder="1" applyAlignment="1">
      <alignment horizontal="center" vertical="center"/>
    </xf>
    <xf numFmtId="173" fontId="13" fillId="0" borderId="34" xfId="22" applyNumberFormat="1" applyFont="1" applyBorder="1" applyAlignment="1">
      <alignment vertical="center"/>
    </xf>
    <xf numFmtId="173" fontId="0" fillId="0" borderId="37" xfId="22" applyNumberFormat="1" applyFont="1" applyBorder="1" applyAlignment="1">
      <alignment horizontal="center" vertical="center"/>
    </xf>
    <xf numFmtId="173" fontId="13" fillId="0" borderId="25" xfId="22" applyNumberFormat="1" applyFont="1" applyBorder="1" applyAlignment="1">
      <alignment vertical="center"/>
    </xf>
    <xf numFmtId="172" fontId="0" fillId="0" borderId="25" xfId="21" applyNumberFormat="1" applyFont="1" applyBorder="1" applyAlignment="1">
      <alignment horizontal="center" vertical="center"/>
    </xf>
    <xf numFmtId="9" fontId="13" fillId="0" borderId="26" xfId="1" applyFont="1" applyBorder="1" applyAlignment="1">
      <alignment horizontal="center" vertical="center"/>
    </xf>
    <xf numFmtId="173" fontId="38" fillId="4" borderId="34" xfId="21" applyNumberFormat="1" applyFont="1" applyFill="1" applyBorder="1" applyAlignment="1">
      <alignment horizontal="center" vertical="center" wrapText="1"/>
    </xf>
    <xf numFmtId="9" fontId="13" fillId="0" borderId="64" xfId="1" applyFont="1" applyBorder="1" applyAlignment="1">
      <alignment horizontal="center" vertical="center"/>
    </xf>
    <xf numFmtId="173" fontId="13" fillId="0" borderId="59" xfId="22" applyNumberFormat="1" applyFont="1" applyBorder="1" applyAlignment="1">
      <alignment vertical="center"/>
    </xf>
    <xf numFmtId="9" fontId="13" fillId="0" borderId="83" xfId="1" applyFont="1" applyBorder="1" applyAlignment="1">
      <alignment horizontal="center" vertical="center"/>
    </xf>
    <xf numFmtId="9" fontId="13" fillId="0" borderId="60" xfId="1" applyFont="1" applyBorder="1" applyAlignment="1">
      <alignment horizontal="center" vertical="center"/>
    </xf>
    <xf numFmtId="173" fontId="38" fillId="4" borderId="25" xfId="21" applyNumberFormat="1" applyFont="1" applyFill="1" applyBorder="1" applyAlignment="1">
      <alignment horizontal="center" vertical="center" wrapText="1"/>
    </xf>
    <xf numFmtId="173" fontId="13" fillId="0" borderId="6" xfId="3" applyNumberFormat="1" applyFont="1"/>
    <xf numFmtId="173" fontId="31" fillId="0" borderId="70" xfId="22" applyNumberFormat="1" applyFont="1" applyBorder="1" applyAlignment="1">
      <alignment horizontal="center" vertical="center" wrapText="1"/>
    </xf>
    <xf numFmtId="173" fontId="31" fillId="0" borderId="69" xfId="22" applyNumberFormat="1" applyFont="1" applyBorder="1" applyAlignment="1">
      <alignment horizontal="left" vertical="center" wrapText="1"/>
    </xf>
    <xf numFmtId="9" fontId="51" fillId="0" borderId="36" xfId="1" applyFont="1" applyBorder="1" applyAlignment="1">
      <alignment horizontal="center" vertical="center"/>
    </xf>
    <xf numFmtId="173" fontId="51" fillId="0" borderId="34" xfId="22" applyNumberFormat="1" applyFont="1" applyBorder="1" applyAlignment="1">
      <alignment vertical="center"/>
    </xf>
    <xf numFmtId="10" fontId="51" fillId="0" borderId="36" xfId="1" applyNumberFormat="1" applyFont="1" applyBorder="1" applyAlignment="1">
      <alignment horizontal="center" vertical="center"/>
    </xf>
    <xf numFmtId="173" fontId="50" fillId="4" borderId="34" xfId="22" applyNumberFormat="1" applyFont="1" applyFill="1" applyBorder="1" applyAlignment="1">
      <alignment horizontal="center" vertical="center" wrapText="1"/>
    </xf>
    <xf numFmtId="10" fontId="51" fillId="0" borderId="36" xfId="5" applyNumberFormat="1" applyFont="1" applyBorder="1" applyAlignment="1">
      <alignment horizontal="center" vertical="center"/>
    </xf>
    <xf numFmtId="173" fontId="51" fillId="0" borderId="25" xfId="22" applyNumberFormat="1" applyFont="1" applyBorder="1" applyAlignment="1">
      <alignment vertical="center"/>
    </xf>
    <xf numFmtId="10" fontId="51" fillId="0" borderId="26" xfId="1" applyNumberFormat="1" applyFont="1" applyBorder="1" applyAlignment="1">
      <alignment horizontal="center" vertical="center"/>
    </xf>
    <xf numFmtId="173" fontId="52" fillId="4" borderId="34" xfId="21" applyNumberFormat="1" applyFont="1" applyFill="1" applyBorder="1" applyAlignment="1">
      <alignment horizontal="center" vertical="center" wrapText="1"/>
    </xf>
    <xf numFmtId="173" fontId="52" fillId="0" borderId="34" xfId="22" applyNumberFormat="1" applyFont="1" applyBorder="1" applyAlignment="1">
      <alignment vertical="center"/>
    </xf>
    <xf numFmtId="173" fontId="52" fillId="4" borderId="34" xfId="22" applyNumberFormat="1" applyFont="1" applyFill="1" applyBorder="1" applyAlignment="1">
      <alignment horizontal="center" vertical="center" wrapText="1"/>
    </xf>
    <xf numFmtId="173" fontId="52" fillId="0" borderId="25" xfId="22" applyNumberFormat="1" applyFont="1" applyBorder="1" applyAlignment="1">
      <alignment vertical="center"/>
    </xf>
    <xf numFmtId="173" fontId="13" fillId="0" borderId="24" xfId="22" applyNumberFormat="1" applyFont="1" applyBorder="1" applyAlignment="1">
      <alignment vertical="center"/>
    </xf>
    <xf numFmtId="167" fontId="13" fillId="0" borderId="72" xfId="5" applyNumberFormat="1" applyFont="1" applyBorder="1" applyAlignment="1">
      <alignment vertical="center" wrapText="1"/>
    </xf>
    <xf numFmtId="167" fontId="13" fillId="0" borderId="74" xfId="5" applyNumberFormat="1" applyFont="1" applyBorder="1" applyAlignment="1">
      <alignment vertical="center" wrapText="1"/>
    </xf>
    <xf numFmtId="173" fontId="13" fillId="0" borderId="75" xfId="22" applyNumberFormat="1" applyFont="1" applyBorder="1" applyAlignment="1">
      <alignment vertical="center"/>
    </xf>
    <xf numFmtId="174" fontId="13" fillId="0" borderId="26" xfId="5" applyNumberFormat="1" applyFont="1" applyBorder="1" applyAlignment="1">
      <alignment vertical="center"/>
    </xf>
    <xf numFmtId="0" fontId="11" fillId="0" borderId="38" xfId="0" applyFont="1" applyBorder="1" applyAlignment="1">
      <alignment horizontal="center" vertical="center"/>
    </xf>
    <xf numFmtId="0" fontId="53" fillId="0" borderId="38" xfId="0" applyFont="1" applyBorder="1" applyAlignment="1">
      <alignment vertical="center" wrapText="1"/>
    </xf>
    <xf numFmtId="173" fontId="0" fillId="0" borderId="34" xfId="22" applyNumberFormat="1" applyFont="1" applyFill="1" applyBorder="1" applyAlignment="1">
      <alignment horizontal="center" vertical="center"/>
    </xf>
    <xf numFmtId="173" fontId="13" fillId="0" borderId="34" xfId="22" applyNumberFormat="1" applyFont="1" applyFill="1" applyBorder="1" applyAlignment="1">
      <alignment vertical="center"/>
    </xf>
    <xf numFmtId="167" fontId="13" fillId="0" borderId="34" xfId="18" applyNumberFormat="1" applyFont="1" applyFill="1" applyBorder="1" applyAlignment="1">
      <alignment vertical="center"/>
    </xf>
    <xf numFmtId="173" fontId="52" fillId="0" borderId="34" xfId="22" applyNumberFormat="1" applyFont="1" applyFill="1" applyBorder="1" applyAlignment="1">
      <alignment vertical="center"/>
    </xf>
    <xf numFmtId="0" fontId="11" fillId="0" borderId="31" xfId="3" applyFont="1" applyBorder="1" applyAlignment="1">
      <alignment horizontal="center" vertical="center" wrapText="1"/>
    </xf>
    <xf numFmtId="0" fontId="1" fillId="0" borderId="69" xfId="19" applyFont="1" applyBorder="1" applyAlignment="1">
      <alignment vertical="center"/>
    </xf>
    <xf numFmtId="173" fontId="31" fillId="0" borderId="70" xfId="3" applyNumberFormat="1" applyFont="1" applyBorder="1" applyAlignment="1">
      <alignment horizontal="center" vertical="center" wrapText="1"/>
    </xf>
    <xf numFmtId="173" fontId="0" fillId="0" borderId="67" xfId="22" applyNumberFormat="1" applyFont="1" applyFill="1" applyBorder="1" applyAlignment="1">
      <alignment horizontal="center" vertical="center"/>
    </xf>
    <xf numFmtId="173" fontId="0" fillId="0" borderId="21" xfId="22" applyNumberFormat="1" applyFont="1" applyFill="1" applyBorder="1" applyAlignment="1">
      <alignment horizontal="center" vertical="center"/>
    </xf>
    <xf numFmtId="173" fontId="50" fillId="4" borderId="21" xfId="21" applyNumberFormat="1" applyFont="1" applyFill="1" applyBorder="1" applyAlignment="1">
      <alignment horizontal="center" vertical="center" wrapText="1"/>
    </xf>
    <xf numFmtId="173" fontId="50" fillId="4" borderId="22" xfId="21" applyNumberFormat="1" applyFont="1" applyFill="1" applyBorder="1" applyAlignment="1">
      <alignment horizontal="center" vertical="center" wrapText="1"/>
    </xf>
    <xf numFmtId="173" fontId="50" fillId="4" borderId="37" xfId="21" applyNumberFormat="1" applyFont="1" applyFill="1" applyBorder="1" applyAlignment="1">
      <alignment horizontal="center" vertical="center" wrapText="1"/>
    </xf>
    <xf numFmtId="173" fontId="0" fillId="0" borderId="33" xfId="22" applyNumberFormat="1" applyFont="1" applyFill="1" applyBorder="1" applyAlignment="1">
      <alignment horizontal="center" vertical="center"/>
    </xf>
    <xf numFmtId="173" fontId="51" fillId="0" borderId="36" xfId="22" applyNumberFormat="1" applyFont="1" applyBorder="1" applyAlignment="1">
      <alignment vertical="center"/>
    </xf>
    <xf numFmtId="173" fontId="50" fillId="4" borderId="36" xfId="22" applyNumberFormat="1" applyFont="1" applyFill="1" applyBorder="1" applyAlignment="1">
      <alignment horizontal="center" vertical="center" wrapText="1"/>
    </xf>
    <xf numFmtId="173" fontId="0" fillId="0" borderId="24" xfId="22" applyNumberFormat="1" applyFont="1" applyFill="1" applyBorder="1" applyAlignment="1">
      <alignment horizontal="center" vertical="center"/>
    </xf>
    <xf numFmtId="173" fontId="0" fillId="0" borderId="25" xfId="22" applyNumberFormat="1" applyFont="1" applyFill="1" applyBorder="1" applyAlignment="1">
      <alignment horizontal="center" vertical="center"/>
    </xf>
    <xf numFmtId="173" fontId="51" fillId="0" borderId="26" xfId="22" applyNumberFormat="1" applyFont="1" applyBorder="1" applyAlignment="1">
      <alignment vertical="center"/>
    </xf>
    <xf numFmtId="173" fontId="50" fillId="4" borderId="70" xfId="21" applyNumberFormat="1" applyFont="1" applyFill="1" applyBorder="1" applyAlignment="1">
      <alignment horizontal="center" vertical="center" wrapText="1"/>
    </xf>
    <xf numFmtId="173" fontId="13" fillId="0" borderId="6" xfId="3" applyNumberFormat="1" applyFont="1" applyAlignment="1">
      <alignment vertical="center"/>
    </xf>
    <xf numFmtId="0" fontId="24" fillId="0" borderId="52" xfId="0" applyFont="1" applyBorder="1" applyAlignment="1">
      <alignment horizontal="center" vertical="center" wrapText="1"/>
    </xf>
    <xf numFmtId="0" fontId="31" fillId="0" borderId="24" xfId="0" applyFont="1" applyBorder="1" applyAlignment="1">
      <alignment horizontal="center" vertical="center" wrapText="1"/>
    </xf>
    <xf numFmtId="164" fontId="31" fillId="0" borderId="69" xfId="22" applyFont="1" applyBorder="1" applyAlignment="1">
      <alignment horizontal="left" vertical="center" wrapText="1"/>
    </xf>
    <xf numFmtId="0" fontId="11" fillId="0" borderId="6" xfId="2" applyFont="1" applyAlignment="1">
      <alignment horizontal="center" vertical="center" wrapText="1"/>
    </xf>
    <xf numFmtId="0" fontId="21" fillId="0" borderId="59" xfId="12" quotePrefix="1" applyNumberFormat="1" applyBorder="1" applyAlignment="1">
      <alignment horizontal="justify" vertical="top" wrapText="1"/>
    </xf>
    <xf numFmtId="0" fontId="7" fillId="0" borderId="6" xfId="3" applyFont="1" applyAlignment="1">
      <alignment horizontal="center" vertical="center" wrapText="1"/>
    </xf>
    <xf numFmtId="0" fontId="19" fillId="0" borderId="34" xfId="0" applyFont="1" applyBorder="1" applyAlignment="1">
      <alignment horizontal="center"/>
    </xf>
    <xf numFmtId="0" fontId="19" fillId="0" borderId="35" xfId="3" applyFont="1" applyBorder="1" applyAlignment="1">
      <alignment horizontal="center" vertical="center"/>
    </xf>
    <xf numFmtId="0" fontId="19" fillId="0" borderId="37" xfId="3" applyFont="1" applyBorder="1" applyAlignment="1">
      <alignment horizontal="center" vertical="center"/>
    </xf>
    <xf numFmtId="43" fontId="19" fillId="0" borderId="34" xfId="18" applyFont="1" applyBorder="1" applyAlignment="1">
      <alignment horizontal="center"/>
    </xf>
    <xf numFmtId="0" fontId="32" fillId="0" borderId="35" xfId="3" applyFont="1" applyBorder="1" applyAlignment="1">
      <alignment horizontal="center" vertical="center" wrapText="1"/>
    </xf>
    <xf numFmtId="0" fontId="32" fillId="0" borderId="37" xfId="3" applyFont="1" applyBorder="1" applyAlignment="1">
      <alignment horizontal="center" vertical="center" wrapText="1"/>
    </xf>
    <xf numFmtId="0" fontId="29" fillId="0" borderId="35" xfId="3" applyFont="1" applyBorder="1" applyAlignment="1">
      <alignment horizontal="left" vertical="center" wrapText="1"/>
    </xf>
    <xf numFmtId="0" fontId="29" fillId="0" borderId="37" xfId="3" applyFont="1" applyBorder="1" applyAlignment="1">
      <alignment horizontal="left" vertical="center" wrapText="1"/>
    </xf>
    <xf numFmtId="0" fontId="32" fillId="0" borderId="35" xfId="3" applyFont="1" applyBorder="1" applyAlignment="1">
      <alignment horizontal="left" vertical="center" wrapText="1"/>
    </xf>
    <xf numFmtId="0" fontId="30" fillId="0" borderId="37" xfId="3" applyFont="1" applyBorder="1" applyAlignment="1">
      <alignment horizontal="left" vertical="center" wrapText="1"/>
    </xf>
    <xf numFmtId="0" fontId="31" fillId="5" borderId="17" xfId="3" applyFont="1" applyFill="1" applyBorder="1" applyAlignment="1">
      <alignment horizontal="center" vertical="center" wrapText="1"/>
    </xf>
    <xf numFmtId="0" fontId="31" fillId="5" borderId="19" xfId="3" applyFont="1" applyFill="1" applyBorder="1" applyAlignment="1">
      <alignment horizontal="center" vertical="center" wrapText="1"/>
    </xf>
    <xf numFmtId="0" fontId="19" fillId="0" borderId="17" xfId="3" applyFont="1" applyBorder="1" applyAlignment="1">
      <alignment horizontal="center" vertical="center"/>
    </xf>
    <xf numFmtId="0" fontId="19" fillId="0" borderId="18" xfId="3" applyFont="1" applyBorder="1" applyAlignment="1">
      <alignment horizontal="center" vertical="center"/>
    </xf>
    <xf numFmtId="0" fontId="19" fillId="0" borderId="19" xfId="3" applyFont="1" applyBorder="1" applyAlignment="1">
      <alignment horizontal="center" vertical="center"/>
    </xf>
    <xf numFmtId="169" fontId="31" fillId="5" borderId="35" xfId="3" applyNumberFormat="1" applyFont="1" applyFill="1" applyBorder="1" applyAlignment="1">
      <alignment horizontal="center" vertical="center" wrapText="1"/>
    </xf>
    <xf numFmtId="169" fontId="31" fillId="5" borderId="37" xfId="3" applyNumberFormat="1" applyFont="1" applyFill="1" applyBorder="1" applyAlignment="1">
      <alignment horizontal="center" vertical="center" wrapText="1"/>
    </xf>
    <xf numFmtId="0" fontId="19" fillId="0" borderId="34" xfId="3" applyFont="1" applyBorder="1" applyAlignment="1">
      <alignment horizontal="center" vertical="center"/>
    </xf>
    <xf numFmtId="0" fontId="19" fillId="0" borderId="35" xfId="3" applyFont="1" applyBorder="1" applyAlignment="1">
      <alignment horizontal="center" vertical="center" wrapText="1"/>
    </xf>
    <xf numFmtId="0" fontId="19" fillId="0" borderId="37" xfId="3" applyFont="1" applyBorder="1" applyAlignment="1">
      <alignment horizontal="center" vertical="center" wrapText="1"/>
    </xf>
    <xf numFmtId="0" fontId="32" fillId="2" borderId="35" xfId="0" applyFont="1" applyFill="1" applyBorder="1" applyAlignment="1">
      <alignment horizontal="center" vertical="center" wrapText="1"/>
    </xf>
    <xf numFmtId="0" fontId="32" fillId="2" borderId="37" xfId="0" applyFont="1" applyFill="1" applyBorder="1" applyAlignment="1">
      <alignment horizontal="center" vertical="center" wrapText="1"/>
    </xf>
    <xf numFmtId="0" fontId="24" fillId="0" borderId="35" xfId="3" applyFont="1" applyBorder="1" applyAlignment="1">
      <alignment horizontal="justify" vertical="center" wrapText="1"/>
    </xf>
    <xf numFmtId="0" fontId="24" fillId="0" borderId="37" xfId="3" applyFont="1" applyBorder="1" applyAlignment="1">
      <alignment horizontal="justify" vertical="center" wrapText="1"/>
    </xf>
    <xf numFmtId="0" fontId="31" fillId="5" borderId="41" xfId="3" applyFont="1" applyFill="1" applyBorder="1" applyAlignment="1">
      <alignment horizontal="center" vertical="center" wrapText="1"/>
    </xf>
    <xf numFmtId="0" fontId="31" fillId="5" borderId="40" xfId="3" applyFont="1" applyFill="1" applyBorder="1" applyAlignment="1">
      <alignment horizontal="center" vertical="center" wrapText="1"/>
    </xf>
    <xf numFmtId="0" fontId="19" fillId="0" borderId="17" xfId="3" applyFont="1" applyBorder="1" applyAlignment="1">
      <alignment horizontal="center" vertical="center" wrapText="1"/>
    </xf>
    <xf numFmtId="0" fontId="19" fillId="0" borderId="19" xfId="3" applyFont="1" applyBorder="1" applyAlignment="1">
      <alignment horizontal="center" vertical="center" wrapText="1"/>
    </xf>
    <xf numFmtId="0" fontId="33" fillId="0" borderId="17" xfId="3" applyFont="1" applyBorder="1" applyAlignment="1">
      <alignment horizontal="center" vertical="center" wrapText="1"/>
    </xf>
    <xf numFmtId="0" fontId="33" fillId="0" borderId="19" xfId="3" applyFont="1" applyBorder="1" applyAlignment="1">
      <alignment horizontal="center" vertical="center" wrapText="1"/>
    </xf>
    <xf numFmtId="0" fontId="20" fillId="5" borderId="17" xfId="3" applyFont="1" applyFill="1" applyBorder="1" applyAlignment="1">
      <alignment horizontal="center" vertical="center"/>
    </xf>
    <xf numFmtId="0" fontId="20" fillId="5" borderId="18" xfId="3" applyFont="1" applyFill="1" applyBorder="1" applyAlignment="1">
      <alignment horizontal="center" vertical="center"/>
    </xf>
    <xf numFmtId="0" fontId="20" fillId="5" borderId="19" xfId="3" applyFont="1" applyFill="1" applyBorder="1" applyAlignment="1">
      <alignment horizontal="center" vertical="center"/>
    </xf>
    <xf numFmtId="0" fontId="20" fillId="0" borderId="17" xfId="3" applyFont="1" applyBorder="1" applyAlignment="1">
      <alignment horizontal="center" vertical="center" wrapText="1"/>
    </xf>
    <xf numFmtId="0" fontId="20" fillId="0" borderId="18" xfId="3" applyFont="1" applyBorder="1" applyAlignment="1">
      <alignment horizontal="center" vertical="center" wrapText="1"/>
    </xf>
    <xf numFmtId="0" fontId="20" fillId="0" borderId="19" xfId="3" applyFont="1" applyBorder="1" applyAlignment="1">
      <alignment horizontal="center" vertical="center" wrapText="1"/>
    </xf>
    <xf numFmtId="9" fontId="20" fillId="4" borderId="23" xfId="3" applyNumberFormat="1" applyFont="1" applyFill="1" applyBorder="1" applyAlignment="1">
      <alignment horizontal="center" vertical="center"/>
    </xf>
    <xf numFmtId="9" fontId="20" fillId="4" borderId="31" xfId="3" applyNumberFormat="1" applyFont="1" applyFill="1" applyBorder="1" applyAlignment="1">
      <alignment horizontal="center" vertical="center"/>
    </xf>
    <xf numFmtId="0" fontId="19" fillId="0" borderId="17" xfId="3" applyFont="1" applyBorder="1" applyAlignment="1">
      <alignment horizontal="justify" vertical="center" wrapText="1"/>
    </xf>
    <xf numFmtId="0" fontId="19" fillId="0" borderId="19" xfId="3" applyFont="1" applyBorder="1" applyAlignment="1">
      <alignment horizontal="justify" vertical="center" wrapText="1"/>
    </xf>
    <xf numFmtId="0" fontId="20" fillId="0" borderId="17" xfId="3" applyFont="1" applyBorder="1" applyAlignment="1">
      <alignment horizontal="left" vertical="center"/>
    </xf>
    <xf numFmtId="0" fontId="20" fillId="0" borderId="18" xfId="3" applyFont="1" applyBorder="1" applyAlignment="1">
      <alignment horizontal="left" vertical="center"/>
    </xf>
    <xf numFmtId="0" fontId="20" fillId="0" borderId="19" xfId="3" applyFont="1" applyBorder="1" applyAlignment="1">
      <alignment horizontal="left" vertical="center"/>
    </xf>
    <xf numFmtId="0" fontId="20" fillId="0" borderId="38" xfId="3" applyFont="1" applyBorder="1" applyAlignment="1">
      <alignment horizontal="center" vertical="center"/>
    </xf>
    <xf numFmtId="0" fontId="35" fillId="0" borderId="17" xfId="0" applyFont="1" applyBorder="1" applyAlignment="1">
      <alignment horizontal="left" vertical="center" wrapText="1"/>
    </xf>
    <xf numFmtId="0" fontId="35" fillId="0" borderId="18" xfId="0" applyFont="1" applyBorder="1" applyAlignment="1">
      <alignment horizontal="left" vertical="center" wrapText="1"/>
    </xf>
    <xf numFmtId="0" fontId="35" fillId="0" borderId="19" xfId="0" applyFont="1" applyBorder="1" applyAlignment="1">
      <alignment horizontal="left" vertical="center" wrapText="1"/>
    </xf>
    <xf numFmtId="0" fontId="12" fillId="0" borderId="14" xfId="2" applyFont="1" applyBorder="1" applyAlignment="1">
      <alignment horizontal="center" vertical="center"/>
    </xf>
    <xf numFmtId="0" fontId="12" fillId="0" borderId="30" xfId="2" applyFont="1" applyBorder="1" applyAlignment="1">
      <alignment horizontal="center" vertical="center"/>
    </xf>
    <xf numFmtId="0" fontId="12" fillId="0" borderId="29" xfId="2" applyFont="1" applyBorder="1" applyAlignment="1">
      <alignment horizontal="center" vertical="center"/>
    </xf>
    <xf numFmtId="0" fontId="12" fillId="0" borderId="20" xfId="2" applyFont="1" applyBorder="1" applyAlignment="1">
      <alignment horizontal="center" vertical="center"/>
    </xf>
    <xf numFmtId="0" fontId="12" fillId="0" borderId="6" xfId="2" applyFont="1" applyAlignment="1">
      <alignment horizontal="center" vertical="center"/>
    </xf>
    <xf numFmtId="0" fontId="12" fillId="0" borderId="28" xfId="2" applyFont="1" applyBorder="1" applyAlignment="1">
      <alignment horizontal="center" vertical="center"/>
    </xf>
    <xf numFmtId="0" fontId="12" fillId="0" borderId="23" xfId="2" applyFont="1" applyBorder="1" applyAlignment="1">
      <alignment horizontal="center" vertical="center"/>
    </xf>
    <xf numFmtId="0" fontId="12" fillId="0" borderId="32" xfId="2" applyFont="1" applyBorder="1" applyAlignment="1">
      <alignment horizontal="center" vertical="center"/>
    </xf>
    <xf numFmtId="0" fontId="12" fillId="0" borderId="31" xfId="2" applyFont="1" applyBorder="1" applyAlignment="1">
      <alignment horizontal="center" vertical="center"/>
    </xf>
    <xf numFmtId="0" fontId="12" fillId="5" borderId="17" xfId="2" applyFont="1" applyFill="1" applyBorder="1" applyAlignment="1">
      <alignment horizontal="center" vertical="center" wrapText="1"/>
    </xf>
    <xf numFmtId="0" fontId="12" fillId="5" borderId="18" xfId="2" applyFont="1" applyFill="1" applyBorder="1" applyAlignment="1">
      <alignment horizontal="center" vertical="center" wrapText="1"/>
    </xf>
    <xf numFmtId="0" fontId="12" fillId="5" borderId="19" xfId="2" applyFont="1" applyFill="1" applyBorder="1" applyAlignment="1">
      <alignment horizontal="center" vertical="center" wrapText="1"/>
    </xf>
    <xf numFmtId="0" fontId="11" fillId="0" borderId="14" xfId="2" applyFont="1" applyBorder="1" applyAlignment="1">
      <alignment horizontal="left" vertical="center" wrapText="1"/>
    </xf>
    <xf numFmtId="0" fontId="12" fillId="0" borderId="30" xfId="2" applyFont="1" applyBorder="1" applyAlignment="1">
      <alignment horizontal="left" vertical="center" wrapText="1"/>
    </xf>
    <xf numFmtId="0" fontId="12" fillId="0" borderId="29" xfId="2" applyFont="1" applyBorder="1" applyAlignment="1">
      <alignment horizontal="left" vertical="center" wrapText="1"/>
    </xf>
    <xf numFmtId="0" fontId="12" fillId="0" borderId="20" xfId="2" applyFont="1" applyBorder="1" applyAlignment="1">
      <alignment horizontal="left" vertical="center" wrapText="1"/>
    </xf>
    <xf numFmtId="0" fontId="12" fillId="0" borderId="6" xfId="2" applyFont="1" applyAlignment="1">
      <alignment horizontal="left" vertical="center" wrapText="1"/>
    </xf>
    <xf numFmtId="0" fontId="12" fillId="0" borderId="28" xfId="2" applyFont="1" applyBorder="1" applyAlignment="1">
      <alignment horizontal="left" vertical="center" wrapText="1"/>
    </xf>
    <xf numFmtId="0" fontId="12" fillId="0" borderId="23" xfId="2" applyFont="1" applyBorder="1" applyAlignment="1">
      <alignment horizontal="left" vertical="center" wrapText="1"/>
    </xf>
    <xf numFmtId="0" fontId="12" fillId="0" borderId="32" xfId="2" applyFont="1" applyBorder="1" applyAlignment="1">
      <alignment horizontal="left" vertical="center" wrapText="1"/>
    </xf>
    <xf numFmtId="0" fontId="12" fillId="0" borderId="31" xfId="2" applyFont="1" applyBorder="1" applyAlignment="1">
      <alignment horizontal="left" vertical="center" wrapText="1"/>
    </xf>
    <xf numFmtId="0" fontId="11" fillId="0" borderId="38" xfId="2" applyFont="1" applyBorder="1" applyAlignment="1">
      <alignment horizontal="center" vertical="center" wrapText="1"/>
    </xf>
    <xf numFmtId="0" fontId="11" fillId="0" borderId="38" xfId="2" applyFont="1" applyBorder="1" applyAlignment="1">
      <alignment horizontal="left" vertical="center" wrapText="1"/>
    </xf>
    <xf numFmtId="0" fontId="11" fillId="0" borderId="14"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23" xfId="2" applyFont="1" applyBorder="1" applyAlignment="1">
      <alignment horizontal="center" vertical="center" wrapText="1"/>
    </xf>
    <xf numFmtId="0" fontId="12" fillId="5" borderId="38" xfId="2" applyFont="1" applyFill="1" applyBorder="1" applyAlignment="1">
      <alignment horizontal="center" vertical="center" wrapText="1"/>
    </xf>
    <xf numFmtId="0" fontId="12" fillId="5" borderId="38" xfId="2" applyFont="1" applyFill="1" applyBorder="1" applyAlignment="1">
      <alignment horizontal="left" vertical="center" wrapText="1"/>
    </xf>
    <xf numFmtId="0" fontId="13" fillId="0" borderId="38" xfId="3" applyFont="1" applyBorder="1" applyAlignment="1">
      <alignment horizontal="center" vertical="center"/>
    </xf>
    <xf numFmtId="0" fontId="12" fillId="5" borderId="14" xfId="2" applyFont="1" applyFill="1" applyBorder="1" applyAlignment="1">
      <alignment horizontal="left" vertical="center" wrapText="1"/>
    </xf>
    <xf numFmtId="0" fontId="12" fillId="5" borderId="20" xfId="2" applyFont="1" applyFill="1" applyBorder="1" applyAlignment="1">
      <alignment horizontal="left" vertical="center" wrapText="1"/>
    </xf>
    <xf numFmtId="0" fontId="12" fillId="5" borderId="23" xfId="2" applyFont="1" applyFill="1" applyBorder="1" applyAlignment="1">
      <alignment horizontal="left" vertical="center" wrapText="1"/>
    </xf>
    <xf numFmtId="0" fontId="12" fillId="0" borderId="17"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9" xfId="2" applyFont="1" applyBorder="1" applyAlignment="1">
      <alignment horizontal="center" vertical="center" wrapText="1"/>
    </xf>
    <xf numFmtId="9" fontId="7" fillId="4" borderId="35" xfId="3" applyNumberFormat="1" applyFont="1" applyFill="1" applyBorder="1" applyAlignment="1">
      <alignment horizontal="center" vertical="center" wrapText="1"/>
    </xf>
    <xf numFmtId="0" fontId="7" fillId="4" borderId="37" xfId="3" applyFont="1" applyFill="1" applyBorder="1" applyAlignment="1">
      <alignment horizontal="center" vertical="center" wrapText="1"/>
    </xf>
    <xf numFmtId="0" fontId="28" fillId="3" borderId="62" xfId="2" applyFont="1" applyFill="1" applyBorder="1" applyAlignment="1">
      <alignment horizontal="center" vertical="center" wrapText="1"/>
    </xf>
    <xf numFmtId="0" fontId="28" fillId="3" borderId="59" xfId="2" applyFont="1" applyFill="1" applyBorder="1" applyAlignment="1">
      <alignment horizontal="center" vertical="center" wrapText="1"/>
    </xf>
    <xf numFmtId="0" fontId="12" fillId="0" borderId="38" xfId="0" applyFont="1" applyBorder="1" applyAlignment="1">
      <alignment horizontal="center" vertical="center" wrapText="1"/>
    </xf>
    <xf numFmtId="0" fontId="35" fillId="0" borderId="38" xfId="0" applyFont="1" applyBorder="1" applyAlignment="1">
      <alignment horizontal="center" vertical="center" wrapText="1"/>
    </xf>
    <xf numFmtId="0" fontId="31" fillId="5" borderId="34" xfId="2" applyFont="1" applyFill="1" applyBorder="1" applyAlignment="1">
      <alignment horizontal="center" vertical="center" wrapText="1"/>
    </xf>
    <xf numFmtId="169" fontId="31" fillId="5" borderId="35" xfId="3" applyNumberFormat="1" applyFont="1" applyFill="1" applyBorder="1" applyAlignment="1">
      <alignment horizontal="center" vertical="center"/>
    </xf>
    <xf numFmtId="169" fontId="31" fillId="5" borderId="37" xfId="3" applyNumberFormat="1" applyFont="1" applyFill="1" applyBorder="1" applyAlignment="1">
      <alignment horizontal="center" vertical="center"/>
    </xf>
    <xf numFmtId="0" fontId="32" fillId="0" borderId="37" xfId="3" applyFont="1" applyBorder="1" applyAlignment="1">
      <alignment horizontal="left" vertical="center" wrapText="1"/>
    </xf>
    <xf numFmtId="1" fontId="6" fillId="0" borderId="17" xfId="3" applyNumberFormat="1" applyFont="1" applyBorder="1" applyAlignment="1">
      <alignment horizontal="center" vertical="center"/>
    </xf>
    <xf numFmtId="1" fontId="6" fillId="0" borderId="18" xfId="3" applyNumberFormat="1" applyFont="1" applyBorder="1" applyAlignment="1">
      <alignment horizontal="center" vertical="center"/>
    </xf>
    <xf numFmtId="1" fontId="6" fillId="0" borderId="19" xfId="3" applyNumberFormat="1" applyFont="1" applyBorder="1" applyAlignment="1">
      <alignment horizontal="center" vertical="center"/>
    </xf>
    <xf numFmtId="0" fontId="13" fillId="0" borderId="35" xfId="3" applyFont="1" applyBorder="1" applyAlignment="1">
      <alignment horizontal="center" vertical="center"/>
    </xf>
    <xf numFmtId="0" fontId="13" fillId="0" borderId="37" xfId="3" applyFont="1" applyBorder="1" applyAlignment="1">
      <alignment horizontal="center" vertical="center"/>
    </xf>
    <xf numFmtId="0" fontId="29" fillId="0" borderId="35" xfId="3" applyFont="1" applyBorder="1" applyAlignment="1">
      <alignment horizontal="center" vertical="center" wrapText="1"/>
    </xf>
    <xf numFmtId="0" fontId="29" fillId="0" borderId="37" xfId="3" applyFont="1" applyBorder="1" applyAlignment="1">
      <alignment horizontal="center" vertical="center" wrapText="1"/>
    </xf>
    <xf numFmtId="0" fontId="44" fillId="0" borderId="2" xfId="20" applyFont="1" applyBorder="1" applyAlignment="1">
      <alignment horizontal="center" vertical="center" wrapText="1"/>
    </xf>
    <xf numFmtId="0" fontId="44" fillId="0" borderId="4" xfId="20" applyFont="1" applyBorder="1" applyAlignment="1">
      <alignment horizontal="center" vertical="center" wrapText="1"/>
    </xf>
    <xf numFmtId="0" fontId="44" fillId="0" borderId="5" xfId="20" applyFont="1" applyBorder="1" applyAlignment="1">
      <alignment horizontal="center" vertical="center" wrapText="1"/>
    </xf>
    <xf numFmtId="0" fontId="44" fillId="0" borderId="3" xfId="20" applyFont="1" applyBorder="1" applyAlignment="1">
      <alignment horizontal="center" vertical="center" wrapText="1"/>
    </xf>
    <xf numFmtId="0" fontId="44" fillId="0" borderId="6" xfId="20" applyFont="1" applyAlignment="1">
      <alignment horizontal="center" vertical="center" wrapText="1"/>
    </xf>
    <xf numFmtId="0" fontId="44" fillId="0" borderId="8" xfId="20" applyFont="1" applyBorder="1" applyAlignment="1">
      <alignment horizontal="center" vertical="center" wrapText="1"/>
    </xf>
    <xf numFmtId="0" fontId="44" fillId="0" borderId="13" xfId="20" applyFont="1" applyBorder="1" applyAlignment="1">
      <alignment horizontal="center" vertical="center" wrapText="1"/>
    </xf>
    <xf numFmtId="0" fontId="44" fillId="0" borderId="11" xfId="20" applyFont="1" applyBorder="1" applyAlignment="1">
      <alignment horizontal="center" vertical="center" wrapText="1"/>
    </xf>
    <xf numFmtId="0" fontId="44" fillId="0" borderId="12" xfId="20" applyFont="1" applyBorder="1" applyAlignment="1">
      <alignment horizontal="center" vertical="center" wrapText="1"/>
    </xf>
    <xf numFmtId="0" fontId="45" fillId="0" borderId="2" xfId="20" applyFont="1" applyBorder="1" applyAlignment="1">
      <alignment horizontal="center" vertical="center" wrapText="1"/>
    </xf>
    <xf numFmtId="0" fontId="45" fillId="0" borderId="4" xfId="20" applyFont="1" applyBorder="1" applyAlignment="1">
      <alignment horizontal="center" vertical="center" wrapText="1"/>
    </xf>
    <xf numFmtId="0" fontId="45" fillId="0" borderId="13" xfId="20" applyFont="1" applyBorder="1" applyAlignment="1">
      <alignment horizontal="center" vertical="center" wrapText="1"/>
    </xf>
    <xf numFmtId="0" fontId="45" fillId="0" borderId="11" xfId="20" applyFont="1" applyBorder="1" applyAlignment="1">
      <alignment horizontal="center" vertical="center" wrapText="1"/>
    </xf>
    <xf numFmtId="0" fontId="45" fillId="3" borderId="9" xfId="20" applyFont="1" applyFill="1" applyBorder="1" applyAlignment="1">
      <alignment horizontal="center" vertical="center" wrapText="1"/>
    </xf>
    <xf numFmtId="0" fontId="45" fillId="3" borderId="7" xfId="20" applyFont="1" applyFill="1" applyBorder="1" applyAlignment="1">
      <alignment horizontal="center" vertical="center" wrapText="1"/>
    </xf>
    <xf numFmtId="0" fontId="45" fillId="3" borderId="12" xfId="20" applyFont="1" applyFill="1" applyBorder="1" applyAlignment="1">
      <alignment horizontal="center" vertical="center" wrapText="1"/>
    </xf>
    <xf numFmtId="0" fontId="45" fillId="3" borderId="10" xfId="20" applyFont="1" applyFill="1" applyBorder="1" applyAlignment="1">
      <alignment horizontal="center" vertical="center" wrapText="1"/>
    </xf>
    <xf numFmtId="0" fontId="17" fillId="0" borderId="9" xfId="20" applyFont="1" applyBorder="1" applyAlignment="1">
      <alignment horizontal="center" vertical="center" wrapText="1"/>
    </xf>
    <xf numFmtId="0" fontId="17" fillId="0" borderId="7" xfId="20" applyFont="1" applyBorder="1" applyAlignment="1">
      <alignment horizontal="center" vertical="center" wrapText="1"/>
    </xf>
    <xf numFmtId="0" fontId="17" fillId="0" borderId="10" xfId="20" applyFont="1" applyBorder="1" applyAlignment="1">
      <alignment horizontal="center" vertical="center" wrapText="1"/>
    </xf>
    <xf numFmtId="0" fontId="17" fillId="4" borderId="9" xfId="20" applyFont="1" applyFill="1" applyBorder="1" applyAlignment="1">
      <alignment horizontal="center" vertical="center" wrapText="1"/>
    </xf>
    <xf numFmtId="0" fontId="17" fillId="4" borderId="7" xfId="20" applyFont="1" applyFill="1" applyBorder="1" applyAlignment="1">
      <alignment horizontal="center" vertical="center" wrapText="1"/>
    </xf>
    <xf numFmtId="0" fontId="17" fillId="4" borderId="10" xfId="20" applyFont="1" applyFill="1" applyBorder="1" applyAlignment="1">
      <alignment horizontal="center" vertical="center" wrapText="1"/>
    </xf>
    <xf numFmtId="0" fontId="45" fillId="3" borderId="2" xfId="20" applyFont="1" applyFill="1" applyBorder="1" applyAlignment="1">
      <alignment horizontal="center" vertical="center" wrapText="1"/>
    </xf>
    <xf numFmtId="0" fontId="45" fillId="3" borderId="4" xfId="20" applyFont="1" applyFill="1" applyBorder="1" applyAlignment="1">
      <alignment horizontal="center" vertical="center" wrapText="1"/>
    </xf>
    <xf numFmtId="0" fontId="45" fillId="3" borderId="13" xfId="20" applyFont="1" applyFill="1" applyBorder="1" applyAlignment="1">
      <alignment horizontal="center" vertical="center" wrapText="1"/>
    </xf>
    <xf numFmtId="0" fontId="45" fillId="3" borderId="11" xfId="20" applyFont="1" applyFill="1" applyBorder="1" applyAlignment="1">
      <alignment horizontal="center" vertical="center" wrapText="1"/>
    </xf>
    <xf numFmtId="0" fontId="17" fillId="0" borderId="9" xfId="20" applyFont="1" applyBorder="1" applyAlignment="1">
      <alignment horizontal="left" vertical="center" wrapText="1"/>
    </xf>
    <xf numFmtId="0" fontId="17" fillId="0" borderId="7" xfId="20" applyFont="1" applyBorder="1" applyAlignment="1">
      <alignment horizontal="left" vertical="center" wrapText="1"/>
    </xf>
    <xf numFmtId="0" fontId="17" fillId="0" borderId="10" xfId="20" applyFont="1" applyBorder="1" applyAlignment="1">
      <alignment horizontal="left" vertical="center" wrapText="1"/>
    </xf>
    <xf numFmtId="0" fontId="44" fillId="0" borderId="9" xfId="20" applyFont="1" applyBorder="1" applyAlignment="1">
      <alignment horizontal="center" vertical="center" wrapText="1"/>
    </xf>
    <xf numFmtId="0" fontId="44" fillId="0" borderId="10" xfId="20" applyFont="1" applyBorder="1" applyAlignment="1">
      <alignment horizontal="center" vertical="center" wrapText="1"/>
    </xf>
    <xf numFmtId="0" fontId="44" fillId="0" borderId="7" xfId="20" applyFont="1" applyBorder="1" applyAlignment="1">
      <alignment horizontal="center" vertical="center" wrapText="1"/>
    </xf>
    <xf numFmtId="1" fontId="44" fillId="0" borderId="9" xfId="1" applyNumberFormat="1" applyFont="1" applyBorder="1" applyAlignment="1">
      <alignment horizontal="center" vertical="center" shrinkToFit="1"/>
    </xf>
    <xf numFmtId="1" fontId="44" fillId="0" borderId="7" xfId="1" applyNumberFormat="1" applyFont="1" applyBorder="1" applyAlignment="1">
      <alignment horizontal="center" vertical="center" shrinkToFit="1"/>
    </xf>
    <xf numFmtId="1" fontId="44" fillId="0" borderId="10" xfId="1" applyNumberFormat="1" applyFont="1" applyBorder="1" applyAlignment="1">
      <alignment horizontal="center" vertical="center" shrinkToFit="1"/>
    </xf>
    <xf numFmtId="0" fontId="45" fillId="3" borderId="5" xfId="20" applyFont="1" applyFill="1" applyBorder="1" applyAlignment="1">
      <alignment horizontal="center" vertical="center" wrapText="1"/>
    </xf>
    <xf numFmtId="0" fontId="45" fillId="3" borderId="34" xfId="20" applyFont="1" applyFill="1" applyBorder="1" applyAlignment="1">
      <alignment horizontal="center" vertical="center" wrapText="1"/>
    </xf>
    <xf numFmtId="0" fontId="17" fillId="0" borderId="11" xfId="20" applyFont="1" applyBorder="1" applyAlignment="1">
      <alignment horizontal="center" vertical="center" wrapText="1"/>
    </xf>
    <xf numFmtId="0" fontId="17" fillId="0" borderId="12" xfId="20" applyFont="1" applyBorder="1" applyAlignment="1">
      <alignment horizontal="center" vertical="center" wrapText="1"/>
    </xf>
    <xf numFmtId="0" fontId="19" fillId="0" borderId="17" xfId="3" applyFont="1" applyBorder="1" applyAlignment="1">
      <alignment horizontal="left" vertical="center" wrapText="1"/>
    </xf>
    <xf numFmtId="0" fontId="19" fillId="0" borderId="19" xfId="3" applyFont="1" applyBorder="1" applyAlignment="1">
      <alignment horizontal="left" vertical="center" wrapText="1"/>
    </xf>
    <xf numFmtId="9" fontId="7" fillId="0" borderId="35" xfId="3" applyNumberFormat="1" applyFont="1" applyBorder="1" applyAlignment="1">
      <alignment horizontal="center" vertical="center" wrapText="1"/>
    </xf>
    <xf numFmtId="0" fontId="7" fillId="0" borderId="37" xfId="3" applyFont="1" applyBorder="1" applyAlignment="1">
      <alignment horizontal="center" vertical="center" wrapText="1"/>
    </xf>
    <xf numFmtId="0" fontId="13" fillId="0" borderId="35" xfId="3" applyFont="1" applyBorder="1" applyAlignment="1">
      <alignment horizontal="center" vertical="center" wrapText="1"/>
    </xf>
    <xf numFmtId="0" fontId="13" fillId="0" borderId="37" xfId="3" applyFont="1" applyBorder="1" applyAlignment="1">
      <alignment horizontal="center" vertical="center" wrapText="1"/>
    </xf>
    <xf numFmtId="0" fontId="19" fillId="0" borderId="35" xfId="3" applyFont="1" applyBorder="1" applyAlignment="1">
      <alignment horizontal="left" vertical="center" wrapText="1"/>
    </xf>
    <xf numFmtId="0" fontId="19" fillId="0" borderId="37" xfId="3" applyFont="1" applyBorder="1" applyAlignment="1">
      <alignment horizontal="left" vertical="center" wrapText="1"/>
    </xf>
    <xf numFmtId="0" fontId="17" fillId="0" borderId="82" xfId="20" applyFont="1" applyBorder="1" applyAlignment="1">
      <alignment horizontal="left" vertical="center" wrapText="1"/>
    </xf>
    <xf numFmtId="0" fontId="11" fillId="4" borderId="38" xfId="2" applyFont="1" applyFill="1" applyBorder="1" applyAlignment="1">
      <alignment horizontal="left" vertical="center" wrapText="1"/>
    </xf>
    <xf numFmtId="0" fontId="12" fillId="4" borderId="6" xfId="2" applyFont="1" applyFill="1" applyAlignment="1">
      <alignment horizontal="left" vertical="center" wrapText="1"/>
    </xf>
    <xf numFmtId="9" fontId="12" fillId="0" borderId="35" xfId="3" applyNumberFormat="1" applyFont="1" applyBorder="1" applyAlignment="1">
      <alignment horizontal="center" vertical="center" wrapText="1"/>
    </xf>
    <xf numFmtId="0" fontId="12" fillId="0" borderId="37" xfId="3" applyFont="1" applyBorder="1" applyAlignment="1">
      <alignment horizontal="center" vertical="center" wrapText="1"/>
    </xf>
    <xf numFmtId="0" fontId="19" fillId="0" borderId="35" xfId="3" applyFont="1" applyBorder="1" applyAlignment="1">
      <alignment horizontal="justify" vertical="center" wrapText="1"/>
    </xf>
    <xf numFmtId="0" fontId="19" fillId="0" borderId="37" xfId="3" applyFont="1" applyBorder="1" applyAlignment="1">
      <alignment horizontal="justify" vertical="center" wrapText="1"/>
    </xf>
    <xf numFmtId="0" fontId="45" fillId="3" borderId="8" xfId="20" applyFont="1" applyFill="1" applyBorder="1" applyAlignment="1">
      <alignment horizontal="center" vertical="center" wrapText="1"/>
    </xf>
    <xf numFmtId="0" fontId="17" fillId="0" borderId="34" xfId="20" applyFont="1" applyBorder="1" applyAlignment="1">
      <alignment horizontal="left" vertical="center" wrapText="1"/>
    </xf>
    <xf numFmtId="0" fontId="17" fillId="0" borderId="13" xfId="20" applyFont="1" applyBorder="1" applyAlignment="1">
      <alignment horizontal="left" vertical="center" wrapText="1"/>
    </xf>
    <xf numFmtId="0" fontId="17" fillId="0" borderId="11" xfId="20" applyFont="1" applyBorder="1" applyAlignment="1">
      <alignment horizontal="left" vertical="center" wrapText="1"/>
    </xf>
    <xf numFmtId="0" fontId="17" fillId="0" borderId="12" xfId="20" applyFont="1" applyBorder="1" applyAlignment="1">
      <alignment horizontal="left" vertical="center" wrapText="1"/>
    </xf>
    <xf numFmtId="0" fontId="27" fillId="0" borderId="44" xfId="3" applyFont="1" applyBorder="1" applyAlignment="1">
      <alignment horizontal="center" vertical="center"/>
    </xf>
    <xf numFmtId="0" fontId="12" fillId="5" borderId="41" xfId="3" applyFont="1" applyFill="1" applyBorder="1" applyAlignment="1">
      <alignment horizontal="center" vertical="center" wrapText="1"/>
    </xf>
    <xf numFmtId="0" fontId="12" fillId="5" borderId="40" xfId="3" applyFont="1" applyFill="1" applyBorder="1" applyAlignment="1">
      <alignment horizontal="center" vertical="center" wrapText="1"/>
    </xf>
    <xf numFmtId="0" fontId="12" fillId="5" borderId="17" xfId="3" applyFont="1" applyFill="1" applyBorder="1" applyAlignment="1">
      <alignment horizontal="center" vertical="center" wrapText="1"/>
    </xf>
    <xf numFmtId="0" fontId="12" fillId="5" borderId="19" xfId="3" applyFont="1" applyFill="1" applyBorder="1" applyAlignment="1">
      <alignment horizontal="center" vertical="center" wrapText="1"/>
    </xf>
    <xf numFmtId="0" fontId="13" fillId="0" borderId="17" xfId="3" applyFont="1" applyBorder="1" applyAlignment="1">
      <alignment horizontal="center" vertical="center"/>
    </xf>
    <xf numFmtId="0" fontId="13" fillId="0" borderId="19" xfId="3" applyFont="1" applyBorder="1" applyAlignment="1">
      <alignment horizontal="center" vertical="center"/>
    </xf>
    <xf numFmtId="0" fontId="13" fillId="0" borderId="18" xfId="3" applyFont="1" applyBorder="1" applyAlignment="1">
      <alignment horizontal="center" vertical="center"/>
    </xf>
    <xf numFmtId="0" fontId="13" fillId="0" borderId="41" xfId="3" applyFont="1" applyBorder="1" applyAlignment="1">
      <alignment horizontal="center" vertical="center"/>
    </xf>
    <xf numFmtId="0" fontId="13" fillId="0" borderId="39" xfId="3" applyFont="1" applyBorder="1" applyAlignment="1">
      <alignment horizontal="center" vertical="center"/>
    </xf>
    <xf numFmtId="0" fontId="13" fillId="0" borderId="40" xfId="3" applyFont="1" applyBorder="1" applyAlignment="1">
      <alignment horizontal="center" vertical="center"/>
    </xf>
    <xf numFmtId="0" fontId="13" fillId="0" borderId="17" xfId="3" applyFont="1" applyBorder="1" applyAlignment="1">
      <alignment horizontal="center" vertical="center" wrapText="1"/>
    </xf>
    <xf numFmtId="0" fontId="13" fillId="0" borderId="18" xfId="3" applyFont="1" applyBorder="1" applyAlignment="1">
      <alignment horizontal="center" vertical="center" wrapText="1"/>
    </xf>
    <xf numFmtId="0" fontId="13" fillId="0" borderId="19" xfId="3" applyFont="1" applyBorder="1" applyAlignment="1">
      <alignment horizontal="center" vertical="center" wrapText="1"/>
    </xf>
    <xf numFmtId="0" fontId="43" fillId="0" borderId="17" xfId="3" applyFont="1" applyBorder="1" applyAlignment="1">
      <alignment horizontal="center" vertical="center" wrapText="1"/>
    </xf>
    <xf numFmtId="0" fontId="43" fillId="0" borderId="19" xfId="3" applyFont="1" applyBorder="1" applyAlignment="1">
      <alignment horizontal="center" vertical="center" wrapText="1"/>
    </xf>
    <xf numFmtId="0" fontId="13" fillId="0" borderId="17" xfId="3" applyFont="1" applyBorder="1" applyAlignment="1">
      <alignment horizontal="justify" vertical="center" wrapText="1"/>
    </xf>
    <xf numFmtId="0" fontId="13" fillId="0" borderId="19" xfId="3" applyFont="1" applyBorder="1" applyAlignment="1">
      <alignment horizontal="justify" vertical="center" wrapText="1"/>
    </xf>
    <xf numFmtId="0" fontId="12" fillId="5" borderId="14" xfId="2" applyFont="1" applyFill="1" applyBorder="1" applyAlignment="1">
      <alignment horizontal="center" vertical="center" wrapText="1"/>
    </xf>
    <xf numFmtId="0" fontId="12" fillId="5" borderId="20" xfId="2" applyFont="1" applyFill="1" applyBorder="1" applyAlignment="1">
      <alignment horizontal="center" vertical="center" wrapText="1"/>
    </xf>
    <xf numFmtId="0" fontId="12" fillId="5" borderId="23" xfId="2" applyFont="1" applyFill="1" applyBorder="1" applyAlignment="1">
      <alignment horizontal="center" vertical="center" wrapText="1"/>
    </xf>
    <xf numFmtId="1" fontId="12" fillId="0" borderId="41" xfId="2" applyNumberFormat="1" applyFont="1" applyBorder="1" applyAlignment="1">
      <alignment horizontal="center" vertical="center" wrapText="1"/>
    </xf>
    <xf numFmtId="1" fontId="12" fillId="0" borderId="39" xfId="2" applyNumberFormat="1" applyFont="1" applyBorder="1" applyAlignment="1">
      <alignment horizontal="center" vertical="center" wrapText="1"/>
    </xf>
    <xf numFmtId="1" fontId="12" fillId="0" borderId="40" xfId="2" applyNumberFormat="1" applyFont="1" applyBorder="1" applyAlignment="1">
      <alignment horizontal="center" vertical="center" wrapText="1"/>
    </xf>
    <xf numFmtId="0" fontId="7" fillId="5" borderId="38" xfId="3" applyFont="1" applyFill="1" applyBorder="1" applyAlignment="1">
      <alignment horizontal="center" vertical="center"/>
    </xf>
    <xf numFmtId="0" fontId="12" fillId="4" borderId="14" xfId="2" applyFont="1" applyFill="1" applyBorder="1" applyAlignment="1">
      <alignment horizontal="center" vertical="center" wrapText="1"/>
    </xf>
    <xf numFmtId="0" fontId="12" fillId="4" borderId="30" xfId="2" applyFont="1" applyFill="1" applyBorder="1" applyAlignment="1">
      <alignment horizontal="center" vertical="center" wrapText="1"/>
    </xf>
    <xf numFmtId="0" fontId="12" fillId="4" borderId="29" xfId="2" applyFont="1" applyFill="1" applyBorder="1" applyAlignment="1">
      <alignment horizontal="center" vertical="center" wrapText="1"/>
    </xf>
    <xf numFmtId="0" fontId="12" fillId="4" borderId="20" xfId="2" applyFont="1" applyFill="1" applyBorder="1" applyAlignment="1">
      <alignment horizontal="center" vertical="center" wrapText="1"/>
    </xf>
    <xf numFmtId="0" fontId="12" fillId="4" borderId="6" xfId="2" applyFont="1" applyFill="1" applyAlignment="1">
      <alignment horizontal="center" vertical="center" wrapText="1"/>
    </xf>
    <xf numFmtId="0" fontId="12" fillId="4" borderId="28" xfId="2" applyFont="1" applyFill="1" applyBorder="1" applyAlignment="1">
      <alignment horizontal="center" vertical="center" wrapText="1"/>
    </xf>
    <xf numFmtId="0" fontId="12" fillId="4" borderId="23" xfId="2" applyFont="1" applyFill="1" applyBorder="1" applyAlignment="1">
      <alignment horizontal="center" vertical="center" wrapText="1"/>
    </xf>
    <xf numFmtId="0" fontId="12" fillId="4" borderId="32" xfId="2" applyFont="1" applyFill="1" applyBorder="1" applyAlignment="1">
      <alignment horizontal="center" vertical="center" wrapText="1"/>
    </xf>
    <xf numFmtId="0" fontId="12" fillId="4" borderId="31" xfId="2" applyFont="1" applyFill="1" applyBorder="1" applyAlignment="1">
      <alignment horizontal="center" vertical="center" wrapText="1"/>
    </xf>
    <xf numFmtId="0" fontId="7" fillId="5" borderId="38" xfId="3" applyFont="1" applyFill="1" applyBorder="1" applyAlignment="1">
      <alignment horizontal="left" vertical="center" wrapText="1"/>
    </xf>
    <xf numFmtId="0" fontId="7" fillId="5" borderId="38" xfId="3" applyFont="1" applyFill="1" applyBorder="1" applyAlignment="1">
      <alignment horizontal="left" vertical="center"/>
    </xf>
    <xf numFmtId="0" fontId="7" fillId="5" borderId="17" xfId="3" applyFont="1" applyFill="1" applyBorder="1" applyAlignment="1">
      <alignment horizontal="center" vertical="center" wrapText="1"/>
    </xf>
    <xf numFmtId="0" fontId="7" fillId="5" borderId="18" xfId="3" applyFont="1" applyFill="1" applyBorder="1" applyAlignment="1">
      <alignment horizontal="center" vertical="center" wrapText="1"/>
    </xf>
    <xf numFmtId="0" fontId="7" fillId="5" borderId="19" xfId="3" applyFont="1" applyFill="1" applyBorder="1" applyAlignment="1">
      <alignment horizontal="center" vertical="center" wrapText="1"/>
    </xf>
    <xf numFmtId="0" fontId="7" fillId="0" borderId="17" xfId="3" applyFont="1" applyBorder="1" applyAlignment="1">
      <alignment horizontal="center" vertical="center" wrapText="1"/>
    </xf>
    <xf numFmtId="0" fontId="7" fillId="0" borderId="18" xfId="3" applyFont="1" applyBorder="1" applyAlignment="1">
      <alignment horizontal="center" vertical="center" wrapText="1"/>
    </xf>
    <xf numFmtId="0" fontId="7" fillId="0" borderId="19" xfId="3" applyFont="1" applyBorder="1" applyAlignment="1">
      <alignment horizontal="center" vertical="center" wrapText="1"/>
    </xf>
    <xf numFmtId="0" fontId="7" fillId="0" borderId="17" xfId="3" applyFont="1" applyBorder="1" applyAlignment="1">
      <alignment horizontal="center" vertical="center"/>
    </xf>
    <xf numFmtId="0" fontId="7" fillId="0" borderId="18" xfId="3" applyFont="1" applyBorder="1" applyAlignment="1">
      <alignment horizontal="center" vertical="center"/>
    </xf>
    <xf numFmtId="0" fontId="7" fillId="0" borderId="19" xfId="3" applyFont="1" applyBorder="1" applyAlignment="1">
      <alignment horizontal="center" vertical="center"/>
    </xf>
    <xf numFmtId="0" fontId="12" fillId="3" borderId="38" xfId="2" applyFont="1" applyFill="1" applyBorder="1" applyAlignment="1">
      <alignment horizontal="center" vertical="center" wrapText="1"/>
    </xf>
    <xf numFmtId="0" fontId="12" fillId="5" borderId="73" xfId="2" applyFont="1" applyFill="1" applyBorder="1" applyAlignment="1">
      <alignment horizontal="center" vertical="center" wrapText="1"/>
    </xf>
    <xf numFmtId="0" fontId="12" fillId="5" borderId="74" xfId="2" applyFont="1" applyFill="1" applyBorder="1" applyAlignment="1">
      <alignment horizontal="center" vertical="center" wrapText="1"/>
    </xf>
    <xf numFmtId="0" fontId="12" fillId="5" borderId="49" xfId="2" applyFont="1" applyFill="1" applyBorder="1" applyAlignment="1">
      <alignment horizontal="center" vertical="center" wrapText="1"/>
    </xf>
    <xf numFmtId="0" fontId="12" fillId="5" borderId="50" xfId="2" applyFont="1" applyFill="1" applyBorder="1" applyAlignment="1">
      <alignment horizontal="center" vertical="center" wrapText="1"/>
    </xf>
    <xf numFmtId="0" fontId="12" fillId="5" borderId="51" xfId="2" applyFont="1" applyFill="1" applyBorder="1" applyAlignment="1">
      <alignment horizontal="center" vertical="center" wrapText="1"/>
    </xf>
    <xf numFmtId="0" fontId="12" fillId="5" borderId="21" xfId="2" applyFont="1" applyFill="1" applyBorder="1" applyAlignment="1">
      <alignment horizontal="center" vertical="center" wrapText="1"/>
    </xf>
    <xf numFmtId="0" fontId="12" fillId="5" borderId="25" xfId="2" applyFont="1" applyFill="1" applyBorder="1" applyAlignment="1">
      <alignment horizontal="center" vertical="center" wrapText="1"/>
    </xf>
    <xf numFmtId="167" fontId="13" fillId="0" borderId="45" xfId="5" applyNumberFormat="1" applyFont="1" applyBorder="1" applyAlignment="1">
      <alignment horizontal="center" vertical="center" wrapText="1"/>
    </xf>
    <xf numFmtId="167" fontId="13" fillId="0" borderId="47" xfId="5" applyNumberFormat="1" applyFont="1" applyBorder="1" applyAlignment="1">
      <alignment horizontal="center" vertical="center" wrapText="1"/>
    </xf>
    <xf numFmtId="167" fontId="13" fillId="0" borderId="59" xfId="5" applyNumberFormat="1" applyFont="1" applyBorder="1" applyAlignment="1">
      <alignment horizontal="center" vertical="center" wrapText="1"/>
    </xf>
    <xf numFmtId="173" fontId="13" fillId="0" borderId="79" xfId="22" applyNumberFormat="1" applyFont="1" applyBorder="1" applyAlignment="1">
      <alignment horizontal="center" vertical="center" wrapText="1"/>
    </xf>
    <xf numFmtId="173" fontId="13" fillId="0" borderId="46" xfId="22" applyNumberFormat="1" applyFont="1" applyBorder="1" applyAlignment="1">
      <alignment horizontal="center" vertical="center" wrapText="1"/>
    </xf>
    <xf numFmtId="173" fontId="13" fillId="0" borderId="52" xfId="22" applyNumberFormat="1" applyFont="1" applyBorder="1" applyAlignment="1">
      <alignment horizontal="center" vertical="center" wrapText="1"/>
    </xf>
    <xf numFmtId="167" fontId="13" fillId="0" borderId="73" xfId="5" applyNumberFormat="1" applyFont="1" applyBorder="1" applyAlignment="1">
      <alignment horizontal="center" vertical="center" wrapText="1"/>
    </xf>
    <xf numFmtId="167" fontId="13" fillId="0" borderId="48" xfId="5" applyNumberFormat="1" applyFont="1" applyBorder="1" applyAlignment="1">
      <alignment horizontal="center" vertical="center" wrapText="1"/>
    </xf>
    <xf numFmtId="167" fontId="13" fillId="0" borderId="60" xfId="5" applyNumberFormat="1" applyFont="1" applyBorder="1" applyAlignment="1">
      <alignment horizontal="center" vertical="center" wrapText="1"/>
    </xf>
    <xf numFmtId="0" fontId="13" fillId="0" borderId="73" xfId="3" applyFont="1" applyBorder="1" applyAlignment="1">
      <alignment horizontal="right" vertical="center" wrapText="1"/>
    </xf>
    <xf numFmtId="0" fontId="13" fillId="0" borderId="48" xfId="3" applyFont="1" applyBorder="1" applyAlignment="1">
      <alignment horizontal="right" vertical="center" wrapText="1"/>
    </xf>
    <xf numFmtId="0" fontId="13" fillId="0" borderId="60" xfId="3" applyFont="1" applyBorder="1" applyAlignment="1">
      <alignment horizontal="right" vertical="center" wrapText="1"/>
    </xf>
    <xf numFmtId="0" fontId="12" fillId="3" borderId="17" xfId="2" applyFont="1" applyFill="1" applyBorder="1" applyAlignment="1">
      <alignment horizontal="center" vertical="center" wrapText="1"/>
    </xf>
    <xf numFmtId="0" fontId="12" fillId="3" borderId="18" xfId="2" applyFont="1" applyFill="1" applyBorder="1" applyAlignment="1">
      <alignment horizontal="center" vertical="center" wrapText="1"/>
    </xf>
    <xf numFmtId="0" fontId="12" fillId="3" borderId="19" xfId="2" applyFont="1" applyFill="1" applyBorder="1" applyAlignment="1">
      <alignment horizontal="center" vertical="center" wrapText="1"/>
    </xf>
    <xf numFmtId="0" fontId="12" fillId="5" borderId="67" xfId="2" applyFont="1" applyFill="1" applyBorder="1" applyAlignment="1">
      <alignment horizontal="center" vertical="center" wrapText="1"/>
    </xf>
    <xf numFmtId="0" fontId="12" fillId="5" borderId="24" xfId="2" applyFont="1" applyFill="1" applyBorder="1" applyAlignment="1">
      <alignment horizontal="center" vertical="center" wrapText="1"/>
    </xf>
    <xf numFmtId="0" fontId="12" fillId="0" borderId="6" xfId="0" applyFont="1" applyBorder="1" applyAlignment="1">
      <alignment horizontal="center" vertical="center" wrapText="1"/>
    </xf>
    <xf numFmtId="0" fontId="12" fillId="3" borderId="38" xfId="2" applyFont="1" applyFill="1" applyBorder="1" applyAlignment="1">
      <alignment horizontal="left" vertical="center" wrapText="1"/>
    </xf>
    <xf numFmtId="0" fontId="12" fillId="0" borderId="79" xfId="2" applyFont="1" applyBorder="1" applyAlignment="1">
      <alignment horizontal="center" vertical="center" wrapText="1"/>
    </xf>
    <xf numFmtId="0" fontId="0" fillId="0" borderId="52" xfId="0" applyBorder="1" applyAlignment="1">
      <alignment horizontal="center" vertical="center" wrapText="1"/>
    </xf>
    <xf numFmtId="0" fontId="13" fillId="0" borderId="45" xfId="3" applyFont="1" applyBorder="1" applyAlignment="1">
      <alignment horizontal="center" vertical="center" wrapText="1"/>
    </xf>
    <xf numFmtId="0" fontId="0" fillId="0" borderId="59" xfId="0" applyBorder="1" applyAlignment="1">
      <alignment horizontal="center" vertical="center" wrapText="1"/>
    </xf>
    <xf numFmtId="0" fontId="12" fillId="0" borderId="46" xfId="2" applyFont="1" applyBorder="1" applyAlignment="1">
      <alignment horizontal="center" vertical="center" wrapText="1"/>
    </xf>
    <xf numFmtId="0" fontId="12" fillId="3" borderId="17" xfId="2" applyFont="1" applyFill="1" applyBorder="1" applyAlignment="1">
      <alignment horizontal="center" vertical="center"/>
    </xf>
    <xf numFmtId="0" fontId="12" fillId="3" borderId="18" xfId="2" applyFont="1" applyFill="1" applyBorder="1" applyAlignment="1">
      <alignment horizontal="center" vertical="center"/>
    </xf>
    <xf numFmtId="0" fontId="12" fillId="3" borderId="19" xfId="2" applyFont="1" applyFill="1" applyBorder="1" applyAlignment="1">
      <alignment horizontal="center" vertical="center"/>
    </xf>
    <xf numFmtId="167" fontId="13" fillId="0" borderId="79" xfId="5" applyNumberFormat="1" applyFont="1" applyBorder="1" applyAlignment="1">
      <alignment horizontal="center" vertical="center"/>
    </xf>
    <xf numFmtId="167" fontId="13" fillId="0" borderId="52" xfId="5" applyNumberFormat="1" applyFont="1" applyBorder="1" applyAlignment="1">
      <alignment horizontal="center" vertical="center"/>
    </xf>
    <xf numFmtId="167" fontId="13" fillId="0" borderId="45" xfId="5" applyNumberFormat="1" applyFont="1" applyBorder="1" applyAlignment="1">
      <alignment horizontal="center" vertical="center"/>
    </xf>
    <xf numFmtId="167" fontId="13" fillId="0" borderId="59" xfId="5" applyNumberFormat="1" applyFont="1" applyBorder="1" applyAlignment="1">
      <alignment horizontal="center" vertical="center"/>
    </xf>
    <xf numFmtId="0" fontId="12" fillId="0" borderId="73" xfId="2" applyFont="1" applyBorder="1" applyAlignment="1">
      <alignment horizontal="center" vertical="center" wrapText="1"/>
    </xf>
    <xf numFmtId="0" fontId="0" fillId="0" borderId="60" xfId="0" applyBorder="1" applyAlignment="1">
      <alignment horizontal="center" vertical="center" wrapText="1"/>
    </xf>
    <xf numFmtId="167" fontId="13" fillId="0" borderId="73" xfId="5" applyNumberFormat="1" applyFont="1" applyBorder="1" applyAlignment="1">
      <alignment horizontal="center" vertical="center"/>
    </xf>
    <xf numFmtId="167" fontId="13" fillId="0" borderId="60" xfId="5" applyNumberFormat="1" applyFont="1" applyBorder="1" applyAlignment="1">
      <alignment horizontal="center" vertical="center"/>
    </xf>
    <xf numFmtId="167" fontId="13" fillId="0" borderId="79" xfId="5" applyNumberFormat="1" applyFont="1" applyFill="1" applyBorder="1" applyAlignment="1">
      <alignment horizontal="center" vertical="center"/>
    </xf>
    <xf numFmtId="167" fontId="13" fillId="0" borderId="52" xfId="5" applyNumberFormat="1" applyFont="1" applyFill="1" applyBorder="1" applyAlignment="1">
      <alignment horizontal="center" vertical="center"/>
    </xf>
    <xf numFmtId="0" fontId="12" fillId="0" borderId="48" xfId="2" applyFont="1" applyBorder="1" applyAlignment="1">
      <alignment horizontal="center" vertical="center" wrapText="1"/>
    </xf>
    <xf numFmtId="0" fontId="12" fillId="0" borderId="60" xfId="2" applyFont="1" applyBorder="1" applyAlignment="1">
      <alignment horizontal="center" vertical="center" wrapText="1"/>
    </xf>
    <xf numFmtId="166" fontId="13" fillId="0" borderId="73" xfId="5" applyFont="1" applyFill="1" applyBorder="1" applyAlignment="1">
      <alignment horizontal="center" vertical="center"/>
    </xf>
    <xf numFmtId="166" fontId="13" fillId="0" borderId="48" xfId="5" applyFont="1" applyFill="1" applyBorder="1" applyAlignment="1">
      <alignment horizontal="center" vertical="center"/>
    </xf>
    <xf numFmtId="166" fontId="13" fillId="0" borderId="60" xfId="5" applyFont="1" applyFill="1" applyBorder="1" applyAlignment="1">
      <alignment horizontal="center" vertical="center"/>
    </xf>
    <xf numFmtId="0" fontId="11" fillId="0" borderId="6" xfId="2" applyFont="1" applyAlignment="1">
      <alignment horizontal="center" vertical="center" wrapText="1"/>
    </xf>
    <xf numFmtId="0" fontId="11" fillId="0" borderId="32" xfId="2" applyFont="1" applyBorder="1" applyAlignment="1">
      <alignment horizontal="center" vertical="center" wrapText="1"/>
    </xf>
    <xf numFmtId="0" fontId="12" fillId="10" borderId="23" xfId="2" applyFont="1" applyFill="1" applyBorder="1" applyAlignment="1">
      <alignment horizontal="center" vertical="center"/>
    </xf>
    <xf numFmtId="0" fontId="12" fillId="10" borderId="32" xfId="2" applyFont="1" applyFill="1" applyBorder="1" applyAlignment="1">
      <alignment horizontal="center" vertical="center"/>
    </xf>
    <xf numFmtId="0" fontId="12" fillId="10" borderId="31" xfId="2" applyFont="1" applyFill="1" applyBorder="1" applyAlignment="1">
      <alignment horizontal="center" vertical="center"/>
    </xf>
    <xf numFmtId="0" fontId="35" fillId="0" borderId="38" xfId="0" applyFont="1" applyBorder="1" applyAlignment="1">
      <alignment horizontal="left" vertical="center" wrapText="1"/>
    </xf>
    <xf numFmtId="0" fontId="12" fillId="10" borderId="41" xfId="2" applyFont="1" applyFill="1" applyBorder="1" applyAlignment="1">
      <alignment horizontal="center" vertical="center"/>
    </xf>
    <xf numFmtId="0" fontId="12" fillId="10" borderId="39" xfId="2" applyFont="1" applyFill="1" applyBorder="1" applyAlignment="1">
      <alignment horizontal="center" vertical="center"/>
    </xf>
    <xf numFmtId="0" fontId="11" fillId="0" borderId="17" xfId="0" applyFont="1" applyBorder="1" applyAlignment="1">
      <alignment horizontal="center" vertical="center"/>
    </xf>
    <xf numFmtId="0" fontId="11" fillId="0" borderId="19" xfId="0" applyFont="1"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12" fillId="3" borderId="14"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1" xfId="0" applyFont="1" applyFill="1" applyBorder="1" applyAlignment="1">
      <alignment horizontal="center" vertical="center"/>
    </xf>
    <xf numFmtId="0" fontId="11" fillId="0" borderId="38" xfId="0" applyFont="1" applyBorder="1" applyAlignment="1">
      <alignment horizontal="left" vertical="center" wrapText="1"/>
    </xf>
    <xf numFmtId="0" fontId="42" fillId="5" borderId="71" xfId="19" applyFont="1" applyFill="1" applyBorder="1" applyAlignment="1">
      <alignment horizontal="center" vertical="center"/>
    </xf>
    <xf numFmtId="0" fontId="42" fillId="5" borderId="50" xfId="19" applyFont="1" applyFill="1" applyBorder="1" applyAlignment="1">
      <alignment horizontal="center" vertical="center"/>
    </xf>
    <xf numFmtId="0" fontId="42" fillId="5" borderId="68" xfId="19" applyFont="1" applyFill="1" applyBorder="1" applyAlignment="1">
      <alignment horizontal="center" vertical="center"/>
    </xf>
    <xf numFmtId="0" fontId="23" fillId="11" borderId="21" xfId="14" quotePrefix="1" applyNumberFormat="1" applyFill="1" applyBorder="1" applyAlignment="1">
      <alignment horizontal="center" vertical="center" wrapText="1"/>
    </xf>
    <xf numFmtId="0" fontId="23" fillId="11" borderId="25" xfId="14" quotePrefix="1" applyNumberFormat="1" applyFill="1" applyBorder="1" applyAlignment="1">
      <alignment horizontal="center" vertical="center" wrapText="1"/>
    </xf>
    <xf numFmtId="0" fontId="38" fillId="3" borderId="22" xfId="19" applyFont="1" applyFill="1" applyBorder="1" applyAlignment="1">
      <alignment horizontal="center" vertical="center" wrapText="1"/>
    </xf>
    <xf numFmtId="0" fontId="38" fillId="3" borderId="26" xfId="19" applyFont="1" applyFill="1" applyBorder="1" applyAlignment="1">
      <alignment horizontal="center" vertical="center" wrapText="1"/>
    </xf>
    <xf numFmtId="0" fontId="3" fillId="10" borderId="6" xfId="19" applyFill="1" applyAlignment="1">
      <alignment horizontal="center"/>
    </xf>
    <xf numFmtId="0" fontId="42" fillId="5" borderId="22" xfId="19" applyFont="1" applyFill="1" applyBorder="1" applyAlignment="1">
      <alignment horizontal="center" vertical="center" wrapText="1"/>
    </xf>
    <xf numFmtId="0" fontId="42" fillId="5" borderId="64" xfId="19" applyFont="1" applyFill="1" applyBorder="1" applyAlignment="1">
      <alignment horizontal="center" vertical="center" wrapText="1"/>
    </xf>
    <xf numFmtId="0" fontId="42" fillId="5" borderId="45" xfId="19" applyFont="1" applyFill="1" applyBorder="1" applyAlignment="1">
      <alignment horizontal="center" vertical="center" wrapText="1"/>
    </xf>
    <xf numFmtId="0" fontId="42" fillId="5" borderId="72" xfId="19" applyFont="1" applyFill="1" applyBorder="1" applyAlignment="1">
      <alignment horizontal="center" vertical="center" wrapText="1"/>
    </xf>
    <xf numFmtId="0" fontId="42" fillId="5" borderId="21" xfId="19" applyFont="1" applyFill="1" applyBorder="1" applyAlignment="1">
      <alignment horizontal="center" vertical="center" wrapText="1"/>
    </xf>
    <xf numFmtId="0" fontId="42" fillId="5" borderId="25" xfId="19" applyFont="1" applyFill="1" applyBorder="1" applyAlignment="1">
      <alignment horizontal="center" vertical="center" wrapText="1"/>
    </xf>
    <xf numFmtId="0" fontId="23" fillId="11" borderId="67" xfId="14" quotePrefix="1" applyNumberFormat="1" applyFill="1" applyBorder="1" applyAlignment="1">
      <alignment horizontal="center" vertical="center" wrapText="1"/>
    </xf>
    <xf numFmtId="0" fontId="23" fillId="11" borderId="24" xfId="14" quotePrefix="1" applyNumberFormat="1" applyFill="1" applyBorder="1" applyAlignment="1">
      <alignment horizontal="center" vertical="center" wrapText="1"/>
    </xf>
    <xf numFmtId="0" fontId="23" fillId="11" borderId="21" xfId="14" applyNumberFormat="1" applyFill="1" applyBorder="1" applyAlignment="1">
      <alignment horizontal="center" vertical="center" wrapText="1"/>
    </xf>
    <xf numFmtId="0" fontId="23" fillId="11" borderId="25" xfId="14" applyNumberFormat="1" applyFill="1" applyBorder="1" applyAlignment="1">
      <alignment horizontal="center" vertical="center" wrapText="1"/>
    </xf>
    <xf numFmtId="0" fontId="23" fillId="3" borderId="21" xfId="12" quotePrefix="1" applyNumberFormat="1" applyFont="1" applyFill="1" applyBorder="1" applyAlignment="1">
      <alignment horizontal="center" vertical="center" wrapText="1"/>
    </xf>
    <xf numFmtId="0" fontId="23" fillId="3" borderId="25" xfId="12" quotePrefix="1" applyNumberFormat="1" applyFont="1" applyFill="1" applyBorder="1" applyAlignment="1">
      <alignment horizontal="center" vertical="center" wrapText="1"/>
    </xf>
    <xf numFmtId="0" fontId="42" fillId="5" borderId="49" xfId="19" applyFont="1" applyFill="1" applyBorder="1" applyAlignment="1">
      <alignment horizontal="center" vertical="center"/>
    </xf>
    <xf numFmtId="0" fontId="12" fillId="3" borderId="23" xfId="3" applyFont="1" applyFill="1" applyBorder="1" applyAlignment="1">
      <alignment horizontal="center" vertical="center" wrapText="1"/>
    </xf>
    <xf numFmtId="0" fontId="12" fillId="3" borderId="32" xfId="3" applyFont="1" applyFill="1" applyBorder="1" applyAlignment="1">
      <alignment horizontal="center" vertical="center" wrapText="1"/>
    </xf>
    <xf numFmtId="0" fontId="12" fillId="3" borderId="31" xfId="3" applyFont="1" applyFill="1" applyBorder="1" applyAlignment="1">
      <alignment horizontal="center" vertical="center" wrapText="1"/>
    </xf>
    <xf numFmtId="0" fontId="12" fillId="3" borderId="17" xfId="3" applyFont="1" applyFill="1" applyBorder="1" applyAlignment="1">
      <alignment horizontal="center" vertical="center" wrapText="1"/>
    </xf>
    <xf numFmtId="0" fontId="12" fillId="3" borderId="18"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31" fillId="5" borderId="39" xfId="3" applyFont="1" applyFill="1" applyBorder="1" applyAlignment="1">
      <alignment horizontal="center" vertical="center" wrapText="1"/>
    </xf>
    <xf numFmtId="0" fontId="31" fillId="5" borderId="29" xfId="3" applyFont="1" applyFill="1" applyBorder="1" applyAlignment="1">
      <alignment horizontal="center" vertical="center" wrapText="1"/>
    </xf>
    <xf numFmtId="0" fontId="31" fillId="5" borderId="6" xfId="3" applyFont="1" applyFill="1" applyAlignment="1">
      <alignment horizontal="center" vertical="center" wrapText="1"/>
    </xf>
    <xf numFmtId="0" fontId="31" fillId="5" borderId="32" xfId="3" applyFont="1" applyFill="1" applyBorder="1" applyAlignment="1">
      <alignment horizontal="center" vertical="center" wrapText="1"/>
    </xf>
    <xf numFmtId="0" fontId="35" fillId="10" borderId="14" xfId="2" applyFont="1" applyFill="1" applyBorder="1" applyAlignment="1">
      <alignment horizontal="center" vertical="center" wrapText="1"/>
    </xf>
    <xf numFmtId="0" fontId="35" fillId="10" borderId="30" xfId="2" applyFont="1" applyFill="1" applyBorder="1" applyAlignment="1">
      <alignment horizontal="center" vertical="center" wrapText="1"/>
    </xf>
    <xf numFmtId="0" fontId="35" fillId="10" borderId="29" xfId="2" applyFont="1" applyFill="1" applyBorder="1" applyAlignment="1">
      <alignment horizontal="center" vertical="center" wrapText="1"/>
    </xf>
    <xf numFmtId="0" fontId="35" fillId="10" borderId="20" xfId="2" applyFont="1" applyFill="1" applyBorder="1" applyAlignment="1">
      <alignment horizontal="center" vertical="center" wrapText="1"/>
    </xf>
    <xf numFmtId="0" fontId="35" fillId="10" borderId="6" xfId="2" applyFont="1" applyFill="1" applyAlignment="1">
      <alignment horizontal="center" vertical="center" wrapText="1"/>
    </xf>
    <xf numFmtId="0" fontId="35" fillId="10" borderId="28" xfId="2" applyFont="1" applyFill="1" applyBorder="1" applyAlignment="1">
      <alignment horizontal="center" vertical="center" wrapText="1"/>
    </xf>
    <xf numFmtId="0" fontId="35" fillId="10" borderId="23" xfId="2" applyFont="1" applyFill="1" applyBorder="1" applyAlignment="1">
      <alignment horizontal="center" vertical="center" wrapText="1"/>
    </xf>
    <xf numFmtId="0" fontId="35" fillId="10" borderId="32" xfId="2" applyFont="1" applyFill="1" applyBorder="1" applyAlignment="1">
      <alignment horizontal="center" vertical="center" wrapText="1"/>
    </xf>
    <xf numFmtId="0" fontId="35" fillId="10" borderId="31" xfId="2" applyFont="1" applyFill="1" applyBorder="1" applyAlignment="1">
      <alignment horizontal="center" vertical="center" wrapText="1"/>
    </xf>
    <xf numFmtId="0" fontId="12" fillId="5" borderId="17" xfId="2" applyFont="1" applyFill="1" applyBorder="1" applyAlignment="1">
      <alignment horizontal="left" vertical="center" wrapText="1"/>
    </xf>
    <xf numFmtId="0" fontId="12" fillId="5" borderId="19" xfId="2" applyFont="1" applyFill="1" applyBorder="1" applyAlignment="1">
      <alignment horizontal="left" vertical="center" wrapText="1"/>
    </xf>
    <xf numFmtId="0" fontId="12" fillId="5" borderId="23" xfId="3" applyFont="1" applyFill="1" applyBorder="1" applyAlignment="1">
      <alignment horizontal="center" vertical="center" wrapText="1"/>
    </xf>
    <xf numFmtId="0" fontId="12" fillId="5" borderId="31" xfId="3" applyFont="1" applyFill="1" applyBorder="1" applyAlignment="1">
      <alignment horizontal="center" vertical="center" wrapText="1"/>
    </xf>
    <xf numFmtId="0" fontId="39" fillId="0" borderId="41" xfId="2" applyFont="1" applyBorder="1" applyAlignment="1">
      <alignment horizontal="center" vertical="center" wrapText="1"/>
    </xf>
    <xf numFmtId="0" fontId="39" fillId="0" borderId="39" xfId="2" applyFont="1" applyBorder="1" applyAlignment="1">
      <alignment horizontal="center" vertical="center" wrapText="1"/>
    </xf>
    <xf numFmtId="0" fontId="39" fillId="0" borderId="40" xfId="2" applyFont="1" applyBorder="1" applyAlignment="1">
      <alignment horizontal="center" vertical="center" wrapText="1"/>
    </xf>
    <xf numFmtId="0" fontId="12" fillId="5" borderId="18" xfId="3" applyFont="1" applyFill="1" applyBorder="1" applyAlignment="1">
      <alignment horizontal="center" vertical="center" wrapText="1"/>
    </xf>
    <xf numFmtId="0" fontId="19" fillId="5" borderId="18" xfId="3" applyFont="1" applyFill="1" applyBorder="1" applyAlignment="1">
      <alignment horizontal="center" vertical="center" wrapText="1"/>
    </xf>
    <xf numFmtId="0" fontId="19" fillId="5" borderId="19" xfId="3" applyFont="1" applyFill="1" applyBorder="1" applyAlignment="1">
      <alignment horizontal="center" vertical="center" wrapText="1"/>
    </xf>
    <xf numFmtId="0" fontId="31" fillId="5" borderId="38" xfId="3" applyFont="1" applyFill="1" applyBorder="1" applyAlignment="1">
      <alignment horizontal="center" vertical="center" wrapText="1"/>
    </xf>
    <xf numFmtId="0" fontId="39" fillId="5" borderId="41" xfId="2" applyFont="1" applyFill="1" applyBorder="1" applyAlignment="1">
      <alignment horizontal="center" vertical="center" wrapText="1"/>
    </xf>
    <xf numFmtId="0" fontId="39" fillId="5" borderId="39" xfId="2" applyFont="1" applyFill="1" applyBorder="1" applyAlignment="1">
      <alignment horizontal="center" vertical="center" wrapText="1"/>
    </xf>
    <xf numFmtId="0" fontId="39" fillId="5" borderId="40" xfId="2" applyFont="1" applyFill="1" applyBorder="1" applyAlignment="1">
      <alignment horizontal="center" vertical="center" wrapText="1"/>
    </xf>
    <xf numFmtId="0" fontId="39" fillId="4" borderId="14" xfId="2" applyFont="1" applyFill="1" applyBorder="1" applyAlignment="1">
      <alignment horizontal="center" vertical="center" wrapText="1"/>
    </xf>
    <xf numFmtId="0" fontId="39" fillId="4" borderId="30" xfId="2" applyFont="1" applyFill="1" applyBorder="1" applyAlignment="1">
      <alignment horizontal="center" vertical="center" wrapText="1"/>
    </xf>
    <xf numFmtId="0" fontId="39" fillId="4" borderId="29" xfId="2" applyFont="1" applyFill="1" applyBorder="1" applyAlignment="1">
      <alignment horizontal="center" vertical="center" wrapText="1"/>
    </xf>
    <xf numFmtId="0" fontId="39" fillId="4" borderId="20" xfId="2" applyFont="1" applyFill="1" applyBorder="1" applyAlignment="1">
      <alignment horizontal="center" vertical="center" wrapText="1"/>
    </xf>
    <xf numFmtId="0" fontId="39" fillId="4" borderId="6" xfId="2" applyFont="1" applyFill="1" applyAlignment="1">
      <alignment horizontal="center" vertical="center" wrapText="1"/>
    </xf>
    <xf numFmtId="0" fontId="39" fillId="4" borderId="28" xfId="2" applyFont="1" applyFill="1" applyBorder="1" applyAlignment="1">
      <alignment horizontal="center" vertical="center" wrapText="1"/>
    </xf>
    <xf numFmtId="0" fontId="39" fillId="4" borderId="23" xfId="2" applyFont="1" applyFill="1" applyBorder="1" applyAlignment="1">
      <alignment horizontal="center" vertical="center" wrapText="1"/>
    </xf>
    <xf numFmtId="0" fontId="39" fillId="4" borderId="32" xfId="2" applyFont="1" applyFill="1" applyBorder="1" applyAlignment="1">
      <alignment horizontal="center" vertical="center" wrapText="1"/>
    </xf>
    <xf numFmtId="0" fontId="39" fillId="4" borderId="31" xfId="2" applyFont="1" applyFill="1" applyBorder="1" applyAlignment="1">
      <alignment horizontal="center" vertical="center" wrapText="1"/>
    </xf>
    <xf numFmtId="0" fontId="12" fillId="5" borderId="56" xfId="2" applyFont="1" applyFill="1" applyBorder="1" applyAlignment="1">
      <alignment horizontal="center" vertical="center" wrapText="1"/>
    </xf>
    <xf numFmtId="0" fontId="12" fillId="5" borderId="57" xfId="2" applyFont="1" applyFill="1" applyBorder="1" applyAlignment="1">
      <alignment horizontal="center" vertical="center" wrapText="1"/>
    </xf>
    <xf numFmtId="0" fontId="12" fillId="0" borderId="41" xfId="2" applyFont="1" applyBorder="1" applyAlignment="1">
      <alignment horizontal="center" vertical="center"/>
    </xf>
    <xf numFmtId="0" fontId="12" fillId="0" borderId="39" xfId="2" applyFont="1" applyBorder="1" applyAlignment="1">
      <alignment horizontal="center" vertical="center"/>
    </xf>
    <xf numFmtId="0" fontId="12" fillId="0" borderId="20" xfId="2" applyFont="1" applyBorder="1" applyAlignment="1">
      <alignment horizontal="center" vertical="center" wrapText="1"/>
    </xf>
    <xf numFmtId="0" fontId="12" fillId="0" borderId="6" xfId="2" applyFont="1" applyAlignment="1">
      <alignment horizontal="center" vertical="center" wrapText="1"/>
    </xf>
    <xf numFmtId="0" fontId="12" fillId="0" borderId="28" xfId="2" applyFont="1" applyBorder="1" applyAlignment="1">
      <alignment horizontal="center" vertical="center" wrapText="1"/>
    </xf>
    <xf numFmtId="0" fontId="12" fillId="0" borderId="23" xfId="2" applyFont="1" applyBorder="1" applyAlignment="1">
      <alignment horizontal="center" vertical="center" wrapText="1"/>
    </xf>
    <xf numFmtId="0" fontId="12" fillId="0" borderId="32" xfId="2" applyFont="1" applyBorder="1" applyAlignment="1">
      <alignment horizontal="center" vertical="center" wrapText="1"/>
    </xf>
    <xf numFmtId="0" fontId="12" fillId="0" borderId="31" xfId="2" applyFont="1" applyBorder="1" applyAlignment="1">
      <alignment horizontal="center" vertical="center" wrapText="1"/>
    </xf>
    <xf numFmtId="0" fontId="13" fillId="0" borderId="77"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cellXfs>
  <cellStyles count="23">
    <cellStyle name="Hyperlink" xfId="16" xr:uid="{FF327CB4-B363-4859-B3D4-FEC05C720CF9}"/>
    <cellStyle name="Millares" xfId="18" builtinId="3"/>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48C1CA2E-66A1-4AF4-A0FB-DFB42AF519E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44451"/>
          <a:ext cx="966470" cy="8229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CD1FD1B-8F56-42B7-BB9C-CB4D319726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2</xdr:col>
      <xdr:colOff>257175</xdr:colOff>
      <xdr:row>3</xdr:row>
      <xdr:rowOff>9525</xdr:rowOff>
    </xdr:to>
    <xdr:pic>
      <xdr:nvPicPr>
        <xdr:cNvPr id="2" name="Imagen 1">
          <a:extLst>
            <a:ext uri="{FF2B5EF4-FFF2-40B4-BE49-F238E27FC236}">
              <a16:creationId xmlns:a16="http://schemas.microsoft.com/office/drawing/2014/main" id="{2E49BA97-DC6F-4FAE-A6F1-E7E536E6136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641350" cy="67944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0A7F57C-BBFC-4D00-8D6B-7A33ACBEF9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2</xdr:col>
      <xdr:colOff>76200</xdr:colOff>
      <xdr:row>3</xdr:row>
      <xdr:rowOff>152400</xdr:rowOff>
    </xdr:to>
    <xdr:pic>
      <xdr:nvPicPr>
        <xdr:cNvPr id="2" name="Imagen 1">
          <a:extLst>
            <a:ext uri="{FF2B5EF4-FFF2-40B4-BE49-F238E27FC236}">
              <a16:creationId xmlns:a16="http://schemas.microsoft.com/office/drawing/2014/main" id="{BD62B162-FE54-47AE-B34C-DF1208A974F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641350" cy="679449"/>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54430</xdr:colOff>
      <xdr:row>62</xdr:row>
      <xdr:rowOff>68036</xdr:rowOff>
    </xdr:from>
    <xdr:to>
      <xdr:col>2</xdr:col>
      <xdr:colOff>693964</xdr:colOff>
      <xdr:row>62</xdr:row>
      <xdr:rowOff>523462</xdr:rowOff>
    </xdr:to>
    <xdr:pic>
      <xdr:nvPicPr>
        <xdr:cNvPr id="4" name="Imagen 3">
          <a:extLst>
            <a:ext uri="{FF2B5EF4-FFF2-40B4-BE49-F238E27FC236}">
              <a16:creationId xmlns:a16="http://schemas.microsoft.com/office/drawing/2014/main" id="{8758A2FF-0F4D-613A-32A1-A25F7B370E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65966" y="37882286"/>
          <a:ext cx="639534" cy="4554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1E72D656-D929-4045-A693-11DC9660382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15"/>
  <sheetViews>
    <sheetView showGridLines="0" tabSelected="1" topLeftCell="A77" zoomScale="70" zoomScaleNormal="70" workbookViewId="0">
      <selection activeCell="B42" sqref="B42"/>
    </sheetView>
  </sheetViews>
  <sheetFormatPr defaultColWidth="10.85546875" defaultRowHeight="14.25"/>
  <cols>
    <col min="1" max="1" width="49.7109375" style="1" customWidth="1"/>
    <col min="2"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8" customFormat="1" ht="32.25" customHeight="1" thickBot="1">
      <c r="A1" s="370"/>
      <c r="B1" s="347" t="s">
        <v>0</v>
      </c>
      <c r="C1" s="348"/>
      <c r="D1" s="348"/>
      <c r="E1" s="348"/>
      <c r="F1" s="348"/>
      <c r="G1" s="348"/>
      <c r="H1" s="348"/>
      <c r="I1" s="348"/>
      <c r="J1" s="348"/>
      <c r="K1" s="348"/>
      <c r="L1" s="349"/>
      <c r="M1" s="344" t="s">
        <v>1</v>
      </c>
      <c r="N1" s="345"/>
      <c r="O1" s="346"/>
    </row>
    <row r="2" spans="1:15" s="78" customFormat="1" ht="30.75" customHeight="1" thickBot="1">
      <c r="A2" s="371"/>
      <c r="B2" s="350" t="s">
        <v>2</v>
      </c>
      <c r="C2" s="351"/>
      <c r="D2" s="351"/>
      <c r="E2" s="351"/>
      <c r="F2" s="351"/>
      <c r="G2" s="351"/>
      <c r="H2" s="351"/>
      <c r="I2" s="351"/>
      <c r="J2" s="351"/>
      <c r="K2" s="351"/>
      <c r="L2" s="352"/>
      <c r="M2" s="344" t="s">
        <v>3</v>
      </c>
      <c r="N2" s="345"/>
      <c r="O2" s="346"/>
    </row>
    <row r="3" spans="1:15" s="78" customFormat="1" ht="24" customHeight="1" thickBot="1">
      <c r="A3" s="371"/>
      <c r="B3" s="350" t="s">
        <v>4</v>
      </c>
      <c r="C3" s="351"/>
      <c r="D3" s="351"/>
      <c r="E3" s="351"/>
      <c r="F3" s="351"/>
      <c r="G3" s="351"/>
      <c r="H3" s="351"/>
      <c r="I3" s="351"/>
      <c r="J3" s="351"/>
      <c r="K3" s="351"/>
      <c r="L3" s="352"/>
      <c r="M3" s="344" t="s">
        <v>5</v>
      </c>
      <c r="N3" s="345"/>
      <c r="O3" s="346"/>
    </row>
    <row r="4" spans="1:15" s="78" customFormat="1" ht="21.75" customHeight="1" thickBot="1">
      <c r="A4" s="372"/>
      <c r="B4" s="353"/>
      <c r="C4" s="354"/>
      <c r="D4" s="354"/>
      <c r="E4" s="354"/>
      <c r="F4" s="354"/>
      <c r="G4" s="354"/>
      <c r="H4" s="354"/>
      <c r="I4" s="354"/>
      <c r="J4" s="354"/>
      <c r="K4" s="354"/>
      <c r="L4" s="355"/>
      <c r="M4" s="344" t="s">
        <v>6</v>
      </c>
      <c r="N4" s="345"/>
      <c r="O4" s="346"/>
    </row>
    <row r="5" spans="1:15" s="78" customFormat="1" ht="13.15" customHeight="1" thickBot="1">
      <c r="A5" s="79"/>
      <c r="B5" s="80"/>
      <c r="C5" s="80"/>
      <c r="D5" s="80"/>
      <c r="E5" s="80"/>
      <c r="F5" s="80"/>
      <c r="G5" s="80"/>
      <c r="H5" s="80"/>
      <c r="I5" s="80"/>
      <c r="J5" s="80"/>
      <c r="K5" s="80"/>
      <c r="L5" s="80"/>
      <c r="M5" s="81"/>
      <c r="N5" s="81"/>
      <c r="O5" s="81"/>
    </row>
    <row r="6" spans="1:15" ht="40.35" customHeight="1" thickBot="1">
      <c r="A6" s="54" t="s">
        <v>7</v>
      </c>
      <c r="B6" s="379" t="s">
        <v>8</v>
      </c>
      <c r="C6" s="380"/>
      <c r="D6" s="380"/>
      <c r="E6" s="380"/>
      <c r="F6" s="380"/>
      <c r="G6" s="380"/>
      <c r="H6" s="380"/>
      <c r="I6" s="380"/>
      <c r="J6" s="380"/>
      <c r="K6" s="381"/>
      <c r="L6" s="220" t="s">
        <v>9</v>
      </c>
      <c r="M6" s="392">
        <v>2024110010313</v>
      </c>
      <c r="N6" s="393"/>
      <c r="O6" s="394"/>
    </row>
    <row r="7" spans="1:15" s="78" customFormat="1" ht="12" customHeight="1" thickBot="1">
      <c r="A7" s="79"/>
      <c r="B7" s="80"/>
      <c r="C7" s="80"/>
      <c r="D7" s="80"/>
      <c r="E7" s="80"/>
      <c r="F7" s="80"/>
      <c r="G7" s="80"/>
      <c r="H7" s="80"/>
      <c r="I7" s="80"/>
      <c r="J7" s="80"/>
      <c r="K7" s="80"/>
      <c r="L7" s="80"/>
      <c r="M7" s="81"/>
      <c r="N7" s="81"/>
      <c r="O7" s="81"/>
    </row>
    <row r="8" spans="1:15" s="78" customFormat="1" ht="21.75" customHeight="1" thickBot="1">
      <c r="A8" s="374" t="s">
        <v>10</v>
      </c>
      <c r="B8" s="166" t="s">
        <v>11</v>
      </c>
      <c r="C8" s="125"/>
      <c r="D8" s="166" t="s">
        <v>12</v>
      </c>
      <c r="E8" s="125"/>
      <c r="F8" s="166" t="s">
        <v>13</v>
      </c>
      <c r="G8" s="125" t="s">
        <v>14</v>
      </c>
      <c r="H8" s="166" t="s">
        <v>15</v>
      </c>
      <c r="I8" s="126"/>
      <c r="J8" s="358" t="s">
        <v>16</v>
      </c>
      <c r="K8" s="373"/>
      <c r="L8" s="165" t="s">
        <v>17</v>
      </c>
      <c r="M8" s="386"/>
      <c r="N8" s="386"/>
      <c r="O8" s="386"/>
    </row>
    <row r="9" spans="1:15" s="78" customFormat="1" ht="21.75" customHeight="1" thickBot="1">
      <c r="A9" s="374"/>
      <c r="B9" s="167" t="s">
        <v>18</v>
      </c>
      <c r="C9" s="127"/>
      <c r="D9" s="166" t="s">
        <v>19</v>
      </c>
      <c r="E9" s="128"/>
      <c r="F9" s="166" t="s">
        <v>20</v>
      </c>
      <c r="G9" s="128"/>
      <c r="H9" s="166" t="s">
        <v>21</v>
      </c>
      <c r="I9" s="126"/>
      <c r="J9" s="358"/>
      <c r="K9" s="373"/>
      <c r="L9" s="165" t="s">
        <v>22</v>
      </c>
      <c r="M9" s="386"/>
      <c r="N9" s="386"/>
      <c r="O9" s="386"/>
    </row>
    <row r="10" spans="1:15" s="78" customFormat="1" ht="21.75" customHeight="1" thickBot="1">
      <c r="A10" s="374"/>
      <c r="B10" s="166" t="s">
        <v>23</v>
      </c>
      <c r="C10" s="125"/>
      <c r="D10" s="166" t="s">
        <v>24</v>
      </c>
      <c r="E10" s="128"/>
      <c r="F10" s="166" t="s">
        <v>25</v>
      </c>
      <c r="G10" s="128"/>
      <c r="H10" s="166" t="s">
        <v>26</v>
      </c>
      <c r="I10" s="126"/>
      <c r="J10" s="358"/>
      <c r="K10" s="373"/>
      <c r="L10" s="165" t="s">
        <v>27</v>
      </c>
      <c r="M10" s="387" t="s">
        <v>14</v>
      </c>
      <c r="N10" s="387"/>
      <c r="O10" s="387"/>
    </row>
    <row r="11" spans="1:15" ht="15" customHeight="1" thickBot="1">
      <c r="A11" s="202"/>
      <c r="B11" s="7"/>
      <c r="C11" s="7"/>
      <c r="D11" s="9"/>
      <c r="E11" s="8"/>
      <c r="F11" s="8"/>
      <c r="G11" s="299"/>
      <c r="H11" s="299"/>
      <c r="I11" s="10"/>
      <c r="J11" s="10"/>
      <c r="K11" s="7"/>
      <c r="L11" s="7"/>
      <c r="M11" s="7"/>
      <c r="N11" s="7"/>
      <c r="O11" s="7"/>
    </row>
    <row r="12" spans="1:15" ht="15" customHeight="1">
      <c r="A12" s="376" t="s">
        <v>28</v>
      </c>
      <c r="B12" s="359" t="s">
        <v>29</v>
      </c>
      <c r="C12" s="360"/>
      <c r="D12" s="360"/>
      <c r="E12" s="360"/>
      <c r="F12" s="360"/>
      <c r="G12" s="360"/>
      <c r="H12" s="360"/>
      <c r="I12" s="360"/>
      <c r="J12" s="360"/>
      <c r="K12" s="360"/>
      <c r="L12" s="360"/>
      <c r="M12" s="360"/>
      <c r="N12" s="360"/>
      <c r="O12" s="361"/>
    </row>
    <row r="13" spans="1:15" ht="15" customHeight="1">
      <c r="A13" s="377"/>
      <c r="B13" s="362"/>
      <c r="C13" s="363"/>
      <c r="D13" s="363"/>
      <c r="E13" s="363"/>
      <c r="F13" s="363"/>
      <c r="G13" s="363"/>
      <c r="H13" s="363"/>
      <c r="I13" s="363"/>
      <c r="J13" s="363"/>
      <c r="K13" s="363"/>
      <c r="L13" s="363"/>
      <c r="M13" s="363"/>
      <c r="N13" s="363"/>
      <c r="O13" s="364"/>
    </row>
    <row r="14" spans="1:15" ht="15" customHeight="1" thickBot="1">
      <c r="A14" s="378"/>
      <c r="B14" s="365"/>
      <c r="C14" s="366"/>
      <c r="D14" s="366"/>
      <c r="E14" s="366"/>
      <c r="F14" s="366"/>
      <c r="G14" s="366"/>
      <c r="H14" s="366"/>
      <c r="I14" s="366"/>
      <c r="J14" s="366"/>
      <c r="K14" s="366"/>
      <c r="L14" s="366"/>
      <c r="M14" s="366"/>
      <c r="N14" s="366"/>
      <c r="O14" s="367"/>
    </row>
    <row r="15" spans="1:15" ht="9" customHeight="1" thickBot="1">
      <c r="A15" s="13"/>
      <c r="B15" s="77"/>
      <c r="C15" s="14"/>
      <c r="D15" s="14"/>
      <c r="E15" s="14"/>
      <c r="F15" s="14"/>
      <c r="G15" s="15"/>
      <c r="H15" s="15"/>
      <c r="I15" s="15"/>
      <c r="J15" s="15"/>
      <c r="K15" s="15"/>
      <c r="L15" s="16"/>
      <c r="M15" s="16"/>
      <c r="N15" s="16"/>
      <c r="O15" s="16"/>
    </row>
    <row r="16" spans="1:15" s="17" customFormat="1" ht="37.5" customHeight="1" thickBot="1">
      <c r="A16" s="54" t="s">
        <v>30</v>
      </c>
      <c r="B16" s="368" t="s">
        <v>31</v>
      </c>
      <c r="C16" s="368"/>
      <c r="D16" s="368"/>
      <c r="E16" s="368"/>
      <c r="F16" s="368"/>
      <c r="G16" s="374" t="s">
        <v>32</v>
      </c>
      <c r="H16" s="374"/>
      <c r="I16" s="369" t="s">
        <v>33</v>
      </c>
      <c r="J16" s="369"/>
      <c r="K16" s="369"/>
      <c r="L16" s="369"/>
      <c r="M16" s="369"/>
      <c r="N16" s="369"/>
      <c r="O16" s="369"/>
    </row>
    <row r="17" spans="1:15" ht="9" customHeight="1" thickBot="1">
      <c r="A17" s="13"/>
      <c r="B17" s="15"/>
      <c r="C17" s="14"/>
      <c r="D17" s="14"/>
      <c r="E17" s="14"/>
      <c r="F17" s="14"/>
      <c r="G17" s="15"/>
      <c r="H17" s="15"/>
      <c r="I17" s="15"/>
      <c r="J17" s="15"/>
      <c r="K17" s="15"/>
      <c r="L17" s="16"/>
      <c r="M17" s="16"/>
      <c r="N17" s="16"/>
      <c r="O17" s="16"/>
    </row>
    <row r="18" spans="1:15" ht="56.25" customHeight="1" thickBot="1">
      <c r="A18" s="54" t="s">
        <v>34</v>
      </c>
      <c r="B18" s="368" t="s">
        <v>35</v>
      </c>
      <c r="C18" s="368"/>
      <c r="D18" s="368"/>
      <c r="E18" s="368"/>
      <c r="F18" s="54" t="s">
        <v>36</v>
      </c>
      <c r="G18" s="375" t="s">
        <v>37</v>
      </c>
      <c r="H18" s="375"/>
      <c r="I18" s="375"/>
      <c r="J18" s="54" t="s">
        <v>38</v>
      </c>
      <c r="K18" s="368" t="s">
        <v>39</v>
      </c>
      <c r="L18" s="368"/>
      <c r="M18" s="368"/>
      <c r="N18" s="368"/>
      <c r="O18" s="368"/>
    </row>
    <row r="19" spans="1:15" ht="16.5" customHeight="1" thickBot="1">
      <c r="A19" s="75"/>
      <c r="B19" s="76"/>
      <c r="C19" s="76"/>
      <c r="D19" s="76"/>
      <c r="E19" s="76"/>
      <c r="F19" s="76"/>
      <c r="G19" s="76"/>
      <c r="H19" s="76"/>
      <c r="I19" s="76"/>
      <c r="J19" s="76"/>
      <c r="K19" s="76"/>
      <c r="L19" s="76"/>
      <c r="M19" s="76"/>
      <c r="N19" s="76"/>
      <c r="O19" s="76"/>
    </row>
    <row r="20" spans="1:15" ht="32.1" customHeight="1" thickBot="1">
      <c r="A20" s="356" t="s">
        <v>40</v>
      </c>
      <c r="B20" s="357"/>
      <c r="C20" s="357"/>
      <c r="D20" s="357"/>
      <c r="E20" s="357"/>
      <c r="F20" s="357"/>
      <c r="G20" s="357"/>
      <c r="H20" s="357"/>
      <c r="I20" s="357"/>
      <c r="J20" s="357"/>
      <c r="K20" s="357"/>
      <c r="L20" s="357"/>
      <c r="M20" s="357"/>
      <c r="N20" s="357"/>
      <c r="O20" s="358"/>
    </row>
    <row r="21" spans="1:15" ht="32.1" customHeight="1" thickBot="1">
      <c r="A21" s="356" t="s">
        <v>41</v>
      </c>
      <c r="B21" s="357"/>
      <c r="C21" s="357"/>
      <c r="D21" s="357"/>
      <c r="E21" s="357"/>
      <c r="F21" s="357"/>
      <c r="G21" s="357"/>
      <c r="H21" s="357"/>
      <c r="I21" s="357"/>
      <c r="J21" s="357"/>
      <c r="K21" s="357"/>
      <c r="L21" s="357"/>
      <c r="M21" s="357"/>
      <c r="N21" s="357"/>
      <c r="O21" s="358"/>
    </row>
    <row r="22" spans="1:15" ht="32.1" customHeight="1" thickBot="1">
      <c r="A22" s="26"/>
      <c r="B22" s="18" t="s">
        <v>11</v>
      </c>
      <c r="C22" s="18" t="s">
        <v>12</v>
      </c>
      <c r="D22" s="18" t="s">
        <v>13</v>
      </c>
      <c r="E22" s="18" t="s">
        <v>15</v>
      </c>
      <c r="F22" s="18" t="s">
        <v>18</v>
      </c>
      <c r="G22" s="18" t="s">
        <v>19</v>
      </c>
      <c r="H22" s="18" t="s">
        <v>20</v>
      </c>
      <c r="I22" s="18" t="s">
        <v>21</v>
      </c>
      <c r="J22" s="18" t="s">
        <v>23</v>
      </c>
      <c r="K22" s="18" t="s">
        <v>24</v>
      </c>
      <c r="L22" s="18" t="s">
        <v>25</v>
      </c>
      <c r="M22" s="18" t="s">
        <v>26</v>
      </c>
      <c r="N22" s="19" t="s">
        <v>42</v>
      </c>
      <c r="O22" s="19" t="s">
        <v>43</v>
      </c>
    </row>
    <row r="23" spans="1:15" ht="32.1" customHeight="1">
      <c r="A23" s="20" t="s">
        <v>44</v>
      </c>
      <c r="B23" s="221">
        <v>613661000</v>
      </c>
      <c r="C23" s="216">
        <v>0</v>
      </c>
      <c r="D23" s="216">
        <v>63626000</v>
      </c>
      <c r="E23" s="216">
        <v>0</v>
      </c>
      <c r="F23" s="216">
        <v>0</v>
      </c>
      <c r="G23" s="216">
        <v>0</v>
      </c>
      <c r="H23" s="216">
        <v>0</v>
      </c>
      <c r="I23" s="216">
        <v>0</v>
      </c>
      <c r="J23" s="216">
        <v>0</v>
      </c>
      <c r="K23" s="216">
        <v>0</v>
      </c>
      <c r="L23" s="216">
        <v>0</v>
      </c>
      <c r="M23" s="216">
        <v>0</v>
      </c>
      <c r="N23" s="276">
        <f>SUM(B23:M23)</f>
        <v>677287000</v>
      </c>
      <c r="O23" s="239">
        <v>1</v>
      </c>
    </row>
    <row r="24" spans="1:15" ht="32.1" customHeight="1">
      <c r="A24" s="20" t="s">
        <v>45</v>
      </c>
      <c r="B24" s="274">
        <v>291874000</v>
      </c>
      <c r="C24" s="274">
        <v>206793000</v>
      </c>
      <c r="D24" s="240">
        <v>0</v>
      </c>
      <c r="E24" s="240">
        <v>0</v>
      </c>
      <c r="F24" s="240">
        <v>0</v>
      </c>
      <c r="G24" s="240">
        <v>0</v>
      </c>
      <c r="H24" s="240">
        <v>0</v>
      </c>
      <c r="I24" s="240">
        <v>0</v>
      </c>
      <c r="J24" s="240">
        <v>0</v>
      </c>
      <c r="K24" s="240">
        <v>0</v>
      </c>
      <c r="L24" s="240">
        <v>0</v>
      </c>
      <c r="M24" s="240">
        <v>0</v>
      </c>
      <c r="N24" s="276">
        <f t="shared" ref="N24:N25" si="0">SUM(B24:M24)</f>
        <v>498667000</v>
      </c>
      <c r="O24" s="241">
        <f>N24/N23</f>
        <v>0.73627132958406116</v>
      </c>
    </row>
    <row r="25" spans="1:15" ht="32.1" customHeight="1">
      <c r="A25" s="20" t="s">
        <v>46</v>
      </c>
      <c r="B25" s="242">
        <v>0</v>
      </c>
      <c r="C25" s="275">
        <v>2113666</v>
      </c>
      <c r="D25" s="242">
        <v>34229732</v>
      </c>
      <c r="E25" s="242">
        <v>0</v>
      </c>
      <c r="F25" s="242">
        <v>0</v>
      </c>
      <c r="G25" s="242">
        <v>0</v>
      </c>
      <c r="H25" s="242">
        <v>0</v>
      </c>
      <c r="I25" s="242">
        <v>0</v>
      </c>
      <c r="J25" s="242">
        <v>0</v>
      </c>
      <c r="K25" s="242">
        <v>0</v>
      </c>
      <c r="L25" s="242">
        <v>0</v>
      </c>
      <c r="M25" s="242">
        <v>0</v>
      </c>
      <c r="N25" s="222">
        <f t="shared" si="0"/>
        <v>36343398</v>
      </c>
      <c r="O25" s="241">
        <f>N25/N23</f>
        <v>5.3660262193132309E-2</v>
      </c>
    </row>
    <row r="26" spans="1:15" ht="32.1" customHeight="1">
      <c r="A26" s="20" t="s">
        <v>47</v>
      </c>
      <c r="B26" s="243">
        <v>9949806</v>
      </c>
      <c r="C26" s="243">
        <v>31061041</v>
      </c>
      <c r="D26" s="243">
        <v>18503815</v>
      </c>
      <c r="E26" s="243">
        <v>0</v>
      </c>
      <c r="F26" s="243">
        <v>0</v>
      </c>
      <c r="G26" s="243">
        <v>0</v>
      </c>
      <c r="H26" s="243">
        <v>0</v>
      </c>
      <c r="I26" s="243">
        <v>0</v>
      </c>
      <c r="J26" s="243">
        <v>0</v>
      </c>
      <c r="K26" s="243">
        <v>0</v>
      </c>
      <c r="L26" s="243">
        <v>0</v>
      </c>
      <c r="M26" s="243">
        <v>0</v>
      </c>
      <c r="N26" s="221">
        <f>SUM(B26:M26)</f>
        <v>59514662</v>
      </c>
      <c r="O26" s="241">
        <v>1</v>
      </c>
    </row>
    <row r="27" spans="1:15" ht="32.1" customHeight="1">
      <c r="A27" s="20" t="s">
        <v>48</v>
      </c>
      <c r="B27" s="242">
        <v>0</v>
      </c>
      <c r="C27" s="242">
        <v>0</v>
      </c>
      <c r="D27" s="242">
        <v>0</v>
      </c>
      <c r="E27" s="242">
        <v>0</v>
      </c>
      <c r="F27" s="242">
        <v>0</v>
      </c>
      <c r="G27" s="242">
        <v>0</v>
      </c>
      <c r="H27" s="242">
        <v>0</v>
      </c>
      <c r="I27" s="242">
        <v>0</v>
      </c>
      <c r="J27" s="242">
        <v>0</v>
      </c>
      <c r="K27" s="242">
        <v>0</v>
      </c>
      <c r="L27" s="242">
        <v>0</v>
      </c>
      <c r="M27" s="242">
        <v>0</v>
      </c>
      <c r="N27" s="221">
        <f t="shared" ref="N27:N28" si="1">SUM(B27:M27)</f>
        <v>0</v>
      </c>
      <c r="O27" s="241">
        <f>N27/N26</f>
        <v>0</v>
      </c>
    </row>
    <row r="28" spans="1:15" ht="32.1" customHeight="1" thickBot="1">
      <c r="A28" s="23" t="s">
        <v>49</v>
      </c>
      <c r="B28" s="244">
        <v>14126845</v>
      </c>
      <c r="C28" s="244">
        <v>17268002</v>
      </c>
      <c r="D28" s="244">
        <v>18503815</v>
      </c>
      <c r="E28" s="244"/>
      <c r="F28" s="244"/>
      <c r="G28" s="244"/>
      <c r="H28" s="244"/>
      <c r="I28" s="244"/>
      <c r="J28" s="244"/>
      <c r="K28" s="244"/>
      <c r="L28" s="244"/>
      <c r="M28" s="244"/>
      <c r="N28" s="245">
        <f t="shared" si="1"/>
        <v>49898662</v>
      </c>
      <c r="O28" s="246">
        <f>N28/N26</f>
        <v>0.83842636962300143</v>
      </c>
    </row>
    <row r="29" spans="1:15" s="25" customFormat="1" ht="16.5" customHeight="1"/>
    <row r="30" spans="1:15" s="25" customFormat="1" ht="17.25" customHeight="1"/>
    <row r="32" spans="1:15" ht="48" customHeight="1" thickBot="1">
      <c r="A32" s="330" t="s">
        <v>50</v>
      </c>
      <c r="B32" s="331"/>
      <c r="C32" s="331"/>
      <c r="D32" s="331"/>
      <c r="E32" s="331"/>
      <c r="F32" s="331"/>
      <c r="G32" s="331"/>
      <c r="H32" s="331"/>
      <c r="I32" s="332"/>
    </row>
    <row r="33" spans="1:9" ht="50.25" customHeight="1" thickBot="1">
      <c r="A33" s="38" t="s">
        <v>51</v>
      </c>
      <c r="B33" s="333" t="str">
        <f>+B12</f>
        <v>Diseñar 4 contenidos nuevos de formación en capacidades digitales con enfoque de género y diferencial</v>
      </c>
      <c r="C33" s="334"/>
      <c r="D33" s="334"/>
      <c r="E33" s="334"/>
      <c r="F33" s="334"/>
      <c r="G33" s="334"/>
      <c r="H33" s="334"/>
      <c r="I33" s="335"/>
    </row>
    <row r="34" spans="1:9" ht="18.75" customHeight="1" thickBot="1">
      <c r="A34" s="324" t="s">
        <v>52</v>
      </c>
      <c r="B34" s="86">
        <v>2024</v>
      </c>
      <c r="C34" s="86">
        <v>2025</v>
      </c>
      <c r="D34" s="86">
        <v>2026</v>
      </c>
      <c r="E34" s="86">
        <v>2027</v>
      </c>
      <c r="F34" s="86" t="s">
        <v>53</v>
      </c>
      <c r="G34" s="343" t="s">
        <v>54</v>
      </c>
      <c r="H34" s="343" t="s">
        <v>55</v>
      </c>
      <c r="I34" s="343"/>
    </row>
    <row r="35" spans="1:9" ht="50.25" customHeight="1" thickBot="1">
      <c r="A35" s="325"/>
      <c r="B35" s="204">
        <v>1</v>
      </c>
      <c r="C35" s="204">
        <v>1</v>
      </c>
      <c r="D35" s="204">
        <v>1</v>
      </c>
      <c r="E35" s="204">
        <v>1</v>
      </c>
      <c r="F35" s="205">
        <f>B35+C35+D35+E35</f>
        <v>4</v>
      </c>
      <c r="G35" s="343"/>
      <c r="H35" s="343"/>
      <c r="I35" s="343"/>
    </row>
    <row r="36" spans="1:9" ht="52.5" customHeight="1" thickBot="1">
      <c r="A36" s="39" t="s">
        <v>56</v>
      </c>
      <c r="B36" s="336">
        <v>0.3</v>
      </c>
      <c r="C36" s="337"/>
      <c r="D36" s="340" t="s">
        <v>57</v>
      </c>
      <c r="E36" s="341"/>
      <c r="F36" s="341"/>
      <c r="G36" s="341"/>
      <c r="H36" s="341"/>
      <c r="I36" s="342"/>
    </row>
    <row r="37" spans="1:9" s="29" customFormat="1" ht="48" customHeight="1" thickBot="1">
      <c r="A37" s="324" t="s">
        <v>58</v>
      </c>
      <c r="B37" s="39" t="s">
        <v>59</v>
      </c>
      <c r="C37" s="38" t="s">
        <v>60</v>
      </c>
      <c r="D37" s="310" t="s">
        <v>61</v>
      </c>
      <c r="E37" s="311"/>
      <c r="F37" s="310" t="s">
        <v>62</v>
      </c>
      <c r="G37" s="311"/>
      <c r="H37" s="40" t="s">
        <v>63</v>
      </c>
      <c r="I37" s="42" t="s">
        <v>64</v>
      </c>
    </row>
    <row r="38" spans="1:9" ht="120.75" customHeight="1" thickBot="1">
      <c r="A38" s="325"/>
      <c r="B38" s="209">
        <v>0</v>
      </c>
      <c r="C38" s="33">
        <v>0</v>
      </c>
      <c r="D38" s="326" t="s">
        <v>65</v>
      </c>
      <c r="E38" s="327"/>
      <c r="F38" s="326" t="s">
        <v>66</v>
      </c>
      <c r="G38" s="327"/>
      <c r="H38" s="237" t="s">
        <v>67</v>
      </c>
      <c r="I38" s="31" t="s">
        <v>68</v>
      </c>
    </row>
    <row r="39" spans="1:9" s="29" customFormat="1" ht="76.5" customHeight="1" thickBot="1">
      <c r="A39" s="324" t="s">
        <v>69</v>
      </c>
      <c r="B39" s="41" t="s">
        <v>59</v>
      </c>
      <c r="C39" s="40" t="s">
        <v>60</v>
      </c>
      <c r="D39" s="310" t="s">
        <v>61</v>
      </c>
      <c r="E39" s="311"/>
      <c r="F39" s="310" t="s">
        <v>62</v>
      </c>
      <c r="G39" s="311"/>
      <c r="H39" s="40" t="s">
        <v>63</v>
      </c>
      <c r="I39" s="42" t="s">
        <v>64</v>
      </c>
    </row>
    <row r="40" spans="1:9" ht="240.75" customHeight="1" thickBot="1">
      <c r="A40" s="325"/>
      <c r="B40" s="225">
        <v>0.08</v>
      </c>
      <c r="C40" s="33">
        <v>0.08</v>
      </c>
      <c r="D40" s="338" t="s">
        <v>70</v>
      </c>
      <c r="E40" s="339"/>
      <c r="F40" s="326" t="s">
        <v>71</v>
      </c>
      <c r="G40" s="327"/>
      <c r="H40" s="237" t="s">
        <v>67</v>
      </c>
      <c r="I40" s="31" t="s">
        <v>72</v>
      </c>
    </row>
    <row r="41" spans="1:9" s="29" customFormat="1" ht="73.900000000000006" customHeight="1" thickBot="1">
      <c r="A41" s="324" t="s">
        <v>73</v>
      </c>
      <c r="B41" s="41" t="s">
        <v>59</v>
      </c>
      <c r="C41" s="40" t="s">
        <v>60</v>
      </c>
      <c r="D41" s="310" t="s">
        <v>61</v>
      </c>
      <c r="E41" s="311"/>
      <c r="F41" s="310" t="s">
        <v>62</v>
      </c>
      <c r="G41" s="311"/>
      <c r="H41" s="40" t="s">
        <v>63</v>
      </c>
      <c r="I41" s="42" t="s">
        <v>64</v>
      </c>
    </row>
    <row r="42" spans="1:9" ht="342" customHeight="1" thickBot="1">
      <c r="A42" s="325"/>
      <c r="B42" s="225">
        <v>0.08</v>
      </c>
      <c r="C42" s="33">
        <v>0.08</v>
      </c>
      <c r="D42" s="338" t="s">
        <v>74</v>
      </c>
      <c r="E42" s="339"/>
      <c r="F42" s="326" t="s">
        <v>75</v>
      </c>
      <c r="G42" s="327"/>
      <c r="H42" s="237" t="s">
        <v>76</v>
      </c>
      <c r="I42" s="31" t="s">
        <v>77</v>
      </c>
    </row>
    <row r="43" spans="1:9" s="29" customFormat="1" ht="52.15" customHeight="1" thickBot="1">
      <c r="A43" s="324" t="s">
        <v>78</v>
      </c>
      <c r="B43" s="41" t="s">
        <v>59</v>
      </c>
      <c r="C43" s="41" t="s">
        <v>60</v>
      </c>
      <c r="D43" s="310" t="s">
        <v>61</v>
      </c>
      <c r="E43" s="311"/>
      <c r="F43" s="310" t="s">
        <v>62</v>
      </c>
      <c r="G43" s="311"/>
      <c r="H43" s="40" t="s">
        <v>63</v>
      </c>
      <c r="I43" s="40" t="s">
        <v>64</v>
      </c>
    </row>
    <row r="44" spans="1:9" ht="120.75" customHeight="1" thickBot="1">
      <c r="A44" s="325"/>
      <c r="B44" s="225">
        <v>0.08</v>
      </c>
      <c r="C44" s="33"/>
      <c r="D44" s="328"/>
      <c r="E44" s="329"/>
      <c r="F44" s="328"/>
      <c r="G44" s="329"/>
      <c r="H44" s="49"/>
      <c r="I44" s="50"/>
    </row>
    <row r="45" spans="1:9" s="29" customFormat="1" ht="35.1" customHeight="1" thickBot="1">
      <c r="A45" s="324" t="s">
        <v>79</v>
      </c>
      <c r="B45" s="41" t="s">
        <v>59</v>
      </c>
      <c r="C45" s="40" t="s">
        <v>60</v>
      </c>
      <c r="D45" s="310" t="s">
        <v>61</v>
      </c>
      <c r="E45" s="311"/>
      <c r="F45" s="310" t="s">
        <v>62</v>
      </c>
      <c r="G45" s="311"/>
      <c r="H45" s="40" t="s">
        <v>63</v>
      </c>
      <c r="I45" s="42" t="s">
        <v>64</v>
      </c>
    </row>
    <row r="46" spans="1:9" ht="120.75" customHeight="1" thickBot="1">
      <c r="A46" s="325"/>
      <c r="B46" s="225">
        <v>0.08</v>
      </c>
      <c r="C46" s="33"/>
      <c r="D46" s="312"/>
      <c r="E46" s="314"/>
      <c r="F46" s="312"/>
      <c r="G46" s="314"/>
      <c r="H46" s="30"/>
      <c r="I46" s="32"/>
    </row>
    <row r="47" spans="1:9" s="29" customFormat="1" ht="35.1" customHeight="1" thickBot="1">
      <c r="A47" s="324" t="s">
        <v>80</v>
      </c>
      <c r="B47" s="41" t="s">
        <v>59</v>
      </c>
      <c r="C47" s="40" t="s">
        <v>60</v>
      </c>
      <c r="D47" s="310" t="s">
        <v>61</v>
      </c>
      <c r="E47" s="311"/>
      <c r="F47" s="310" t="s">
        <v>62</v>
      </c>
      <c r="G47" s="311"/>
      <c r="H47" s="40" t="s">
        <v>63</v>
      </c>
      <c r="I47" s="42" t="s">
        <v>64</v>
      </c>
    </row>
    <row r="48" spans="1:9" ht="120.75" customHeight="1" thickBot="1">
      <c r="A48" s="325"/>
      <c r="B48" s="225">
        <v>0.08</v>
      </c>
      <c r="C48" s="34"/>
      <c r="D48" s="312"/>
      <c r="E48" s="314"/>
      <c r="F48" s="312"/>
      <c r="G48" s="314"/>
      <c r="H48" s="30"/>
      <c r="I48" s="32"/>
    </row>
    <row r="49" spans="1:9" ht="35.1" customHeight="1" thickBot="1">
      <c r="A49" s="324" t="s">
        <v>81</v>
      </c>
      <c r="B49" s="39" t="s">
        <v>59</v>
      </c>
      <c r="C49" s="38" t="s">
        <v>60</v>
      </c>
      <c r="D49" s="310" t="s">
        <v>61</v>
      </c>
      <c r="E49" s="311"/>
      <c r="F49" s="310" t="s">
        <v>62</v>
      </c>
      <c r="G49" s="311"/>
      <c r="H49" s="40" t="s">
        <v>63</v>
      </c>
      <c r="I49" s="42" t="s">
        <v>64</v>
      </c>
    </row>
    <row r="50" spans="1:9" ht="120.75" customHeight="1" thickBot="1">
      <c r="A50" s="325"/>
      <c r="B50" s="225">
        <v>0.08</v>
      </c>
      <c r="C50" s="34"/>
      <c r="D50" s="312"/>
      <c r="E50" s="313"/>
      <c r="F50" s="312"/>
      <c r="G50" s="314"/>
      <c r="H50" s="30"/>
      <c r="I50" s="32"/>
    </row>
    <row r="51" spans="1:9" ht="35.1" customHeight="1" thickBot="1">
      <c r="A51" s="324" t="s">
        <v>82</v>
      </c>
      <c r="B51" s="39" t="s">
        <v>59</v>
      </c>
      <c r="C51" s="38" t="s">
        <v>60</v>
      </c>
      <c r="D51" s="310" t="s">
        <v>61</v>
      </c>
      <c r="E51" s="311"/>
      <c r="F51" s="310" t="s">
        <v>62</v>
      </c>
      <c r="G51" s="311"/>
      <c r="H51" s="40" t="s">
        <v>63</v>
      </c>
      <c r="I51" s="42" t="s">
        <v>64</v>
      </c>
    </row>
    <row r="52" spans="1:9" ht="120.75" customHeight="1" thickBot="1">
      <c r="A52" s="325"/>
      <c r="B52" s="225">
        <v>0.08</v>
      </c>
      <c r="C52" s="34"/>
      <c r="D52" s="312"/>
      <c r="E52" s="313"/>
      <c r="F52" s="312"/>
      <c r="G52" s="314"/>
      <c r="H52" s="51"/>
      <c r="I52" s="32"/>
    </row>
    <row r="53" spans="1:9" ht="35.1" customHeight="1" thickBot="1">
      <c r="A53" s="324" t="s">
        <v>83</v>
      </c>
      <c r="B53" s="39" t="s">
        <v>59</v>
      </c>
      <c r="C53" s="38" t="s">
        <v>60</v>
      </c>
      <c r="D53" s="310" t="s">
        <v>61</v>
      </c>
      <c r="E53" s="311"/>
      <c r="F53" s="310" t="s">
        <v>62</v>
      </c>
      <c r="G53" s="311"/>
      <c r="H53" s="40" t="s">
        <v>63</v>
      </c>
      <c r="I53" s="42" t="s">
        <v>64</v>
      </c>
    </row>
    <row r="54" spans="1:9" ht="120.75" customHeight="1" thickBot="1">
      <c r="A54" s="325"/>
      <c r="B54" s="225">
        <v>0.08</v>
      </c>
      <c r="C54" s="34"/>
      <c r="D54" s="312"/>
      <c r="E54" s="314"/>
      <c r="F54" s="312"/>
      <c r="G54" s="314"/>
      <c r="H54" s="30"/>
      <c r="I54" s="30"/>
    </row>
    <row r="55" spans="1:9" ht="35.1" customHeight="1" thickBot="1">
      <c r="A55" s="324" t="s">
        <v>84</v>
      </c>
      <c r="B55" s="39" t="s">
        <v>59</v>
      </c>
      <c r="C55" s="38" t="s">
        <v>60</v>
      </c>
      <c r="D55" s="310" t="s">
        <v>61</v>
      </c>
      <c r="E55" s="311"/>
      <c r="F55" s="310" t="s">
        <v>62</v>
      </c>
      <c r="G55" s="311"/>
      <c r="H55" s="40" t="s">
        <v>63</v>
      </c>
      <c r="I55" s="42" t="s">
        <v>64</v>
      </c>
    </row>
    <row r="56" spans="1:9" ht="120.75" customHeight="1" thickBot="1">
      <c r="A56" s="325"/>
      <c r="B56" s="225">
        <v>0.08</v>
      </c>
      <c r="C56" s="34"/>
      <c r="D56" s="312"/>
      <c r="E56" s="314"/>
      <c r="F56" s="312"/>
      <c r="G56" s="314"/>
      <c r="H56" s="30"/>
      <c r="I56" s="32"/>
    </row>
    <row r="57" spans="1:9" ht="35.1" customHeight="1" thickBot="1">
      <c r="A57" s="324" t="s">
        <v>85</v>
      </c>
      <c r="B57" s="39" t="s">
        <v>59</v>
      </c>
      <c r="C57" s="38" t="s">
        <v>60</v>
      </c>
      <c r="D57" s="310" t="s">
        <v>61</v>
      </c>
      <c r="E57" s="311"/>
      <c r="F57" s="310" t="s">
        <v>62</v>
      </c>
      <c r="G57" s="311"/>
      <c r="H57" s="40" t="s">
        <v>63</v>
      </c>
      <c r="I57" s="42" t="s">
        <v>64</v>
      </c>
    </row>
    <row r="58" spans="1:9" ht="120.75" customHeight="1" thickBot="1">
      <c r="A58" s="325"/>
      <c r="B58" s="225">
        <v>0.08</v>
      </c>
      <c r="C58" s="34"/>
      <c r="D58" s="312"/>
      <c r="E58" s="314"/>
      <c r="F58" s="313"/>
      <c r="G58" s="313"/>
      <c r="H58" s="30"/>
      <c r="I58" s="30"/>
    </row>
    <row r="59" spans="1:9" ht="35.1" customHeight="1" thickBot="1">
      <c r="A59" s="324" t="s">
        <v>86</v>
      </c>
      <c r="B59" s="39" t="s">
        <v>59</v>
      </c>
      <c r="C59" s="38" t="s">
        <v>60</v>
      </c>
      <c r="D59" s="310" t="s">
        <v>61</v>
      </c>
      <c r="E59" s="311"/>
      <c r="F59" s="310" t="s">
        <v>62</v>
      </c>
      <c r="G59" s="311"/>
      <c r="H59" s="40" t="s">
        <v>63</v>
      </c>
      <c r="I59" s="42" t="s">
        <v>64</v>
      </c>
    </row>
    <row r="60" spans="1:9" ht="120.75" customHeight="1" thickBot="1">
      <c r="A60" s="325"/>
      <c r="B60" s="225">
        <v>0.08</v>
      </c>
      <c r="C60" s="34"/>
      <c r="D60" s="312"/>
      <c r="E60" s="314"/>
      <c r="F60" s="312"/>
      <c r="G60" s="314"/>
      <c r="H60" s="30"/>
      <c r="I60" s="30"/>
    </row>
    <row r="61" spans="1:9">
      <c r="B61" s="218">
        <f>B60+B58+B56+B54+B52+B50+B48+B46+B44+B42+B40+B38+B40+B38</f>
        <v>0.95999999999999985</v>
      </c>
    </row>
    <row r="64" spans="1:9" ht="34.5" customHeight="1">
      <c r="A64" s="388" t="s">
        <v>87</v>
      </c>
      <c r="B64" s="388"/>
      <c r="C64" s="388"/>
      <c r="D64" s="388"/>
      <c r="E64" s="388"/>
      <c r="F64" s="388"/>
      <c r="G64" s="388"/>
      <c r="H64" s="388"/>
      <c r="I64" s="388"/>
    </row>
    <row r="65" spans="1:9" ht="76.5" customHeight="1">
      <c r="A65" s="43" t="s">
        <v>88</v>
      </c>
      <c r="B65" s="315" t="s">
        <v>89</v>
      </c>
      <c r="C65" s="316"/>
      <c r="D65" s="315" t="s">
        <v>90</v>
      </c>
      <c r="E65" s="316"/>
      <c r="F65" s="315" t="s">
        <v>91</v>
      </c>
      <c r="G65" s="316"/>
      <c r="H65" s="389" t="s">
        <v>92</v>
      </c>
      <c r="I65" s="390"/>
    </row>
    <row r="66" spans="1:9" ht="50.25" customHeight="1">
      <c r="A66" s="43" t="s">
        <v>93</v>
      </c>
      <c r="B66" s="382">
        <v>0.12</v>
      </c>
      <c r="C66" s="383"/>
      <c r="D66" s="382">
        <v>0.06</v>
      </c>
      <c r="E66" s="383"/>
      <c r="F66" s="382">
        <v>0.12</v>
      </c>
      <c r="G66" s="383"/>
      <c r="H66" s="395"/>
      <c r="I66" s="396"/>
    </row>
    <row r="67" spans="1:9" ht="30" customHeight="1">
      <c r="A67" s="384" t="s">
        <v>11</v>
      </c>
      <c r="B67" s="91" t="s">
        <v>94</v>
      </c>
      <c r="C67" s="91" t="s">
        <v>60</v>
      </c>
      <c r="D67" s="91" t="s">
        <v>94</v>
      </c>
      <c r="E67" s="91" t="s">
        <v>60</v>
      </c>
      <c r="F67" s="91" t="s">
        <v>94</v>
      </c>
      <c r="G67" s="91" t="s">
        <v>60</v>
      </c>
      <c r="H67" s="91" t="s">
        <v>94</v>
      </c>
      <c r="I67" s="91" t="s">
        <v>60</v>
      </c>
    </row>
    <row r="68" spans="1:9" ht="30" customHeight="1">
      <c r="A68" s="385"/>
      <c r="B68" s="45">
        <v>0</v>
      </c>
      <c r="C68" s="45">
        <v>0</v>
      </c>
      <c r="D68" s="45">
        <v>0</v>
      </c>
      <c r="E68" s="45">
        <v>0</v>
      </c>
      <c r="F68" s="45">
        <v>0</v>
      </c>
      <c r="G68" s="45">
        <v>0</v>
      </c>
      <c r="H68" s="52"/>
      <c r="I68" s="45"/>
    </row>
    <row r="69" spans="1:9" ht="80.25" customHeight="1">
      <c r="A69" s="43" t="s">
        <v>95</v>
      </c>
      <c r="B69" s="318" t="s">
        <v>65</v>
      </c>
      <c r="C69" s="319"/>
      <c r="D69" s="318" t="s">
        <v>65</v>
      </c>
      <c r="E69" s="319"/>
      <c r="F69" s="318" t="s">
        <v>65</v>
      </c>
      <c r="G69" s="319"/>
      <c r="H69" s="308"/>
      <c r="I69" s="391"/>
    </row>
    <row r="70" spans="1:9" ht="80.25" customHeight="1">
      <c r="A70" s="43" t="s">
        <v>96</v>
      </c>
      <c r="B70" s="318" t="s">
        <v>97</v>
      </c>
      <c r="C70" s="319"/>
      <c r="D70" s="318" t="s">
        <v>97</v>
      </c>
      <c r="E70" s="319"/>
      <c r="F70" s="318" t="s">
        <v>97</v>
      </c>
      <c r="G70" s="319"/>
      <c r="H70" s="304"/>
      <c r="I70" s="305"/>
    </row>
    <row r="71" spans="1:9" ht="30.75" customHeight="1">
      <c r="A71" s="384" t="s">
        <v>12</v>
      </c>
      <c r="B71" s="91" t="s">
        <v>94</v>
      </c>
      <c r="C71" s="91" t="s">
        <v>60</v>
      </c>
      <c r="D71" s="91" t="s">
        <v>94</v>
      </c>
      <c r="E71" s="91" t="s">
        <v>60</v>
      </c>
      <c r="F71" s="91" t="s">
        <v>94</v>
      </c>
      <c r="G71" s="91" t="s">
        <v>60</v>
      </c>
      <c r="H71" s="91" t="s">
        <v>94</v>
      </c>
      <c r="I71" s="91" t="s">
        <v>60</v>
      </c>
    </row>
    <row r="72" spans="1:9" ht="30.75" customHeight="1">
      <c r="A72" s="385"/>
      <c r="B72" s="45">
        <v>0</v>
      </c>
      <c r="C72" s="45">
        <v>0</v>
      </c>
      <c r="D72" s="45">
        <v>0</v>
      </c>
      <c r="E72" s="45">
        <v>0</v>
      </c>
      <c r="F72" s="45">
        <v>0</v>
      </c>
      <c r="G72" s="46">
        <v>0</v>
      </c>
      <c r="H72" s="52"/>
      <c r="I72" s="46"/>
    </row>
    <row r="73" spans="1:9" ht="80.25" customHeight="1">
      <c r="A73" s="43" t="s">
        <v>95</v>
      </c>
      <c r="B73" s="318" t="s">
        <v>65</v>
      </c>
      <c r="C73" s="319"/>
      <c r="D73" s="318" t="s">
        <v>65</v>
      </c>
      <c r="E73" s="319"/>
      <c r="F73" s="318" t="s">
        <v>65</v>
      </c>
      <c r="G73" s="319"/>
      <c r="H73" s="320"/>
      <c r="I73" s="321"/>
    </row>
    <row r="74" spans="1:9" ht="80.25" customHeight="1">
      <c r="A74" s="43" t="s">
        <v>96</v>
      </c>
      <c r="B74" s="318" t="s">
        <v>97</v>
      </c>
      <c r="C74" s="319"/>
      <c r="D74" s="318" t="s">
        <v>97</v>
      </c>
      <c r="E74" s="319"/>
      <c r="F74" s="318" t="s">
        <v>97</v>
      </c>
      <c r="G74" s="319"/>
      <c r="H74" s="304"/>
      <c r="I74" s="305"/>
    </row>
    <row r="75" spans="1:9" ht="30.75" customHeight="1">
      <c r="A75" s="384" t="s">
        <v>13</v>
      </c>
      <c r="B75" s="91" t="s">
        <v>94</v>
      </c>
      <c r="C75" s="91" t="s">
        <v>60</v>
      </c>
      <c r="D75" s="91" t="s">
        <v>94</v>
      </c>
      <c r="E75" s="91" t="s">
        <v>60</v>
      </c>
      <c r="F75" s="91" t="s">
        <v>94</v>
      </c>
      <c r="G75" s="91" t="s">
        <v>60</v>
      </c>
      <c r="H75" s="91" t="s">
        <v>94</v>
      </c>
      <c r="I75" s="91" t="s">
        <v>60</v>
      </c>
    </row>
    <row r="76" spans="1:9" ht="30.75" customHeight="1">
      <c r="A76" s="385"/>
      <c r="B76" s="45">
        <v>0</v>
      </c>
      <c r="C76" s="45">
        <v>0</v>
      </c>
      <c r="D76" s="45">
        <v>0</v>
      </c>
      <c r="E76" s="45">
        <v>0</v>
      </c>
      <c r="F76" s="45">
        <v>0.25</v>
      </c>
      <c r="G76" s="46">
        <v>0.25</v>
      </c>
      <c r="H76" s="52"/>
      <c r="I76" s="46"/>
    </row>
    <row r="77" spans="1:9" ht="190.9" customHeight="1">
      <c r="A77" s="43" t="s">
        <v>95</v>
      </c>
      <c r="B77" s="318" t="s">
        <v>65</v>
      </c>
      <c r="C77" s="319"/>
      <c r="D77" s="318" t="s">
        <v>65</v>
      </c>
      <c r="E77" s="319"/>
      <c r="F77" s="322" t="s">
        <v>98</v>
      </c>
      <c r="G77" s="323"/>
      <c r="H77" s="304"/>
      <c r="I77" s="305"/>
    </row>
    <row r="78" spans="1:9" ht="144.75" customHeight="1">
      <c r="A78" s="43" t="s">
        <v>96</v>
      </c>
      <c r="B78" s="318" t="s">
        <v>97</v>
      </c>
      <c r="C78" s="319"/>
      <c r="D78" s="318" t="s">
        <v>97</v>
      </c>
      <c r="E78" s="319"/>
      <c r="F78" s="322" t="s">
        <v>99</v>
      </c>
      <c r="G78" s="323"/>
      <c r="H78" s="304"/>
      <c r="I78" s="305"/>
    </row>
    <row r="79" spans="1:9" ht="30.75" customHeight="1">
      <c r="A79" s="384" t="s">
        <v>15</v>
      </c>
      <c r="B79" s="91" t="s">
        <v>94</v>
      </c>
      <c r="C79" s="91" t="s">
        <v>60</v>
      </c>
      <c r="D79" s="91" t="s">
        <v>94</v>
      </c>
      <c r="E79" s="91" t="s">
        <v>60</v>
      </c>
      <c r="F79" s="91" t="s">
        <v>94</v>
      </c>
      <c r="G79" s="91" t="s">
        <v>60</v>
      </c>
      <c r="H79" s="91" t="s">
        <v>94</v>
      </c>
      <c r="I79" s="91" t="s">
        <v>60</v>
      </c>
    </row>
    <row r="80" spans="1:9" ht="30.75" customHeight="1">
      <c r="A80" s="385"/>
      <c r="B80" s="45">
        <v>0</v>
      </c>
      <c r="C80" s="45"/>
      <c r="D80" s="45">
        <v>0</v>
      </c>
      <c r="E80" s="45"/>
      <c r="F80" s="45">
        <v>0</v>
      </c>
      <c r="G80" s="46"/>
      <c r="H80" s="52"/>
      <c r="I80" s="46"/>
    </row>
    <row r="81" spans="1:9" ht="80.25" customHeight="1">
      <c r="A81" s="43" t="s">
        <v>95</v>
      </c>
      <c r="B81" s="306"/>
      <c r="C81" s="307"/>
      <c r="D81" s="304"/>
      <c r="E81" s="305"/>
      <c r="F81" s="308"/>
      <c r="G81" s="309"/>
      <c r="H81" s="304"/>
      <c r="I81" s="305"/>
    </row>
    <row r="82" spans="1:9" ht="80.25" customHeight="1">
      <c r="A82" s="43" t="s">
        <v>96</v>
      </c>
      <c r="B82" s="397"/>
      <c r="C82" s="398"/>
      <c r="D82" s="318"/>
      <c r="E82" s="319"/>
      <c r="F82" s="304"/>
      <c r="G82" s="305"/>
      <c r="H82" s="304"/>
      <c r="I82" s="305"/>
    </row>
    <row r="83" spans="1:9" ht="30" customHeight="1">
      <c r="A83" s="384" t="s">
        <v>18</v>
      </c>
      <c r="B83" s="91" t="s">
        <v>94</v>
      </c>
      <c r="C83" s="91" t="s">
        <v>60</v>
      </c>
      <c r="D83" s="91" t="s">
        <v>94</v>
      </c>
      <c r="E83" s="91" t="s">
        <v>60</v>
      </c>
      <c r="F83" s="91" t="s">
        <v>94</v>
      </c>
      <c r="G83" s="91" t="s">
        <v>60</v>
      </c>
      <c r="H83" s="91" t="s">
        <v>94</v>
      </c>
      <c r="I83" s="91" t="s">
        <v>60</v>
      </c>
    </row>
    <row r="84" spans="1:9" ht="30" customHeight="1">
      <c r="A84" s="385"/>
      <c r="B84" s="45">
        <v>0</v>
      </c>
      <c r="C84" s="45"/>
      <c r="D84" s="45">
        <v>0.1</v>
      </c>
      <c r="E84" s="45"/>
      <c r="F84" s="45">
        <v>0.25</v>
      </c>
      <c r="G84" s="46"/>
      <c r="H84" s="52"/>
      <c r="I84" s="46"/>
    </row>
    <row r="85" spans="1:9" ht="80.25" customHeight="1">
      <c r="A85" s="43" t="s">
        <v>95</v>
      </c>
      <c r="B85" s="317"/>
      <c r="C85" s="317"/>
      <c r="D85" s="317"/>
      <c r="E85" s="317"/>
      <c r="F85" s="317"/>
      <c r="G85" s="317"/>
      <c r="H85" s="317"/>
      <c r="I85" s="317"/>
    </row>
    <row r="86" spans="1:9" ht="80.25" customHeight="1">
      <c r="A86" s="43" t="s">
        <v>96</v>
      </c>
      <c r="B86" s="301"/>
      <c r="C86" s="302"/>
      <c r="D86" s="301"/>
      <c r="E86" s="302"/>
      <c r="F86" s="301"/>
      <c r="G86" s="302"/>
      <c r="H86" s="301"/>
      <c r="I86" s="302"/>
    </row>
    <row r="87" spans="1:9" ht="29.25" customHeight="1">
      <c r="A87" s="384" t="s">
        <v>19</v>
      </c>
      <c r="B87" s="91" t="s">
        <v>94</v>
      </c>
      <c r="C87" s="91" t="s">
        <v>60</v>
      </c>
      <c r="D87" s="91" t="s">
        <v>94</v>
      </c>
      <c r="E87" s="91" t="s">
        <v>60</v>
      </c>
      <c r="F87" s="91" t="s">
        <v>94</v>
      </c>
      <c r="G87" s="91" t="s">
        <v>60</v>
      </c>
      <c r="H87" s="91" t="s">
        <v>94</v>
      </c>
      <c r="I87" s="91" t="s">
        <v>60</v>
      </c>
    </row>
    <row r="88" spans="1:9" ht="29.25" customHeight="1">
      <c r="A88" s="385"/>
      <c r="B88" s="45">
        <v>0.2</v>
      </c>
      <c r="C88" s="47"/>
      <c r="D88" s="45">
        <v>0.2</v>
      </c>
      <c r="E88" s="45"/>
      <c r="F88" s="45">
        <v>0</v>
      </c>
      <c r="G88" s="46"/>
      <c r="H88" s="52"/>
      <c r="I88" s="46"/>
    </row>
    <row r="89" spans="1:9" ht="80.25" customHeight="1">
      <c r="A89" s="43" t="s">
        <v>95</v>
      </c>
      <c r="B89" s="300"/>
      <c r="C89" s="300"/>
      <c r="D89" s="300"/>
      <c r="E89" s="300"/>
      <c r="F89" s="300"/>
      <c r="G89" s="300"/>
      <c r="H89" s="300"/>
      <c r="I89" s="300"/>
    </row>
    <row r="90" spans="1:9" ht="80.25" customHeight="1">
      <c r="A90" s="43" t="s">
        <v>96</v>
      </c>
      <c r="B90" s="301"/>
      <c r="C90" s="302"/>
      <c r="D90" s="301"/>
      <c r="E90" s="302"/>
      <c r="F90" s="301"/>
      <c r="G90" s="302"/>
      <c r="H90" s="301"/>
      <c r="I90" s="302"/>
    </row>
    <row r="91" spans="1:9" ht="24.95" customHeight="1">
      <c r="A91" s="384" t="s">
        <v>20</v>
      </c>
      <c r="B91" s="91" t="s">
        <v>94</v>
      </c>
      <c r="C91" s="91" t="s">
        <v>60</v>
      </c>
      <c r="D91" s="91" t="s">
        <v>94</v>
      </c>
      <c r="E91" s="91" t="s">
        <v>60</v>
      </c>
      <c r="F91" s="91" t="s">
        <v>94</v>
      </c>
      <c r="G91" s="91" t="s">
        <v>60</v>
      </c>
      <c r="H91" s="91" t="s">
        <v>94</v>
      </c>
      <c r="I91" s="91" t="s">
        <v>60</v>
      </c>
    </row>
    <row r="92" spans="1:9" ht="24.95" customHeight="1">
      <c r="A92" s="385"/>
      <c r="B92" s="45">
        <v>0.2</v>
      </c>
      <c r="C92" s="47"/>
      <c r="D92" s="45">
        <v>0.2</v>
      </c>
      <c r="E92" s="45"/>
      <c r="F92" s="45">
        <v>0.25</v>
      </c>
      <c r="G92" s="46"/>
      <c r="H92" s="52"/>
      <c r="I92" s="46"/>
    </row>
    <row r="93" spans="1:9" ht="80.25" customHeight="1">
      <c r="A93" s="43" t="s">
        <v>95</v>
      </c>
      <c r="B93" s="300"/>
      <c r="C93" s="300"/>
      <c r="D93" s="300"/>
      <c r="E93" s="300"/>
      <c r="F93" s="300"/>
      <c r="G93" s="300"/>
      <c r="H93" s="300"/>
      <c r="I93" s="300"/>
    </row>
    <row r="94" spans="1:9" ht="80.25" customHeight="1">
      <c r="A94" s="43" t="s">
        <v>96</v>
      </c>
      <c r="B94" s="301"/>
      <c r="C94" s="302"/>
      <c r="D94" s="301"/>
      <c r="E94" s="302"/>
      <c r="F94" s="301"/>
      <c r="G94" s="302"/>
      <c r="H94" s="301"/>
      <c r="I94" s="302"/>
    </row>
    <row r="95" spans="1:9" ht="24.95" customHeight="1">
      <c r="A95" s="384" t="s">
        <v>21</v>
      </c>
      <c r="B95" s="91" t="s">
        <v>94</v>
      </c>
      <c r="C95" s="91" t="s">
        <v>60</v>
      </c>
      <c r="D95" s="91" t="s">
        <v>94</v>
      </c>
      <c r="E95" s="91" t="s">
        <v>60</v>
      </c>
      <c r="F95" s="91" t="s">
        <v>94</v>
      </c>
      <c r="G95" s="91" t="s">
        <v>60</v>
      </c>
      <c r="H95" s="91" t="s">
        <v>94</v>
      </c>
      <c r="I95" s="91" t="s">
        <v>60</v>
      </c>
    </row>
    <row r="96" spans="1:9" ht="24.95" customHeight="1">
      <c r="A96" s="385"/>
      <c r="B96" s="45">
        <v>0.3</v>
      </c>
      <c r="C96" s="47"/>
      <c r="D96" s="45">
        <v>0.2</v>
      </c>
      <c r="E96" s="45"/>
      <c r="F96" s="45">
        <v>0</v>
      </c>
      <c r="G96" s="46"/>
      <c r="H96" s="52"/>
      <c r="I96" s="46"/>
    </row>
    <row r="97" spans="1:9" ht="80.25" customHeight="1">
      <c r="A97" s="43" t="s">
        <v>95</v>
      </c>
      <c r="B97" s="300"/>
      <c r="C97" s="300"/>
      <c r="D97" s="300"/>
      <c r="E97" s="300"/>
      <c r="F97" s="300"/>
      <c r="G97" s="300"/>
      <c r="H97" s="300"/>
      <c r="I97" s="300"/>
    </row>
    <row r="98" spans="1:9" ht="80.25" customHeight="1">
      <c r="A98" s="43" t="s">
        <v>96</v>
      </c>
      <c r="B98" s="301"/>
      <c r="C98" s="302"/>
      <c r="D98" s="301"/>
      <c r="E98" s="302"/>
      <c r="F98" s="301"/>
      <c r="G98" s="302"/>
      <c r="H98" s="301"/>
      <c r="I98" s="302"/>
    </row>
    <row r="99" spans="1:9" ht="24.95" customHeight="1">
      <c r="A99" s="384" t="s">
        <v>23</v>
      </c>
      <c r="B99" s="91" t="s">
        <v>94</v>
      </c>
      <c r="C99" s="91" t="s">
        <v>60</v>
      </c>
      <c r="D99" s="91" t="s">
        <v>94</v>
      </c>
      <c r="E99" s="91" t="s">
        <v>60</v>
      </c>
      <c r="F99" s="91" t="s">
        <v>94</v>
      </c>
      <c r="G99" s="91" t="s">
        <v>60</v>
      </c>
      <c r="H99" s="91" t="s">
        <v>94</v>
      </c>
      <c r="I99" s="91" t="s">
        <v>60</v>
      </c>
    </row>
    <row r="100" spans="1:9" ht="24.95" customHeight="1">
      <c r="A100" s="385"/>
      <c r="B100" s="45">
        <v>0.2</v>
      </c>
      <c r="C100" s="47"/>
      <c r="D100" s="45">
        <v>0.2</v>
      </c>
      <c r="E100" s="45"/>
      <c r="F100" s="45">
        <v>0</v>
      </c>
      <c r="G100" s="46"/>
      <c r="H100" s="52"/>
      <c r="I100" s="46"/>
    </row>
    <row r="101" spans="1:9" ht="80.25" customHeight="1">
      <c r="A101" s="43" t="s">
        <v>95</v>
      </c>
      <c r="B101" s="300"/>
      <c r="C101" s="300"/>
      <c r="D101" s="300"/>
      <c r="E101" s="300"/>
      <c r="F101" s="300"/>
      <c r="G101" s="300"/>
      <c r="H101" s="300"/>
      <c r="I101" s="300"/>
    </row>
    <row r="102" spans="1:9" ht="80.25" customHeight="1">
      <c r="A102" s="43" t="s">
        <v>96</v>
      </c>
      <c r="B102" s="301"/>
      <c r="C102" s="302"/>
      <c r="D102" s="301"/>
      <c r="E102" s="302"/>
      <c r="F102" s="301"/>
      <c r="G102" s="302"/>
      <c r="H102" s="301"/>
      <c r="I102" s="302"/>
    </row>
    <row r="103" spans="1:9" ht="24.95" customHeight="1">
      <c r="A103" s="384" t="s">
        <v>24</v>
      </c>
      <c r="B103" s="91" t="s">
        <v>94</v>
      </c>
      <c r="C103" s="91" t="s">
        <v>60</v>
      </c>
      <c r="D103" s="91" t="s">
        <v>94</v>
      </c>
      <c r="E103" s="91" t="s">
        <v>60</v>
      </c>
      <c r="F103" s="91" t="s">
        <v>94</v>
      </c>
      <c r="G103" s="91" t="s">
        <v>60</v>
      </c>
      <c r="H103" s="91" t="s">
        <v>94</v>
      </c>
      <c r="I103" s="91" t="s">
        <v>60</v>
      </c>
    </row>
    <row r="104" spans="1:9" ht="24.95" customHeight="1">
      <c r="A104" s="385"/>
      <c r="B104" s="45">
        <v>0.1</v>
      </c>
      <c r="C104" s="47"/>
      <c r="D104" s="45">
        <v>0.1</v>
      </c>
      <c r="E104" s="45"/>
      <c r="F104" s="45">
        <v>0</v>
      </c>
      <c r="G104" s="46"/>
      <c r="H104" s="52"/>
      <c r="I104" s="46"/>
    </row>
    <row r="105" spans="1:9" ht="80.25" customHeight="1">
      <c r="A105" s="43" t="s">
        <v>95</v>
      </c>
      <c r="B105" s="300"/>
      <c r="C105" s="300"/>
      <c r="D105" s="300"/>
      <c r="E105" s="300"/>
      <c r="F105" s="300"/>
      <c r="G105" s="300"/>
      <c r="H105" s="300"/>
      <c r="I105" s="300"/>
    </row>
    <row r="106" spans="1:9" ht="80.25" customHeight="1">
      <c r="A106" s="43" t="s">
        <v>96</v>
      </c>
      <c r="B106" s="301"/>
      <c r="C106" s="302"/>
      <c r="D106" s="301"/>
      <c r="E106" s="302"/>
      <c r="F106" s="301"/>
      <c r="G106" s="302"/>
      <c r="H106" s="301"/>
      <c r="I106" s="302"/>
    </row>
    <row r="107" spans="1:9" ht="24.95" customHeight="1">
      <c r="A107" s="384" t="s">
        <v>25</v>
      </c>
      <c r="B107" s="91" t="s">
        <v>94</v>
      </c>
      <c r="C107" s="91" t="s">
        <v>60</v>
      </c>
      <c r="D107" s="91" t="s">
        <v>94</v>
      </c>
      <c r="E107" s="91" t="s">
        <v>60</v>
      </c>
      <c r="F107" s="91" t="s">
        <v>94</v>
      </c>
      <c r="G107" s="91" t="s">
        <v>60</v>
      </c>
      <c r="H107" s="91" t="s">
        <v>94</v>
      </c>
      <c r="I107" s="91" t="s">
        <v>60</v>
      </c>
    </row>
    <row r="108" spans="1:9" ht="24.95" customHeight="1">
      <c r="A108" s="385"/>
      <c r="B108" s="45">
        <v>0</v>
      </c>
      <c r="C108" s="47"/>
      <c r="D108" s="45">
        <v>0</v>
      </c>
      <c r="E108" s="45"/>
      <c r="F108" s="45">
        <v>0.25</v>
      </c>
      <c r="G108" s="46"/>
      <c r="H108" s="52"/>
      <c r="I108" s="46"/>
    </row>
    <row r="109" spans="1:9" ht="80.25" customHeight="1">
      <c r="A109" s="43" t="s">
        <v>95</v>
      </c>
      <c r="B109" s="300"/>
      <c r="C109" s="300"/>
      <c r="D109" s="300"/>
      <c r="E109" s="300"/>
      <c r="F109" s="300"/>
      <c r="G109" s="300"/>
      <c r="H109" s="300"/>
      <c r="I109" s="300"/>
    </row>
    <row r="110" spans="1:9" ht="80.25" customHeight="1">
      <c r="A110" s="43" t="s">
        <v>96</v>
      </c>
      <c r="B110" s="301"/>
      <c r="C110" s="302"/>
      <c r="D110" s="301"/>
      <c r="E110" s="302"/>
      <c r="F110" s="301"/>
      <c r="G110" s="302"/>
      <c r="H110" s="301"/>
      <c r="I110" s="302"/>
    </row>
    <row r="111" spans="1:9" ht="24.95" customHeight="1">
      <c r="A111" s="384" t="s">
        <v>26</v>
      </c>
      <c r="B111" s="91" t="s">
        <v>94</v>
      </c>
      <c r="C111" s="91" t="s">
        <v>60</v>
      </c>
      <c r="D111" s="91" t="s">
        <v>94</v>
      </c>
      <c r="E111" s="91" t="s">
        <v>60</v>
      </c>
      <c r="F111" s="91" t="s">
        <v>94</v>
      </c>
      <c r="G111" s="91" t="s">
        <v>60</v>
      </c>
      <c r="H111" s="91" t="s">
        <v>94</v>
      </c>
      <c r="I111" s="91" t="s">
        <v>60</v>
      </c>
    </row>
    <row r="112" spans="1:9" ht="24.95" customHeight="1">
      <c r="A112" s="385"/>
      <c r="B112" s="45">
        <v>0</v>
      </c>
      <c r="C112" s="185"/>
      <c r="D112" s="45">
        <v>0</v>
      </c>
      <c r="E112" s="185"/>
      <c r="F112" s="45">
        <v>0</v>
      </c>
      <c r="G112" s="186"/>
      <c r="H112" s="185"/>
      <c r="I112" s="186"/>
    </row>
    <row r="113" spans="1:9" ht="80.25" customHeight="1">
      <c r="A113" s="43" t="s">
        <v>95</v>
      </c>
      <c r="B113" s="303"/>
      <c r="C113" s="303"/>
      <c r="D113" s="303"/>
      <c r="E113" s="303"/>
      <c r="F113" s="303"/>
      <c r="G113" s="303"/>
      <c r="H113" s="303"/>
      <c r="I113" s="303"/>
    </row>
    <row r="114" spans="1:9" ht="80.25" customHeight="1">
      <c r="A114" s="43" t="s">
        <v>96</v>
      </c>
      <c r="B114" s="301"/>
      <c r="C114" s="302"/>
      <c r="D114" s="301"/>
      <c r="E114" s="302"/>
      <c r="F114" s="301"/>
      <c r="G114" s="302"/>
      <c r="H114" s="301"/>
      <c r="I114" s="302"/>
    </row>
    <row r="115" spans="1:9" ht="16.5">
      <c r="A115" s="44" t="s">
        <v>100</v>
      </c>
      <c r="B115" s="48">
        <f>(B68+B72+B76+B80+B84+B88+B92+B96+B100+B104+B108+B112)</f>
        <v>0.99999999999999989</v>
      </c>
      <c r="C115" s="48">
        <f t="shared" ref="C115:I115" si="2">(C68+C72+C76+C80+C84+C88+C92+C96+C100+C104+C108+C112)</f>
        <v>0</v>
      </c>
      <c r="D115" s="48">
        <f t="shared" si="2"/>
        <v>0.99999999999999989</v>
      </c>
      <c r="E115" s="48">
        <f t="shared" si="2"/>
        <v>0</v>
      </c>
      <c r="F115" s="48">
        <f t="shared" si="2"/>
        <v>1</v>
      </c>
      <c r="G115" s="48">
        <f t="shared" si="2"/>
        <v>0.25</v>
      </c>
      <c r="H115" s="48">
        <f t="shared" si="2"/>
        <v>0</v>
      </c>
      <c r="I115" s="48">
        <f t="shared" si="2"/>
        <v>0</v>
      </c>
    </row>
  </sheetData>
  <mergeCells count="210">
    <mergeCell ref="D66:E66"/>
    <mergeCell ref="H70:I70"/>
    <mergeCell ref="M6:O6"/>
    <mergeCell ref="H66:I66"/>
    <mergeCell ref="A91:A92"/>
    <mergeCell ref="A95:A96"/>
    <mergeCell ref="A99:A100"/>
    <mergeCell ref="F50:G50"/>
    <mergeCell ref="B90:C90"/>
    <mergeCell ref="D90:E90"/>
    <mergeCell ref="F90:G90"/>
    <mergeCell ref="H90:I90"/>
    <mergeCell ref="B86:C86"/>
    <mergeCell ref="D86:E86"/>
    <mergeCell ref="F86:G86"/>
    <mergeCell ref="H86:I86"/>
    <mergeCell ref="B89:C89"/>
    <mergeCell ref="D89:E89"/>
    <mergeCell ref="F89:G89"/>
    <mergeCell ref="H89:I89"/>
    <mergeCell ref="B82:C82"/>
    <mergeCell ref="D82:E82"/>
    <mergeCell ref="F56:G56"/>
    <mergeCell ref="F54:G54"/>
    <mergeCell ref="F49:G49"/>
    <mergeCell ref="F51:G51"/>
    <mergeCell ref="F66:G66"/>
    <mergeCell ref="A103:A104"/>
    <mergeCell ref="A107:A108"/>
    <mergeCell ref="A111:A112"/>
    <mergeCell ref="M8:O8"/>
    <mergeCell ref="M9:O9"/>
    <mergeCell ref="M10:O10"/>
    <mergeCell ref="A67:A68"/>
    <mergeCell ref="A71:A72"/>
    <mergeCell ref="A75:A76"/>
    <mergeCell ref="A79:A80"/>
    <mergeCell ref="A83:A84"/>
    <mergeCell ref="A87:A88"/>
    <mergeCell ref="A21:O21"/>
    <mergeCell ref="A64:I64"/>
    <mergeCell ref="F65:G65"/>
    <mergeCell ref="H65:I65"/>
    <mergeCell ref="B69:C69"/>
    <mergeCell ref="D69:E69"/>
    <mergeCell ref="F69:G69"/>
    <mergeCell ref="H69:I69"/>
    <mergeCell ref="B66:C66"/>
    <mergeCell ref="M1:O1"/>
    <mergeCell ref="M2:O2"/>
    <mergeCell ref="M3:O3"/>
    <mergeCell ref="M4:O4"/>
    <mergeCell ref="B1:L1"/>
    <mergeCell ref="B2:L2"/>
    <mergeCell ref="B3:L3"/>
    <mergeCell ref="B4:L4"/>
    <mergeCell ref="A20:O20"/>
    <mergeCell ref="B12:O14"/>
    <mergeCell ref="B16:F16"/>
    <mergeCell ref="I16:O16"/>
    <mergeCell ref="K18:O18"/>
    <mergeCell ref="A1:A4"/>
    <mergeCell ref="J8:K10"/>
    <mergeCell ref="G16:H16"/>
    <mergeCell ref="G18:I18"/>
    <mergeCell ref="B18:E18"/>
    <mergeCell ref="A12:A14"/>
    <mergeCell ref="A8:A10"/>
    <mergeCell ref="B6:K6"/>
    <mergeCell ref="A32:I32"/>
    <mergeCell ref="B33:I33"/>
    <mergeCell ref="B36:C36"/>
    <mergeCell ref="D37:E37"/>
    <mergeCell ref="D38:E38"/>
    <mergeCell ref="F37:G37"/>
    <mergeCell ref="D41:E41"/>
    <mergeCell ref="D40:E40"/>
    <mergeCell ref="D42:E42"/>
    <mergeCell ref="D36:I36"/>
    <mergeCell ref="F40:G40"/>
    <mergeCell ref="F41:G41"/>
    <mergeCell ref="F42:G42"/>
    <mergeCell ref="D39:E39"/>
    <mergeCell ref="F39:G39"/>
    <mergeCell ref="A41:A42"/>
    <mergeCell ref="A34:A35"/>
    <mergeCell ref="G34:G35"/>
    <mergeCell ref="H34:I35"/>
    <mergeCell ref="A43:A44"/>
    <mergeCell ref="A45:A46"/>
    <mergeCell ref="A47:A48"/>
    <mergeCell ref="F38:G38"/>
    <mergeCell ref="F45:G45"/>
    <mergeCell ref="F46:G46"/>
    <mergeCell ref="F48:G48"/>
    <mergeCell ref="F47:G47"/>
    <mergeCell ref="D48:E48"/>
    <mergeCell ref="A37:A38"/>
    <mergeCell ref="A39:A40"/>
    <mergeCell ref="D44:E44"/>
    <mergeCell ref="F43:G43"/>
    <mergeCell ref="F44:G44"/>
    <mergeCell ref="D43:E43"/>
    <mergeCell ref="D45:E45"/>
    <mergeCell ref="D47:E47"/>
    <mergeCell ref="D46:E46"/>
    <mergeCell ref="A49:A50"/>
    <mergeCell ref="A51:A52"/>
    <mergeCell ref="A53:A54"/>
    <mergeCell ref="A55:A56"/>
    <mergeCell ref="A57:A58"/>
    <mergeCell ref="A59:A60"/>
    <mergeCell ref="D49:E49"/>
    <mergeCell ref="D56:E56"/>
    <mergeCell ref="D58:E58"/>
    <mergeCell ref="D60:E60"/>
    <mergeCell ref="D57:E57"/>
    <mergeCell ref="D51:E51"/>
    <mergeCell ref="D53:E53"/>
    <mergeCell ref="D59:E59"/>
    <mergeCell ref="D52:E52"/>
    <mergeCell ref="B102:C102"/>
    <mergeCell ref="D102:E102"/>
    <mergeCell ref="F102:G102"/>
    <mergeCell ref="B74:C74"/>
    <mergeCell ref="D74:E74"/>
    <mergeCell ref="F74:G74"/>
    <mergeCell ref="B77:C77"/>
    <mergeCell ref="D77:E77"/>
    <mergeCell ref="F77:G77"/>
    <mergeCell ref="F97:G97"/>
    <mergeCell ref="D85:E85"/>
    <mergeCell ref="F85:G85"/>
    <mergeCell ref="B78:C78"/>
    <mergeCell ref="D78:E78"/>
    <mergeCell ref="F78:G78"/>
    <mergeCell ref="F82:G82"/>
    <mergeCell ref="D97:E97"/>
    <mergeCell ref="B85:C85"/>
    <mergeCell ref="H85:I85"/>
    <mergeCell ref="B70:C70"/>
    <mergeCell ref="D70:E70"/>
    <mergeCell ref="F70:G70"/>
    <mergeCell ref="F73:G73"/>
    <mergeCell ref="H73:I73"/>
    <mergeCell ref="B73:C73"/>
    <mergeCell ref="D73:E73"/>
    <mergeCell ref="H74:I74"/>
    <mergeCell ref="H77:I77"/>
    <mergeCell ref="H82:I82"/>
    <mergeCell ref="F53:G53"/>
    <mergeCell ref="D55:E55"/>
    <mergeCell ref="F55:G55"/>
    <mergeCell ref="D50:E50"/>
    <mergeCell ref="D54:E54"/>
    <mergeCell ref="F60:G60"/>
    <mergeCell ref="F58:G58"/>
    <mergeCell ref="B65:C65"/>
    <mergeCell ref="D65:E65"/>
    <mergeCell ref="F57:G57"/>
    <mergeCell ref="F59:G59"/>
    <mergeCell ref="F52:G52"/>
    <mergeCell ref="H113:I113"/>
    <mergeCell ref="H102:I102"/>
    <mergeCell ref="B93:C93"/>
    <mergeCell ref="D93:E93"/>
    <mergeCell ref="F93:G93"/>
    <mergeCell ref="H78:I78"/>
    <mergeCell ref="B81:C81"/>
    <mergeCell ref="D81:E81"/>
    <mergeCell ref="F81:G81"/>
    <mergeCell ref="H81:I81"/>
    <mergeCell ref="H93:I93"/>
    <mergeCell ref="B94:C94"/>
    <mergeCell ref="D94:E94"/>
    <mergeCell ref="B98:C98"/>
    <mergeCell ref="D98:E98"/>
    <mergeCell ref="F98:G98"/>
    <mergeCell ref="H98:I98"/>
    <mergeCell ref="B101:C101"/>
    <mergeCell ref="D101:E101"/>
    <mergeCell ref="F101:G101"/>
    <mergeCell ref="H101:I101"/>
    <mergeCell ref="F94:G94"/>
    <mergeCell ref="H94:I94"/>
    <mergeCell ref="B97:C97"/>
    <mergeCell ref="H97:I97"/>
    <mergeCell ref="B114:C114"/>
    <mergeCell ref="D114:E114"/>
    <mergeCell ref="F114:G114"/>
    <mergeCell ref="H114:I114"/>
    <mergeCell ref="B105:C105"/>
    <mergeCell ref="D105:E105"/>
    <mergeCell ref="F105:G105"/>
    <mergeCell ref="H105:I105"/>
    <mergeCell ref="B106:C106"/>
    <mergeCell ref="D106:E106"/>
    <mergeCell ref="F106:G106"/>
    <mergeCell ref="H106:I106"/>
    <mergeCell ref="B109:C109"/>
    <mergeCell ref="D109:E109"/>
    <mergeCell ref="F109:G109"/>
    <mergeCell ref="H109:I109"/>
    <mergeCell ref="B110:C110"/>
    <mergeCell ref="D110:E110"/>
    <mergeCell ref="F110:G110"/>
    <mergeCell ref="H110:I110"/>
    <mergeCell ref="B113:C113"/>
    <mergeCell ref="D113:E113"/>
    <mergeCell ref="F113:G113"/>
  </mergeCells>
  <phoneticPr fontId="34" type="noConversion"/>
  <dataValidations count="1">
    <dataValidation type="list" allowBlank="1" showInputMessage="1" showErrorMessage="1" sqref="H34:I35" xr:uid="{F73DB0EB-ABC7-4FC5-ADE4-B2ADA3B0391D}">
      <formula1>#REF!</formula1>
    </dataValidation>
  </dataValidations>
  <pageMargins left="0.25" right="0.25" top="0.75" bottom="0.75" header="0.3" footer="0.3"/>
  <pageSetup scale="21"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23"/>
  <sheetViews>
    <sheetView topLeftCell="A8" zoomScale="80" zoomScaleNormal="80" workbookViewId="0">
      <selection activeCell="H14" sqref="H14"/>
    </sheetView>
  </sheetViews>
  <sheetFormatPr defaultColWidth="11.42578125" defaultRowHeight="15"/>
  <cols>
    <col min="1" max="1" width="15.7109375" style="100" customWidth="1"/>
    <col min="2" max="2" width="35.42578125" style="100" customWidth="1"/>
    <col min="3" max="3" width="27.85546875" style="100" customWidth="1"/>
    <col min="4" max="4" width="12" style="100" customWidth="1"/>
    <col min="5" max="5" width="35" style="100" customWidth="1"/>
    <col min="6" max="6" width="19" style="100" customWidth="1"/>
    <col min="7" max="7" width="13.7109375" style="100" customWidth="1"/>
    <col min="8" max="8" width="13.42578125" style="100" customWidth="1"/>
    <col min="9" max="9" width="13.7109375" style="101" customWidth="1"/>
    <col min="10" max="10" width="11.42578125" style="101" customWidth="1"/>
    <col min="11" max="11" width="11.42578125" style="101"/>
    <col min="12" max="12" width="10.140625" style="101" customWidth="1"/>
    <col min="13" max="13" width="10.140625" style="100" customWidth="1"/>
    <col min="14" max="14" width="20.42578125" style="100" customWidth="1"/>
    <col min="15" max="15" width="8.140625" style="100" customWidth="1"/>
    <col min="16" max="16" width="7" style="100" customWidth="1"/>
    <col min="17" max="17" width="24.85546875" style="100" customWidth="1"/>
    <col min="18" max="18" width="8" style="100" customWidth="1"/>
    <col min="19" max="19" width="7.7109375" style="100" customWidth="1"/>
    <col min="20" max="20" width="28.7109375" style="100" customWidth="1"/>
    <col min="21" max="22" width="10.140625" style="100" customWidth="1"/>
    <col min="23" max="23" width="20.7109375" style="100" customWidth="1"/>
    <col min="24" max="25" width="10.28515625" style="100" customWidth="1"/>
    <col min="26" max="26" width="21.85546875" style="100" customWidth="1"/>
    <col min="27" max="28" width="10.28515625" style="100" customWidth="1"/>
    <col min="29" max="29" width="22.28515625" style="100" customWidth="1"/>
    <col min="30" max="31" width="10.28515625" style="100" customWidth="1"/>
    <col min="32" max="32" width="20.42578125" style="100" customWidth="1"/>
    <col min="33" max="34" width="10.28515625" style="100" customWidth="1"/>
    <col min="35" max="35" width="20" style="100" customWidth="1"/>
    <col min="36" max="37" width="10.28515625" style="100" customWidth="1"/>
    <col min="38" max="38" width="13.42578125" style="100" customWidth="1"/>
    <col min="39" max="40" width="10.28515625" style="100" customWidth="1"/>
    <col min="41" max="41" width="13.42578125" style="100" customWidth="1"/>
    <col min="42" max="43" width="10.28515625" style="100" customWidth="1"/>
    <col min="44" max="44" width="12" style="100" customWidth="1"/>
    <col min="45" max="46" width="10.28515625" style="100" customWidth="1"/>
    <col min="47" max="47" width="12.42578125" style="100" customWidth="1"/>
    <col min="48" max="48" width="14" style="100" customWidth="1"/>
    <col min="49" max="50" width="12" style="100" customWidth="1"/>
    <col min="51" max="91" width="11.42578125" style="106"/>
    <col min="92" max="16384" width="11.42578125" style="100"/>
  </cols>
  <sheetData>
    <row r="1" spans="1:59" s="78" customFormat="1" ht="25.5" customHeight="1" thickBot="1">
      <c r="A1" s="371"/>
      <c r="B1" s="554"/>
      <c r="C1" s="560" t="s">
        <v>0</v>
      </c>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0"/>
      <c r="AM1" s="560"/>
      <c r="AN1" s="560"/>
      <c r="AO1" s="560"/>
      <c r="AP1" s="560"/>
      <c r="AQ1" s="560"/>
      <c r="AR1" s="560"/>
      <c r="AS1" s="560"/>
      <c r="AT1" s="560"/>
      <c r="AU1" s="560"/>
      <c r="AV1" s="559" t="s">
        <v>1</v>
      </c>
      <c r="AW1" s="559"/>
      <c r="AX1" s="559"/>
      <c r="AY1" s="137"/>
      <c r="AZ1" s="137"/>
      <c r="BA1" s="137"/>
      <c r="BB1" s="137"/>
      <c r="BC1" s="137"/>
      <c r="BD1" s="137"/>
      <c r="BE1" s="137"/>
      <c r="BF1" s="137"/>
      <c r="BG1" s="137"/>
    </row>
    <row r="2" spans="1:59" s="78" customFormat="1" ht="25.5" customHeight="1" thickBot="1">
      <c r="A2" s="371"/>
      <c r="B2" s="554"/>
      <c r="C2" s="561" t="s">
        <v>2</v>
      </c>
      <c r="D2" s="561"/>
      <c r="E2" s="561"/>
      <c r="F2" s="561"/>
      <c r="G2" s="561"/>
      <c r="H2" s="561"/>
      <c r="I2" s="561"/>
      <c r="J2" s="561"/>
      <c r="K2" s="561"/>
      <c r="L2" s="561"/>
      <c r="M2" s="561"/>
      <c r="N2" s="561"/>
      <c r="O2" s="561"/>
      <c r="P2" s="561"/>
      <c r="Q2" s="561"/>
      <c r="R2" s="561"/>
      <c r="S2" s="561"/>
      <c r="T2" s="561"/>
      <c r="U2" s="561"/>
      <c r="V2" s="561"/>
      <c r="W2" s="561"/>
      <c r="X2" s="561"/>
      <c r="Y2" s="561"/>
      <c r="Z2" s="561"/>
      <c r="AA2" s="561"/>
      <c r="AB2" s="561"/>
      <c r="AC2" s="561"/>
      <c r="AD2" s="561"/>
      <c r="AE2" s="561"/>
      <c r="AF2" s="561"/>
      <c r="AG2" s="561"/>
      <c r="AH2" s="561"/>
      <c r="AI2" s="561"/>
      <c r="AJ2" s="561"/>
      <c r="AK2" s="561"/>
      <c r="AL2" s="561"/>
      <c r="AM2" s="561"/>
      <c r="AN2" s="561"/>
      <c r="AO2" s="561"/>
      <c r="AP2" s="561"/>
      <c r="AQ2" s="561"/>
      <c r="AR2" s="561"/>
      <c r="AS2" s="561"/>
      <c r="AT2" s="561"/>
      <c r="AU2" s="561"/>
      <c r="AV2" s="559" t="s">
        <v>3</v>
      </c>
      <c r="AW2" s="559"/>
      <c r="AX2" s="559"/>
      <c r="AY2" s="137"/>
      <c r="AZ2" s="137"/>
      <c r="BA2" s="137"/>
      <c r="BB2" s="137"/>
      <c r="BC2" s="137"/>
      <c r="BD2" s="137"/>
      <c r="BE2" s="137"/>
      <c r="BF2" s="137"/>
      <c r="BG2" s="137"/>
    </row>
    <row r="3" spans="1:59" s="78" customFormat="1" ht="25.5" customHeight="1" thickBot="1">
      <c r="A3" s="371"/>
      <c r="B3" s="554"/>
      <c r="C3" s="561" t="s">
        <v>4</v>
      </c>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1"/>
      <c r="AO3" s="561"/>
      <c r="AP3" s="561"/>
      <c r="AQ3" s="561"/>
      <c r="AR3" s="561"/>
      <c r="AS3" s="561"/>
      <c r="AT3" s="561"/>
      <c r="AU3" s="561"/>
      <c r="AV3" s="559" t="s">
        <v>5</v>
      </c>
      <c r="AW3" s="559"/>
      <c r="AX3" s="559"/>
      <c r="AY3" s="137"/>
      <c r="AZ3" s="137"/>
      <c r="BA3" s="137"/>
      <c r="BB3" s="137"/>
      <c r="BC3" s="137"/>
      <c r="BD3" s="137"/>
      <c r="BE3" s="137"/>
      <c r="BF3" s="137"/>
      <c r="BG3" s="137"/>
    </row>
    <row r="4" spans="1:59" s="78" customFormat="1" ht="25.5" customHeight="1" thickBot="1">
      <c r="A4" s="372"/>
      <c r="B4" s="555"/>
      <c r="C4" s="556" t="s">
        <v>273</v>
      </c>
      <c r="D4" s="557"/>
      <c r="E4" s="557"/>
      <c r="F4" s="557"/>
      <c r="G4" s="557"/>
      <c r="H4" s="557"/>
      <c r="I4" s="557"/>
      <c r="J4" s="557"/>
      <c r="K4" s="557"/>
      <c r="L4" s="557"/>
      <c r="M4" s="557"/>
      <c r="N4" s="557"/>
      <c r="O4" s="557"/>
      <c r="P4" s="557"/>
      <c r="Q4" s="557"/>
      <c r="R4" s="557"/>
      <c r="S4" s="557"/>
      <c r="T4" s="557"/>
      <c r="U4" s="557"/>
      <c r="V4" s="557"/>
      <c r="W4" s="557"/>
      <c r="X4" s="557"/>
      <c r="Y4" s="557"/>
      <c r="Z4" s="557"/>
      <c r="AA4" s="557"/>
      <c r="AB4" s="557"/>
      <c r="AC4" s="557"/>
      <c r="AD4" s="557"/>
      <c r="AE4" s="557"/>
      <c r="AF4" s="557"/>
      <c r="AG4" s="557"/>
      <c r="AH4" s="557"/>
      <c r="AI4" s="557"/>
      <c r="AJ4" s="557"/>
      <c r="AK4" s="557"/>
      <c r="AL4" s="557"/>
      <c r="AM4" s="557"/>
      <c r="AN4" s="557"/>
      <c r="AO4" s="557"/>
      <c r="AP4" s="557"/>
      <c r="AQ4" s="557"/>
      <c r="AR4" s="557"/>
      <c r="AS4" s="557"/>
      <c r="AT4" s="557"/>
      <c r="AU4" s="558"/>
      <c r="AV4" s="559" t="s">
        <v>6</v>
      </c>
      <c r="AW4" s="559"/>
      <c r="AX4" s="559"/>
      <c r="AY4" s="137"/>
      <c r="AZ4" s="137"/>
      <c r="BA4" s="137"/>
      <c r="BB4" s="137"/>
      <c r="BC4" s="137"/>
      <c r="BD4" s="137"/>
      <c r="BE4" s="137"/>
      <c r="BF4" s="137"/>
      <c r="BG4" s="137"/>
    </row>
    <row r="5" spans="1:59" s="78" customFormat="1" ht="10.15" customHeight="1" thickBot="1">
      <c r="A5" s="79"/>
      <c r="B5" s="297"/>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81"/>
      <c r="AW5" s="81"/>
      <c r="AX5" s="81"/>
      <c r="AY5" s="137"/>
      <c r="AZ5" s="137"/>
      <c r="BA5" s="137"/>
      <c r="BB5" s="137"/>
      <c r="BC5" s="137"/>
      <c r="BD5" s="137"/>
      <c r="BE5" s="137"/>
      <c r="BF5" s="137"/>
      <c r="BG5" s="137"/>
    </row>
    <row r="6" spans="1:59" s="1" customFormat="1" ht="40.35" customHeight="1" thickBot="1">
      <c r="A6" s="356" t="s">
        <v>7</v>
      </c>
      <c r="B6" s="358"/>
      <c r="C6" s="379" t="s">
        <v>8</v>
      </c>
      <c r="D6" s="380"/>
      <c r="E6" s="380"/>
      <c r="F6" s="380"/>
      <c r="G6" s="380"/>
      <c r="H6" s="380"/>
      <c r="I6" s="380"/>
      <c r="J6" s="380"/>
      <c r="K6" s="381"/>
      <c r="M6" s="183"/>
      <c r="N6" s="226" t="s">
        <v>9</v>
      </c>
      <c r="O6" s="392">
        <v>2024110010313</v>
      </c>
      <c r="P6" s="393"/>
      <c r="Q6" s="394"/>
    </row>
    <row r="7" spans="1:59" s="97" customFormat="1" ht="10.15" customHeight="1" thickBot="1">
      <c r="A7" s="107"/>
      <c r="B7" s="99"/>
      <c r="C7" s="99"/>
      <c r="D7" s="99"/>
      <c r="E7" s="99"/>
      <c r="F7" s="99"/>
      <c r="G7" s="99"/>
      <c r="H7" s="99"/>
      <c r="I7" s="99"/>
      <c r="J7" s="99"/>
      <c r="K7" s="99"/>
      <c r="L7" s="99"/>
      <c r="M7" s="108"/>
      <c r="N7" s="108"/>
      <c r="O7" s="108"/>
      <c r="AY7" s="137"/>
      <c r="AZ7" s="137"/>
      <c r="BA7" s="137"/>
      <c r="BB7" s="137"/>
      <c r="BC7" s="137"/>
      <c r="BD7" s="137"/>
      <c r="BE7" s="137"/>
      <c r="BF7" s="137"/>
      <c r="BG7" s="137"/>
    </row>
    <row r="8" spans="1:59" s="78" customFormat="1" ht="21.75" customHeight="1" thickBot="1">
      <c r="A8" s="530" t="s">
        <v>10</v>
      </c>
      <c r="B8" s="530"/>
      <c r="C8" s="144" t="s">
        <v>11</v>
      </c>
      <c r="D8" s="272"/>
      <c r="E8" s="144" t="s">
        <v>12</v>
      </c>
      <c r="F8" s="272"/>
      <c r="G8" s="144" t="s">
        <v>13</v>
      </c>
      <c r="H8" s="168" t="s">
        <v>14</v>
      </c>
      <c r="I8" s="171" t="s">
        <v>15</v>
      </c>
      <c r="J8" s="145"/>
      <c r="K8" s="172"/>
      <c r="L8" s="173"/>
      <c r="M8" s="148"/>
      <c r="N8" s="566" t="s">
        <v>16</v>
      </c>
      <c r="O8" s="567"/>
      <c r="P8" s="568"/>
      <c r="Q8" s="575" t="s">
        <v>17</v>
      </c>
      <c r="R8" s="575"/>
      <c r="S8" s="575"/>
      <c r="T8" s="562"/>
      <c r="U8" s="563"/>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137"/>
      <c r="AZ8" s="137"/>
      <c r="BA8" s="137"/>
      <c r="BB8" s="137"/>
      <c r="BC8" s="137"/>
      <c r="BD8" s="137"/>
      <c r="BE8" s="137"/>
      <c r="BF8" s="137"/>
      <c r="BG8" s="137"/>
    </row>
    <row r="9" spans="1:59" s="78" customFormat="1" ht="21.75" customHeight="1" thickBot="1">
      <c r="A9" s="530"/>
      <c r="B9" s="530"/>
      <c r="C9" s="146" t="s">
        <v>18</v>
      </c>
      <c r="D9" s="147"/>
      <c r="E9" s="144" t="s">
        <v>19</v>
      </c>
      <c r="F9" s="138"/>
      <c r="G9" s="144" t="s">
        <v>20</v>
      </c>
      <c r="H9" s="147"/>
      <c r="I9" s="171" t="s">
        <v>21</v>
      </c>
      <c r="J9" s="145"/>
      <c r="K9" s="172"/>
      <c r="L9" s="173"/>
      <c r="M9" s="148"/>
      <c r="N9" s="569"/>
      <c r="O9" s="570"/>
      <c r="P9" s="571"/>
      <c r="Q9" s="575" t="s">
        <v>22</v>
      </c>
      <c r="R9" s="575"/>
      <c r="S9" s="575"/>
      <c r="T9" s="562"/>
      <c r="U9" s="563"/>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137"/>
      <c r="AZ9" s="137"/>
      <c r="BA9" s="137"/>
      <c r="BB9" s="137"/>
      <c r="BC9" s="137"/>
      <c r="BD9" s="137"/>
      <c r="BE9" s="137"/>
      <c r="BF9" s="137"/>
      <c r="BG9" s="137"/>
    </row>
    <row r="10" spans="1:59" s="78" customFormat="1" ht="21.75" customHeight="1" thickBot="1">
      <c r="A10" s="530"/>
      <c r="B10" s="530"/>
      <c r="C10" s="144" t="s">
        <v>23</v>
      </c>
      <c r="D10" s="138"/>
      <c r="E10" s="144" t="s">
        <v>24</v>
      </c>
      <c r="F10" s="138"/>
      <c r="G10" s="144" t="s">
        <v>25</v>
      </c>
      <c r="H10" s="147"/>
      <c r="I10" s="171" t="s">
        <v>26</v>
      </c>
      <c r="J10" s="145"/>
      <c r="K10" s="172"/>
      <c r="L10" s="173"/>
      <c r="M10" s="148"/>
      <c r="N10" s="572"/>
      <c r="O10" s="573"/>
      <c r="P10" s="574"/>
      <c r="Q10" s="575" t="s">
        <v>27</v>
      </c>
      <c r="R10" s="575"/>
      <c r="S10" s="575"/>
      <c r="T10" s="564" t="s">
        <v>14</v>
      </c>
      <c r="U10" s="565"/>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137"/>
      <c r="AZ10" s="137"/>
      <c r="BA10" s="137"/>
      <c r="BB10" s="137"/>
      <c r="BC10" s="137"/>
      <c r="BD10" s="137"/>
      <c r="BE10" s="137"/>
      <c r="BF10" s="137"/>
      <c r="BG10" s="137"/>
    </row>
    <row r="11" spans="1:59" s="97" customFormat="1" ht="12.6" customHeight="1" thickBot="1">
      <c r="I11" s="174"/>
      <c r="J11" s="174"/>
      <c r="K11" s="174"/>
      <c r="L11" s="174"/>
      <c r="AY11" s="137"/>
      <c r="AZ11" s="137"/>
      <c r="BA11" s="137"/>
      <c r="BB11" s="137"/>
      <c r="BC11" s="137"/>
      <c r="BD11" s="137"/>
      <c r="BE11" s="137"/>
      <c r="BF11" s="137"/>
      <c r="BG11" s="137"/>
    </row>
    <row r="12" spans="1:59" ht="23.45" customHeight="1">
      <c r="A12" s="590" t="s">
        <v>274</v>
      </c>
      <c r="B12" s="579" t="s">
        <v>275</v>
      </c>
      <c r="C12" s="592" t="s">
        <v>276</v>
      </c>
      <c r="D12" s="592" t="s">
        <v>277</v>
      </c>
      <c r="E12" s="592" t="s">
        <v>278</v>
      </c>
      <c r="F12" s="592" t="s">
        <v>279</v>
      </c>
      <c r="G12" s="579" t="s">
        <v>280</v>
      </c>
      <c r="H12" s="579" t="s">
        <v>281</v>
      </c>
      <c r="I12" s="594" t="s">
        <v>282</v>
      </c>
      <c r="J12" s="594" t="s">
        <v>283</v>
      </c>
      <c r="K12" s="581" t="s">
        <v>284</v>
      </c>
      <c r="L12" s="596" t="s">
        <v>11</v>
      </c>
      <c r="M12" s="577"/>
      <c r="N12" s="578"/>
      <c r="O12" s="576" t="s">
        <v>12</v>
      </c>
      <c r="P12" s="577"/>
      <c r="Q12" s="578"/>
      <c r="R12" s="576" t="s">
        <v>13</v>
      </c>
      <c r="S12" s="577"/>
      <c r="T12" s="578"/>
      <c r="U12" s="576" t="s">
        <v>15</v>
      </c>
      <c r="V12" s="577"/>
      <c r="W12" s="578"/>
      <c r="X12" s="576" t="s">
        <v>18</v>
      </c>
      <c r="Y12" s="577"/>
      <c r="Z12" s="578"/>
      <c r="AA12" s="576" t="s">
        <v>19</v>
      </c>
      <c r="AB12" s="577"/>
      <c r="AC12" s="578"/>
      <c r="AD12" s="576" t="s">
        <v>20</v>
      </c>
      <c r="AE12" s="577"/>
      <c r="AF12" s="578"/>
      <c r="AG12" s="576" t="s">
        <v>21</v>
      </c>
      <c r="AH12" s="577"/>
      <c r="AI12" s="578"/>
      <c r="AJ12" s="576" t="s">
        <v>23</v>
      </c>
      <c r="AK12" s="577"/>
      <c r="AL12" s="578"/>
      <c r="AM12" s="576" t="s">
        <v>24</v>
      </c>
      <c r="AN12" s="577"/>
      <c r="AO12" s="578"/>
      <c r="AP12" s="576" t="s">
        <v>25</v>
      </c>
      <c r="AQ12" s="577"/>
      <c r="AR12" s="578"/>
      <c r="AS12" s="576" t="s">
        <v>26</v>
      </c>
      <c r="AT12" s="577"/>
      <c r="AU12" s="578"/>
      <c r="AV12" s="586" t="s">
        <v>285</v>
      </c>
      <c r="AW12" s="588" t="s">
        <v>286</v>
      </c>
      <c r="AX12" s="584" t="s">
        <v>287</v>
      </c>
      <c r="AY12" s="583"/>
      <c r="AZ12" s="583"/>
      <c r="BA12" s="583"/>
      <c r="BB12" s="583"/>
      <c r="BC12" s="583"/>
      <c r="BD12" s="583"/>
      <c r="BE12" s="583"/>
      <c r="BF12" s="583"/>
      <c r="BG12" s="583"/>
    </row>
    <row r="13" spans="1:59" s="101" customFormat="1" ht="36.75" customHeight="1" thickBot="1">
      <c r="A13" s="591"/>
      <c r="B13" s="580"/>
      <c r="C13" s="593"/>
      <c r="D13" s="593"/>
      <c r="E13" s="593"/>
      <c r="F13" s="593"/>
      <c r="G13" s="580"/>
      <c r="H13" s="580"/>
      <c r="I13" s="595"/>
      <c r="J13" s="595"/>
      <c r="K13" s="582"/>
      <c r="L13" s="149" t="s">
        <v>288</v>
      </c>
      <c r="M13" s="139" t="s">
        <v>289</v>
      </c>
      <c r="N13" s="139" t="s">
        <v>290</v>
      </c>
      <c r="O13" s="149" t="s">
        <v>288</v>
      </c>
      <c r="P13" s="139" t="s">
        <v>289</v>
      </c>
      <c r="Q13" s="139" t="s">
        <v>290</v>
      </c>
      <c r="R13" s="149" t="s">
        <v>288</v>
      </c>
      <c r="S13" s="139" t="s">
        <v>289</v>
      </c>
      <c r="T13" s="139" t="s">
        <v>290</v>
      </c>
      <c r="U13" s="149" t="s">
        <v>288</v>
      </c>
      <c r="V13" s="139" t="s">
        <v>289</v>
      </c>
      <c r="W13" s="139" t="s">
        <v>290</v>
      </c>
      <c r="X13" s="149" t="s">
        <v>288</v>
      </c>
      <c r="Y13" s="139" t="s">
        <v>289</v>
      </c>
      <c r="Z13" s="139" t="s">
        <v>290</v>
      </c>
      <c r="AA13" s="149" t="s">
        <v>288</v>
      </c>
      <c r="AB13" s="139" t="s">
        <v>289</v>
      </c>
      <c r="AC13" s="139" t="s">
        <v>290</v>
      </c>
      <c r="AD13" s="149" t="s">
        <v>288</v>
      </c>
      <c r="AE13" s="139" t="s">
        <v>289</v>
      </c>
      <c r="AF13" s="139" t="s">
        <v>290</v>
      </c>
      <c r="AG13" s="149" t="s">
        <v>288</v>
      </c>
      <c r="AH13" s="139" t="s">
        <v>289</v>
      </c>
      <c r="AI13" s="139" t="s">
        <v>290</v>
      </c>
      <c r="AJ13" s="149" t="s">
        <v>288</v>
      </c>
      <c r="AK13" s="139" t="s">
        <v>289</v>
      </c>
      <c r="AL13" s="139" t="s">
        <v>290</v>
      </c>
      <c r="AM13" s="149" t="s">
        <v>288</v>
      </c>
      <c r="AN13" s="139" t="s">
        <v>289</v>
      </c>
      <c r="AO13" s="139" t="s">
        <v>290</v>
      </c>
      <c r="AP13" s="149" t="s">
        <v>288</v>
      </c>
      <c r="AQ13" s="139" t="s">
        <v>289</v>
      </c>
      <c r="AR13" s="139" t="s">
        <v>290</v>
      </c>
      <c r="AS13" s="149" t="s">
        <v>288</v>
      </c>
      <c r="AT13" s="139" t="s">
        <v>289</v>
      </c>
      <c r="AU13" s="139" t="s">
        <v>290</v>
      </c>
      <c r="AV13" s="587"/>
      <c r="AW13" s="589"/>
      <c r="AX13" s="585"/>
      <c r="AY13" s="583"/>
      <c r="AZ13" s="583"/>
      <c r="BA13" s="583"/>
      <c r="BB13" s="583"/>
      <c r="BC13" s="583"/>
      <c r="BD13" s="583"/>
      <c r="BE13" s="583"/>
      <c r="BF13" s="583"/>
      <c r="BG13" s="583"/>
    </row>
    <row r="14" spans="1:59" ht="248.25" customHeight="1">
      <c r="A14" s="102">
        <v>1</v>
      </c>
      <c r="B14" s="104" t="s">
        <v>291</v>
      </c>
      <c r="C14" s="103" t="s">
        <v>292</v>
      </c>
      <c r="D14" s="104">
        <v>4033</v>
      </c>
      <c r="E14" s="104" t="s">
        <v>223</v>
      </c>
      <c r="F14" s="224" t="s">
        <v>293</v>
      </c>
      <c r="G14" s="104" t="s">
        <v>294</v>
      </c>
      <c r="H14" s="104" t="s">
        <v>295</v>
      </c>
      <c r="I14" s="175">
        <v>24161</v>
      </c>
      <c r="J14" s="175">
        <v>27000</v>
      </c>
      <c r="K14" s="176">
        <v>7721</v>
      </c>
      <c r="L14" s="177">
        <v>0</v>
      </c>
      <c r="M14" s="140">
        <v>0</v>
      </c>
      <c r="N14" s="279" t="s">
        <v>296</v>
      </c>
      <c r="O14" s="141">
        <v>400</v>
      </c>
      <c r="P14" s="142">
        <v>427</v>
      </c>
      <c r="Q14" s="298" t="s">
        <v>297</v>
      </c>
      <c r="R14" s="141">
        <v>800</v>
      </c>
      <c r="S14" s="142">
        <v>807</v>
      </c>
      <c r="T14" s="298" t="s">
        <v>298</v>
      </c>
      <c r="U14" s="141">
        <v>600</v>
      </c>
      <c r="V14" s="142"/>
      <c r="W14" s="142"/>
      <c r="X14" s="141">
        <v>800</v>
      </c>
      <c r="Y14" s="142"/>
      <c r="Z14" s="142"/>
      <c r="AA14" s="141">
        <v>800</v>
      </c>
      <c r="AB14" s="142"/>
      <c r="AC14" s="142"/>
      <c r="AD14" s="141">
        <v>800</v>
      </c>
      <c r="AE14" s="142"/>
      <c r="AF14" s="142"/>
      <c r="AG14" s="141">
        <v>800</v>
      </c>
      <c r="AH14" s="142"/>
      <c r="AI14" s="142"/>
      <c r="AJ14" s="141">
        <v>800</v>
      </c>
      <c r="AK14" s="142"/>
      <c r="AL14" s="142"/>
      <c r="AM14" s="141">
        <v>800</v>
      </c>
      <c r="AN14" s="142"/>
      <c r="AO14" s="142"/>
      <c r="AP14" s="141">
        <v>800</v>
      </c>
      <c r="AQ14" s="142"/>
      <c r="AR14" s="142"/>
      <c r="AS14" s="141">
        <v>321</v>
      </c>
      <c r="AT14" s="142"/>
      <c r="AU14" s="142"/>
      <c r="AV14" s="105">
        <f>+L14+O14+R14+U14+X14+AA14+AD14+AG14+AJ14+AM14+AP14+AS14</f>
        <v>7721</v>
      </c>
      <c r="AW14" s="143">
        <f>+M14+P14+S14+V14+Y14+AB14+AE14+AH14+AK14+AN14+AQ14+AT14</f>
        <v>1234</v>
      </c>
      <c r="AX14" s="227">
        <v>8190</v>
      </c>
    </row>
    <row r="22" spans="48:49">
      <c r="AV22" s="100">
        <v>7721</v>
      </c>
      <c r="AW22" s="100">
        <v>100</v>
      </c>
    </row>
    <row r="23" spans="48:49">
      <c r="AV23" s="100">
        <v>1234</v>
      </c>
      <c r="AW23" s="100">
        <f>AV23*AW22/AV22</f>
        <v>15.982385701334024</v>
      </c>
    </row>
  </sheetData>
  <autoFilter ref="A12:AX14" xr:uid="{78830941-7C79-43AC-A399-008D63D7E9EC}">
    <filterColumn colId="11" showButton="0"/>
    <filterColumn colId="12" showButton="0"/>
    <filterColumn colId="14" showButton="0"/>
    <filterColumn colId="15" showButton="0"/>
    <filterColumn colId="17" showButton="0"/>
    <filterColumn colId="18" showButton="0"/>
    <filterColumn colId="20" showButton="0"/>
    <filterColumn colId="21" showButton="0"/>
    <filterColumn colId="23" showButton="0"/>
    <filterColumn colId="24" showButton="0"/>
    <filterColumn colId="26" showButton="0"/>
    <filterColumn colId="27" showButton="0"/>
    <filterColumn colId="29" showButton="0"/>
    <filterColumn colId="30" showButton="0"/>
    <filterColumn colId="32" showButton="0"/>
    <filterColumn colId="33" showButton="0"/>
    <filterColumn colId="35" showButton="0"/>
    <filterColumn colId="36" showButton="0"/>
    <filterColumn colId="38" showButton="0"/>
    <filterColumn colId="39" showButton="0"/>
    <filterColumn colId="41" showButton="0"/>
    <filterColumn colId="42" showButton="0"/>
    <filterColumn colId="44" showButton="0"/>
    <filterColumn colId="45" showButton="0"/>
  </autoFilter>
  <mergeCells count="55">
    <mergeCell ref="A6:B6"/>
    <mergeCell ref="O6:Q6"/>
    <mergeCell ref="C6:K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AF88"/>
  <sheetViews>
    <sheetView topLeftCell="J20" zoomScale="55" zoomScaleNormal="55" workbookViewId="0">
      <selection activeCell="T32" sqref="T32"/>
    </sheetView>
  </sheetViews>
  <sheetFormatPr defaultColWidth="10.85546875" defaultRowHeight="14.25"/>
  <cols>
    <col min="1" max="1" width="25.42578125" style="76" customWidth="1"/>
    <col min="2" max="2" width="29.85546875" style="76" customWidth="1"/>
    <col min="3" max="3" width="21.42578125" style="76" customWidth="1"/>
    <col min="4" max="4" width="21.7109375" style="76" customWidth="1"/>
    <col min="5" max="5" width="20.7109375" style="76" bestFit="1" customWidth="1"/>
    <col min="6" max="6" width="21.85546875" style="76" customWidth="1"/>
    <col min="7" max="7" width="20.7109375" style="76" bestFit="1" customWidth="1"/>
    <col min="8" max="8" width="21.42578125" style="76" customWidth="1"/>
    <col min="9" max="9" width="20.7109375" style="76" bestFit="1" customWidth="1"/>
    <col min="10" max="10" width="22.28515625" style="76" customWidth="1"/>
    <col min="11" max="11" width="20.7109375" style="76" bestFit="1" customWidth="1"/>
    <col min="12" max="12" width="23" style="76" customWidth="1"/>
    <col min="13" max="13" width="20.7109375" style="76" bestFit="1" customWidth="1"/>
    <col min="14" max="14" width="22.28515625" style="76" customWidth="1"/>
    <col min="15" max="15" width="20.7109375" style="76" bestFit="1" customWidth="1"/>
    <col min="16" max="16" width="25.5703125" style="76" customWidth="1"/>
    <col min="17" max="17" width="20.42578125" style="76" customWidth="1"/>
    <col min="18" max="18" width="17.28515625" style="76" bestFit="1" customWidth="1"/>
    <col min="19" max="19" width="25.85546875" style="76" customWidth="1"/>
    <col min="20" max="20" width="21.140625" style="76" customWidth="1"/>
    <col min="21" max="21" width="20.7109375" style="76" bestFit="1" customWidth="1"/>
    <col min="22" max="22" width="22" style="76" customWidth="1"/>
    <col min="23" max="23" width="31.140625" style="76" customWidth="1"/>
    <col min="24" max="24" width="17.28515625" style="76" bestFit="1" customWidth="1"/>
    <col min="25" max="25" width="20.7109375" style="76" bestFit="1" customWidth="1"/>
    <col min="26" max="26" width="20.42578125" style="76" customWidth="1"/>
    <col min="27" max="27" width="17.42578125" style="76" customWidth="1"/>
    <col min="28" max="28" width="19.85546875" style="76" bestFit="1" customWidth="1"/>
    <col min="29" max="29" width="22.85546875" style="76" customWidth="1"/>
    <col min="30" max="30" width="17" style="76" customWidth="1"/>
    <col min="31" max="31" width="19.85546875" style="76" bestFit="1" customWidth="1"/>
    <col min="32" max="32" width="22" style="76" customWidth="1"/>
    <col min="33" max="36" width="20.42578125" style="76" bestFit="1" customWidth="1"/>
    <col min="37" max="16384" width="10.85546875" style="76"/>
  </cols>
  <sheetData>
    <row r="1" spans="1:32" s="1" customFormat="1" ht="20.25" customHeight="1">
      <c r="A1" s="467"/>
      <c r="B1" s="607" t="s">
        <v>299</v>
      </c>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9"/>
    </row>
    <row r="2" spans="1:32" s="1" customFormat="1" ht="18.75" customHeight="1">
      <c r="A2" s="468"/>
      <c r="B2" s="610"/>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2"/>
    </row>
    <row r="3" spans="1:32" s="1" customFormat="1" ht="14.25" customHeight="1">
      <c r="A3" s="468"/>
      <c r="B3" s="610"/>
      <c r="C3" s="611"/>
      <c r="D3" s="611"/>
      <c r="E3" s="611"/>
      <c r="F3" s="611"/>
      <c r="G3" s="611"/>
      <c r="H3" s="611"/>
      <c r="I3" s="611"/>
      <c r="J3" s="611"/>
      <c r="K3" s="611"/>
      <c r="L3" s="611"/>
      <c r="M3" s="611"/>
      <c r="N3" s="611"/>
      <c r="O3" s="611"/>
      <c r="P3" s="611"/>
      <c r="Q3" s="611"/>
      <c r="R3" s="611"/>
      <c r="S3" s="611"/>
      <c r="T3" s="611"/>
      <c r="U3" s="611"/>
      <c r="V3" s="611"/>
      <c r="W3" s="611"/>
      <c r="X3" s="611"/>
      <c r="Y3" s="611"/>
      <c r="Z3" s="611"/>
      <c r="AA3" s="611"/>
      <c r="AB3" s="611"/>
      <c r="AC3" s="611"/>
      <c r="AD3" s="611"/>
      <c r="AE3" s="611"/>
      <c r="AF3" s="612"/>
    </row>
    <row r="4" spans="1:32" s="1" customFormat="1" ht="33" customHeight="1" thickBot="1">
      <c r="A4" s="469"/>
      <c r="B4" s="613"/>
      <c r="C4" s="614"/>
      <c r="D4" s="614"/>
      <c r="E4" s="614"/>
      <c r="F4" s="614"/>
      <c r="G4" s="614"/>
      <c r="H4" s="614"/>
      <c r="I4" s="614"/>
      <c r="J4" s="614"/>
      <c r="K4" s="614"/>
      <c r="L4" s="614"/>
      <c r="M4" s="614"/>
      <c r="N4" s="614"/>
      <c r="O4" s="614"/>
      <c r="P4" s="614"/>
      <c r="Q4" s="614"/>
      <c r="R4" s="614"/>
      <c r="S4" s="614"/>
      <c r="T4" s="614"/>
      <c r="U4" s="614"/>
      <c r="V4" s="614"/>
      <c r="W4" s="614"/>
      <c r="X4" s="614"/>
      <c r="Y4" s="614"/>
      <c r="Z4" s="614"/>
      <c r="AA4" s="614"/>
      <c r="AB4" s="614"/>
      <c r="AC4" s="614"/>
      <c r="AD4" s="614"/>
      <c r="AE4" s="614"/>
      <c r="AF4" s="615"/>
    </row>
    <row r="5" spans="1:32" s="1" customFormat="1" ht="15">
      <c r="B5" s="95"/>
      <c r="C5" s="95"/>
      <c r="D5" s="95"/>
      <c r="E5" s="95"/>
      <c r="F5" s="95"/>
      <c r="G5" s="95"/>
      <c r="H5" s="95"/>
      <c r="I5" s="95"/>
      <c r="J5" s="95"/>
      <c r="K5" s="94"/>
      <c r="L5" s="94"/>
      <c r="M5" s="94"/>
      <c r="N5" s="94"/>
      <c r="O5" s="94"/>
      <c r="P5" s="76"/>
      <c r="Q5" s="76"/>
      <c r="R5" s="76"/>
      <c r="S5" s="76"/>
      <c r="T5" s="76"/>
      <c r="U5" s="76"/>
      <c r="V5" s="76"/>
      <c r="W5" s="76"/>
      <c r="X5" s="76"/>
      <c r="Y5" s="76"/>
      <c r="Z5" s="76"/>
      <c r="AA5" s="76"/>
      <c r="AB5" s="76"/>
      <c r="AC5" s="76"/>
      <c r="AD5" s="76"/>
      <c r="AE5" s="76"/>
      <c r="AF5" s="76"/>
    </row>
    <row r="6" spans="1:32" s="1" customFormat="1" ht="9" customHeight="1">
      <c r="A6" s="5"/>
      <c r="B6" s="95"/>
      <c r="C6" s="95"/>
      <c r="D6" s="95"/>
      <c r="E6" s="95"/>
      <c r="F6" s="95"/>
      <c r="G6" s="95"/>
      <c r="H6" s="95"/>
      <c r="I6" s="95"/>
      <c r="J6" s="95"/>
      <c r="K6" s="95"/>
      <c r="L6" s="95"/>
      <c r="M6" s="95"/>
      <c r="N6" s="95"/>
      <c r="O6" s="95"/>
      <c r="P6" s="2"/>
      <c r="Q6" s="2"/>
      <c r="R6" s="3"/>
      <c r="S6" s="3"/>
      <c r="T6" s="2"/>
      <c r="U6" s="2"/>
      <c r="V6" s="2"/>
      <c r="W6" s="76"/>
      <c r="X6" s="4"/>
      <c r="Y6" s="4"/>
      <c r="Z6" s="4"/>
      <c r="AA6" s="76"/>
      <c r="AB6" s="76"/>
      <c r="AC6" s="76"/>
      <c r="AD6" s="76"/>
      <c r="AE6" s="76"/>
      <c r="AF6" s="76"/>
    </row>
    <row r="7" spans="1:32" s="1" customFormat="1" ht="15" customHeight="1" thickBot="1">
      <c r="A7" s="6"/>
      <c r="B7" s="95"/>
      <c r="C7" s="95"/>
      <c r="D7" s="95"/>
      <c r="E7" s="95"/>
      <c r="F7" s="95"/>
      <c r="G7" s="95"/>
      <c r="H7" s="95"/>
      <c r="I7" s="95"/>
      <c r="J7" s="95"/>
      <c r="K7" s="95"/>
      <c r="L7" s="95"/>
      <c r="M7" s="95"/>
      <c r="N7" s="95"/>
      <c r="O7" s="95"/>
      <c r="P7" s="2"/>
      <c r="Q7" s="2"/>
      <c r="R7" s="3"/>
      <c r="S7" s="3"/>
      <c r="T7" s="2"/>
      <c r="U7" s="2"/>
      <c r="V7" s="2"/>
      <c r="W7" s="76"/>
      <c r="X7" s="4"/>
      <c r="Y7" s="4"/>
      <c r="Z7" s="123"/>
      <c r="AA7" s="76"/>
      <c r="AB7" s="76"/>
      <c r="AC7" s="76"/>
      <c r="AD7" s="76"/>
      <c r="AE7" s="76"/>
      <c r="AF7" s="76"/>
    </row>
    <row r="8" spans="1:32" s="1" customFormat="1" ht="15" customHeight="1" thickBot="1">
      <c r="A8" s="477" t="s">
        <v>216</v>
      </c>
      <c r="B8" s="630" t="s">
        <v>8</v>
      </c>
      <c r="C8" s="631"/>
      <c r="D8" s="631"/>
      <c r="E8" s="631"/>
      <c r="F8" s="631"/>
      <c r="G8" s="631"/>
      <c r="H8" s="631"/>
      <c r="I8" s="631"/>
      <c r="J8" s="631"/>
      <c r="K8" s="631"/>
      <c r="L8" s="631"/>
      <c r="M8" s="631"/>
      <c r="N8" s="631"/>
      <c r="O8" s="631"/>
      <c r="P8" s="631"/>
      <c r="Q8" s="631"/>
      <c r="R8" s="631"/>
      <c r="S8" s="631"/>
      <c r="T8" s="631"/>
      <c r="U8" s="631"/>
      <c r="V8" s="631"/>
      <c r="W8" s="631"/>
      <c r="X8" s="631"/>
      <c r="Y8" s="631"/>
      <c r="Z8" s="632"/>
      <c r="AA8" s="627" t="s">
        <v>9</v>
      </c>
      <c r="AB8" s="620"/>
      <c r="AC8" s="616" t="s">
        <v>212</v>
      </c>
      <c r="AD8" s="617"/>
      <c r="AE8" s="379"/>
      <c r="AF8" s="381"/>
    </row>
    <row r="9" spans="1:32" s="1" customFormat="1" ht="15" customHeight="1" thickBot="1">
      <c r="A9" s="478"/>
      <c r="B9" s="633"/>
      <c r="C9" s="634"/>
      <c r="D9" s="634"/>
      <c r="E9" s="634"/>
      <c r="F9" s="634"/>
      <c r="G9" s="634"/>
      <c r="H9" s="634"/>
      <c r="I9" s="634"/>
      <c r="J9" s="634"/>
      <c r="K9" s="634"/>
      <c r="L9" s="634"/>
      <c r="M9" s="634"/>
      <c r="N9" s="634"/>
      <c r="O9" s="634"/>
      <c r="P9" s="634"/>
      <c r="Q9" s="634"/>
      <c r="R9" s="634"/>
      <c r="S9" s="634"/>
      <c r="T9" s="634"/>
      <c r="U9" s="634"/>
      <c r="V9" s="634"/>
      <c r="W9" s="634"/>
      <c r="X9" s="634"/>
      <c r="Y9" s="634"/>
      <c r="Z9" s="635"/>
      <c r="AA9" s="628"/>
      <c r="AB9" s="621"/>
      <c r="AC9" s="616" t="s">
        <v>213</v>
      </c>
      <c r="AD9" s="617"/>
      <c r="AE9" s="379"/>
      <c r="AF9" s="381"/>
    </row>
    <row r="10" spans="1:32" s="1" customFormat="1" ht="15" customHeight="1" thickBot="1">
      <c r="A10" s="478"/>
      <c r="B10" s="633"/>
      <c r="C10" s="634"/>
      <c r="D10" s="634"/>
      <c r="E10" s="634"/>
      <c r="F10" s="634"/>
      <c r="G10" s="634"/>
      <c r="H10" s="634"/>
      <c r="I10" s="634"/>
      <c r="J10" s="634"/>
      <c r="K10" s="634"/>
      <c r="L10" s="634"/>
      <c r="M10" s="634"/>
      <c r="N10" s="634"/>
      <c r="O10" s="634"/>
      <c r="P10" s="634"/>
      <c r="Q10" s="634"/>
      <c r="R10" s="634"/>
      <c r="S10" s="634"/>
      <c r="T10" s="634"/>
      <c r="U10" s="634"/>
      <c r="V10" s="634"/>
      <c r="W10" s="634"/>
      <c r="X10" s="634"/>
      <c r="Y10" s="634"/>
      <c r="Z10" s="635"/>
      <c r="AA10" s="628"/>
      <c r="AB10" s="621"/>
      <c r="AC10" s="616" t="s">
        <v>214</v>
      </c>
      <c r="AD10" s="617"/>
      <c r="AE10" s="379"/>
      <c r="AF10" s="381"/>
    </row>
    <row r="11" spans="1:32" s="1" customFormat="1" ht="15" customHeight="1" thickBot="1">
      <c r="A11" s="479"/>
      <c r="B11" s="636"/>
      <c r="C11" s="637"/>
      <c r="D11" s="637"/>
      <c r="E11" s="637"/>
      <c r="F11" s="637"/>
      <c r="G11" s="637"/>
      <c r="H11" s="637"/>
      <c r="I11" s="637"/>
      <c r="J11" s="637"/>
      <c r="K11" s="637"/>
      <c r="L11" s="637"/>
      <c r="M11" s="637"/>
      <c r="N11" s="637"/>
      <c r="O11" s="637"/>
      <c r="P11" s="637"/>
      <c r="Q11" s="637"/>
      <c r="R11" s="637"/>
      <c r="S11" s="637"/>
      <c r="T11" s="637"/>
      <c r="U11" s="637"/>
      <c r="V11" s="637"/>
      <c r="W11" s="637"/>
      <c r="X11" s="637"/>
      <c r="Y11" s="637"/>
      <c r="Z11" s="638"/>
      <c r="AA11" s="629"/>
      <c r="AB11" s="622"/>
      <c r="AC11" s="616" t="s">
        <v>6</v>
      </c>
      <c r="AD11" s="617"/>
      <c r="AE11" s="379"/>
      <c r="AF11" s="381"/>
    </row>
    <row r="12" spans="1:32" s="1" customFormat="1" ht="9" customHeight="1">
      <c r="A12" s="13"/>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76"/>
      <c r="AD12" s="76"/>
      <c r="AE12" s="76"/>
      <c r="AF12" s="76"/>
    </row>
    <row r="13" spans="1:32" s="25" customFormat="1" ht="16.5" customHeight="1" thickBot="1">
      <c r="C13" s="97"/>
      <c r="D13" s="97"/>
      <c r="E13" s="97"/>
      <c r="F13" s="97"/>
      <c r="G13" s="97"/>
      <c r="H13" s="97"/>
      <c r="I13" s="97"/>
      <c r="J13" s="97"/>
      <c r="K13" s="96"/>
      <c r="L13" s="96"/>
      <c r="M13" s="96"/>
      <c r="N13" s="96"/>
      <c r="O13" s="96"/>
      <c r="P13" s="116"/>
      <c r="Q13" s="116"/>
      <c r="R13" s="116"/>
      <c r="S13" s="116"/>
      <c r="T13" s="116"/>
      <c r="U13" s="116"/>
      <c r="V13" s="116"/>
      <c r="W13" s="116"/>
      <c r="X13" s="116"/>
      <c r="Y13" s="116"/>
      <c r="Z13" s="116"/>
      <c r="AA13" s="116"/>
      <c r="AB13" s="116"/>
      <c r="AC13" s="116"/>
      <c r="AD13" s="116"/>
      <c r="AE13" s="116"/>
      <c r="AF13" s="116"/>
    </row>
    <row r="14" spans="1:32" s="78" customFormat="1" ht="21.75" customHeight="1" thickBot="1">
      <c r="A14" s="374" t="s">
        <v>10</v>
      </c>
      <c r="B14" s="166" t="s">
        <v>11</v>
      </c>
      <c r="C14" s="125"/>
      <c r="D14" s="166" t="s">
        <v>12</v>
      </c>
      <c r="E14" s="125"/>
      <c r="F14" s="166" t="s">
        <v>13</v>
      </c>
      <c r="G14" s="125" t="s">
        <v>14</v>
      </c>
      <c r="H14" s="166" t="s">
        <v>15</v>
      </c>
      <c r="I14" s="126"/>
      <c r="J14" s="98"/>
      <c r="K14" s="373" t="s">
        <v>16</v>
      </c>
      <c r="L14" s="373"/>
      <c r="M14" s="575" t="s">
        <v>17</v>
      </c>
      <c r="N14" s="575"/>
      <c r="O14" s="575"/>
      <c r="P14" s="273"/>
      <c r="Q14" s="116"/>
      <c r="R14" s="117"/>
      <c r="S14" s="117"/>
      <c r="T14" s="117"/>
      <c r="U14" s="117"/>
      <c r="V14" s="117"/>
      <c r="W14" s="117"/>
      <c r="X14" s="117"/>
      <c r="Y14" s="117"/>
      <c r="Z14" s="117"/>
      <c r="AA14" s="117"/>
      <c r="AB14" s="117"/>
      <c r="AC14" s="117"/>
      <c r="AD14" s="117"/>
      <c r="AE14" s="117"/>
      <c r="AF14" s="117"/>
    </row>
    <row r="15" spans="1:32" s="78" customFormat="1" ht="21.75" customHeight="1" thickBot="1">
      <c r="A15" s="374"/>
      <c r="B15" s="167" t="s">
        <v>18</v>
      </c>
      <c r="C15" s="127"/>
      <c r="D15" s="166" t="s">
        <v>19</v>
      </c>
      <c r="E15" s="128"/>
      <c r="F15" s="166" t="s">
        <v>20</v>
      </c>
      <c r="G15" s="128"/>
      <c r="H15" s="166" t="s">
        <v>21</v>
      </c>
      <c r="I15" s="126"/>
      <c r="J15" s="98"/>
      <c r="K15" s="373"/>
      <c r="L15" s="373"/>
      <c r="M15" s="575" t="s">
        <v>22</v>
      </c>
      <c r="N15" s="575"/>
      <c r="O15" s="575"/>
      <c r="P15" s="129"/>
      <c r="Q15" s="183"/>
      <c r="R15" s="117"/>
      <c r="S15" s="117"/>
      <c r="T15" s="117"/>
      <c r="U15" s="117"/>
      <c r="V15" s="117"/>
      <c r="W15" s="117"/>
      <c r="X15" s="117"/>
      <c r="Y15" s="117"/>
      <c r="Z15" s="117"/>
      <c r="AA15" s="117"/>
      <c r="AB15" s="117"/>
      <c r="AC15" s="117"/>
      <c r="AD15" s="117"/>
      <c r="AE15" s="117"/>
      <c r="AF15" s="117"/>
    </row>
    <row r="16" spans="1:32" s="78" customFormat="1" ht="21.75" customHeight="1" thickBot="1">
      <c r="A16" s="374"/>
      <c r="B16" s="166" t="s">
        <v>23</v>
      </c>
      <c r="C16" s="125"/>
      <c r="D16" s="166" t="s">
        <v>24</v>
      </c>
      <c r="E16" s="128"/>
      <c r="F16" s="166" t="s">
        <v>25</v>
      </c>
      <c r="G16" s="128"/>
      <c r="H16" s="166" t="s">
        <v>26</v>
      </c>
      <c r="I16" s="126"/>
      <c r="K16" s="373"/>
      <c r="L16" s="373"/>
      <c r="M16" s="575" t="s">
        <v>27</v>
      </c>
      <c r="N16" s="575"/>
      <c r="O16" s="575"/>
      <c r="P16" s="236" t="s">
        <v>14</v>
      </c>
      <c r="Q16" s="183"/>
      <c r="R16" s="117"/>
      <c r="S16" s="117"/>
      <c r="T16" s="117"/>
      <c r="U16" s="117"/>
      <c r="V16" s="117"/>
      <c r="W16" s="117"/>
      <c r="X16" s="117"/>
      <c r="Y16" s="117"/>
      <c r="Z16" s="117"/>
      <c r="AA16" s="117"/>
      <c r="AB16" s="117"/>
      <c r="AC16" s="117"/>
      <c r="AD16" s="117"/>
      <c r="AE16" s="117"/>
      <c r="AF16" s="117"/>
    </row>
    <row r="19" spans="1:32" s="1" customFormat="1" ht="48" customHeight="1" thickBot="1">
      <c r="A19" s="330" t="s">
        <v>300</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2"/>
    </row>
    <row r="20" spans="1:32" s="1" customFormat="1" ht="50.25" customHeight="1" thickBot="1">
      <c r="A20" s="310" t="s">
        <v>301</v>
      </c>
      <c r="B20" s="311"/>
      <c r="C20" s="624" t="s">
        <v>223</v>
      </c>
      <c r="D20" s="624"/>
      <c r="E20" s="624"/>
      <c r="F20" s="624"/>
      <c r="G20" s="624"/>
      <c r="H20" s="624"/>
      <c r="I20" s="624"/>
      <c r="J20" s="624"/>
      <c r="K20" s="624"/>
      <c r="L20" s="624"/>
      <c r="M20" s="624"/>
      <c r="N20" s="624"/>
      <c r="O20" s="624"/>
      <c r="P20" s="624"/>
      <c r="Q20" s="624"/>
      <c r="R20" s="624"/>
      <c r="S20" s="624"/>
      <c r="T20" s="624"/>
      <c r="U20" s="624"/>
      <c r="V20" s="624"/>
      <c r="W20" s="624"/>
      <c r="X20" s="624"/>
      <c r="Y20" s="624"/>
      <c r="Z20" s="624"/>
      <c r="AA20" s="624"/>
      <c r="AB20" s="624"/>
      <c r="AC20" s="624"/>
      <c r="AD20" s="624"/>
      <c r="AE20" s="624"/>
      <c r="AF20" s="625"/>
    </row>
    <row r="21" spans="1:32" s="29" customFormat="1" ht="21.75" customHeight="1" thickBot="1">
      <c r="A21" s="324" t="s">
        <v>302</v>
      </c>
      <c r="B21" s="626" t="s">
        <v>303</v>
      </c>
      <c r="C21" s="462" t="s">
        <v>94</v>
      </c>
      <c r="D21" s="623"/>
      <c r="E21" s="623"/>
      <c r="F21" s="623"/>
      <c r="G21" s="623"/>
      <c r="H21" s="623"/>
      <c r="I21" s="623"/>
      <c r="J21" s="623"/>
      <c r="K21" s="623"/>
      <c r="L21" s="623"/>
      <c r="M21" s="623"/>
      <c r="N21" s="463"/>
      <c r="O21" s="600" t="s">
        <v>60</v>
      </c>
      <c r="P21" s="601"/>
      <c r="Q21" s="601"/>
      <c r="R21" s="601"/>
      <c r="S21" s="601"/>
      <c r="T21" s="601"/>
      <c r="U21" s="601"/>
      <c r="V21" s="601"/>
      <c r="W21" s="601"/>
      <c r="X21" s="601"/>
      <c r="Y21" s="601"/>
      <c r="Z21" s="601"/>
      <c r="AA21" s="601"/>
      <c r="AB21" s="601"/>
      <c r="AC21" s="601"/>
      <c r="AD21" s="601"/>
      <c r="AE21" s="601"/>
      <c r="AF21" s="602"/>
    </row>
    <row r="22" spans="1:32" s="29" customFormat="1" ht="21.75" customHeight="1" thickBot="1">
      <c r="A22" s="603"/>
      <c r="B22" s="626"/>
      <c r="C22" s="618" t="s">
        <v>58</v>
      </c>
      <c r="D22" s="619"/>
      <c r="E22" s="618" t="s">
        <v>69</v>
      </c>
      <c r="F22" s="619"/>
      <c r="G22" s="618" t="s">
        <v>73</v>
      </c>
      <c r="H22" s="619"/>
      <c r="I22" s="618" t="s">
        <v>78</v>
      </c>
      <c r="J22" s="619"/>
      <c r="K22" s="618" t="s">
        <v>79</v>
      </c>
      <c r="L22" s="619"/>
      <c r="M22" s="618" t="s">
        <v>80</v>
      </c>
      <c r="N22" s="619"/>
      <c r="O22" s="600" t="s">
        <v>58</v>
      </c>
      <c r="P22" s="601"/>
      <c r="Q22" s="602"/>
      <c r="R22" s="597" t="s">
        <v>69</v>
      </c>
      <c r="S22" s="598"/>
      <c r="T22" s="599"/>
      <c r="U22" s="597" t="s">
        <v>73</v>
      </c>
      <c r="V22" s="598"/>
      <c r="W22" s="599"/>
      <c r="X22" s="597" t="s">
        <v>78</v>
      </c>
      <c r="Y22" s="598"/>
      <c r="Z22" s="599"/>
      <c r="AA22" s="597" t="s">
        <v>79</v>
      </c>
      <c r="AB22" s="598"/>
      <c r="AC22" s="599"/>
      <c r="AD22" s="597" t="s">
        <v>80</v>
      </c>
      <c r="AE22" s="598"/>
      <c r="AF22" s="599"/>
    </row>
    <row r="23" spans="1:32" s="29" customFormat="1" ht="28.5" customHeight="1" thickBot="1">
      <c r="A23" s="603"/>
      <c r="B23" s="626"/>
      <c r="C23" s="121" t="s">
        <v>304</v>
      </c>
      <c r="D23" s="121" t="s">
        <v>305</v>
      </c>
      <c r="E23" s="121" t="s">
        <v>304</v>
      </c>
      <c r="F23" s="121" t="s">
        <v>305</v>
      </c>
      <c r="G23" s="121" t="s">
        <v>304</v>
      </c>
      <c r="H23" s="121" t="s">
        <v>305</v>
      </c>
      <c r="I23" s="121" t="s">
        <v>304</v>
      </c>
      <c r="J23" s="121" t="s">
        <v>305</v>
      </c>
      <c r="K23" s="121" t="s">
        <v>304</v>
      </c>
      <c r="L23" s="121" t="s">
        <v>305</v>
      </c>
      <c r="M23" s="121" t="s">
        <v>304</v>
      </c>
      <c r="N23" s="121" t="s">
        <v>305</v>
      </c>
      <c r="O23" s="122" t="s">
        <v>304</v>
      </c>
      <c r="P23" s="122" t="s">
        <v>306</v>
      </c>
      <c r="Q23" s="122" t="s">
        <v>46</v>
      </c>
      <c r="R23" s="122" t="s">
        <v>304</v>
      </c>
      <c r="S23" s="122" t="s">
        <v>306</v>
      </c>
      <c r="T23" s="122" t="s">
        <v>46</v>
      </c>
      <c r="U23" s="122" t="s">
        <v>304</v>
      </c>
      <c r="V23" s="122" t="s">
        <v>306</v>
      </c>
      <c r="W23" s="122" t="s">
        <v>46</v>
      </c>
      <c r="X23" s="122" t="s">
        <v>304</v>
      </c>
      <c r="Y23" s="122" t="s">
        <v>306</v>
      </c>
      <c r="Z23" s="122" t="s">
        <v>46</v>
      </c>
      <c r="AA23" s="122" t="s">
        <v>304</v>
      </c>
      <c r="AB23" s="122" t="s">
        <v>306</v>
      </c>
      <c r="AC23" s="122" t="s">
        <v>46</v>
      </c>
      <c r="AD23" s="122" t="s">
        <v>304</v>
      </c>
      <c r="AE23" s="122" t="s">
        <v>306</v>
      </c>
      <c r="AF23" s="122" t="s">
        <v>46</v>
      </c>
    </row>
    <row r="24" spans="1:32" s="29" customFormat="1" ht="28.5" customHeight="1" thickBot="1">
      <c r="A24" s="603"/>
      <c r="B24" s="198" t="s">
        <v>307</v>
      </c>
      <c r="C24" s="215">
        <v>0</v>
      </c>
      <c r="D24" s="121"/>
      <c r="E24" s="215">
        <v>400</v>
      </c>
      <c r="F24" s="121"/>
      <c r="G24" s="215">
        <v>800</v>
      </c>
      <c r="H24" s="121"/>
      <c r="I24" s="215">
        <v>600</v>
      </c>
      <c r="J24" s="121"/>
      <c r="K24" s="215">
        <v>800</v>
      </c>
      <c r="L24" s="121"/>
      <c r="M24" s="215">
        <v>800</v>
      </c>
      <c r="N24" s="121"/>
      <c r="O24" s="199"/>
      <c r="P24" s="122"/>
      <c r="Q24" s="200"/>
      <c r="R24" s="199"/>
      <c r="S24" s="122"/>
      <c r="T24" s="200"/>
      <c r="U24" s="199"/>
      <c r="V24" s="122"/>
      <c r="W24" s="200"/>
      <c r="X24" s="199"/>
      <c r="Y24" s="122"/>
      <c r="Z24" s="200"/>
      <c r="AA24" s="199"/>
      <c r="AB24" s="122"/>
      <c r="AC24" s="200"/>
      <c r="AD24" s="199"/>
      <c r="AE24" s="122"/>
      <c r="AF24" s="201"/>
    </row>
    <row r="25" spans="1:32" s="29" customFormat="1" ht="15.75" customHeight="1">
      <c r="A25" s="603"/>
      <c r="B25" s="73" t="s">
        <v>308</v>
      </c>
      <c r="C25" s="133"/>
      <c r="D25" s="131"/>
      <c r="E25" s="133"/>
      <c r="F25" s="131"/>
      <c r="G25" s="133"/>
      <c r="H25" s="131"/>
      <c r="I25" s="133"/>
      <c r="J25" s="131"/>
      <c r="K25" s="133"/>
      <c r="L25" s="131"/>
      <c r="M25" s="133"/>
      <c r="N25" s="131"/>
      <c r="O25" s="71">
        <v>0</v>
      </c>
      <c r="P25" s="131"/>
      <c r="Q25" s="131"/>
      <c r="R25" s="235">
        <v>0</v>
      </c>
      <c r="S25" s="255">
        <f t="shared" ref="S25" si="0">R25*1372585.48</f>
        <v>0</v>
      </c>
      <c r="T25" s="255">
        <f t="shared" ref="T25:V31" si="1">R25*4950.039813</f>
        <v>0</v>
      </c>
      <c r="U25" s="294">
        <v>0</v>
      </c>
      <c r="V25" s="255">
        <f>T24*4950.039813</f>
        <v>0</v>
      </c>
      <c r="W25" s="296">
        <f>U25*84832.05204</f>
        <v>0</v>
      </c>
      <c r="X25" s="71"/>
      <c r="Y25" s="131"/>
      <c r="Z25" s="131"/>
      <c r="AA25" s="71"/>
      <c r="AB25" s="131"/>
      <c r="AC25" s="131"/>
      <c r="AD25" s="71"/>
      <c r="AE25" s="228"/>
      <c r="AF25" s="134"/>
    </row>
    <row r="26" spans="1:32" s="29" customFormat="1" ht="15.75" customHeight="1">
      <c r="A26" s="603"/>
      <c r="B26" s="74" t="s">
        <v>309</v>
      </c>
      <c r="C26" s="71"/>
      <c r="D26" s="131"/>
      <c r="E26" s="71"/>
      <c r="F26" s="131"/>
      <c r="G26" s="71"/>
      <c r="H26" s="131"/>
      <c r="I26" s="71"/>
      <c r="J26" s="131"/>
      <c r="K26" s="71"/>
      <c r="L26" s="131"/>
      <c r="M26" s="71"/>
      <c r="N26" s="131"/>
      <c r="O26" s="71">
        <v>0</v>
      </c>
      <c r="P26" s="131"/>
      <c r="Q26" s="131"/>
      <c r="R26" s="235">
        <v>56</v>
      </c>
      <c r="S26" s="255">
        <f>R26*2335676.815</f>
        <v>130797901.64</v>
      </c>
      <c r="T26" s="255">
        <f>R26*9900.077283</f>
        <v>554404.32784799999</v>
      </c>
      <c r="U26" s="294">
        <v>0</v>
      </c>
      <c r="V26" s="255">
        <f>T25*4950.039813</f>
        <v>0</v>
      </c>
      <c r="W26" s="296">
        <f t="shared" ref="W26:W45" si="2">U26*84832.05204</f>
        <v>0</v>
      </c>
      <c r="X26" s="71"/>
      <c r="Y26" s="131"/>
      <c r="Z26" s="131"/>
      <c r="AA26" s="71"/>
      <c r="AB26" s="131"/>
      <c r="AC26" s="131"/>
      <c r="AD26" s="71"/>
      <c r="AE26" s="229"/>
      <c r="AF26" s="134"/>
    </row>
    <row r="27" spans="1:32" s="29" customFormat="1" ht="15.75" customHeight="1">
      <c r="A27" s="603"/>
      <c r="B27" s="74" t="s">
        <v>310</v>
      </c>
      <c r="C27" s="71"/>
      <c r="D27" s="131"/>
      <c r="E27" s="71"/>
      <c r="F27" s="131"/>
      <c r="G27" s="71"/>
      <c r="H27" s="131"/>
      <c r="I27" s="71"/>
      <c r="J27" s="131"/>
      <c r="K27" s="71"/>
      <c r="L27" s="131"/>
      <c r="M27" s="71"/>
      <c r="N27" s="131"/>
      <c r="O27" s="71">
        <v>0</v>
      </c>
      <c r="P27" s="131"/>
      <c r="Q27" s="131"/>
      <c r="R27" s="235">
        <v>8</v>
      </c>
      <c r="S27" s="255">
        <f t="shared" ref="S27:S44" si="3">R27*2335676.815</f>
        <v>18685414.52</v>
      </c>
      <c r="T27" s="255">
        <f t="shared" ref="T27:T44" si="4">R27*9900.077283</f>
        <v>79200.618264000004</v>
      </c>
      <c r="U27" s="294">
        <v>19</v>
      </c>
      <c r="V27" s="255">
        <f ca="1">-V27</f>
        <v>0</v>
      </c>
      <c r="W27" s="296">
        <f t="shared" si="2"/>
        <v>1611808.9887599999</v>
      </c>
      <c r="X27" s="71"/>
      <c r="Y27" s="131"/>
      <c r="Z27" s="131"/>
      <c r="AA27" s="71"/>
      <c r="AB27" s="131"/>
      <c r="AC27" s="131"/>
      <c r="AD27" s="71"/>
      <c r="AE27" s="229"/>
      <c r="AF27" s="134"/>
    </row>
    <row r="28" spans="1:32" s="29" customFormat="1" ht="15.75" customHeight="1">
      <c r="A28" s="603"/>
      <c r="B28" s="74" t="s">
        <v>311</v>
      </c>
      <c r="C28" s="71"/>
      <c r="D28" s="131"/>
      <c r="E28" s="71"/>
      <c r="F28" s="131"/>
      <c r="G28" s="71"/>
      <c r="H28" s="131"/>
      <c r="I28" s="71"/>
      <c r="J28" s="131"/>
      <c r="K28" s="71"/>
      <c r="L28" s="131"/>
      <c r="M28" s="71"/>
      <c r="N28" s="131"/>
      <c r="O28" s="71">
        <v>0</v>
      </c>
      <c r="P28" s="131"/>
      <c r="Q28" s="131"/>
      <c r="R28" s="235">
        <v>4</v>
      </c>
      <c r="S28" s="255">
        <f t="shared" si="3"/>
        <v>9342707.2599999998</v>
      </c>
      <c r="T28" s="255">
        <f t="shared" si="4"/>
        <v>39600.309132000002</v>
      </c>
      <c r="U28" s="294">
        <v>62</v>
      </c>
      <c r="V28" s="255">
        <f ca="1">-V28</f>
        <v>0</v>
      </c>
      <c r="W28" s="296">
        <f t="shared" si="2"/>
        <v>5259587.2264799997</v>
      </c>
      <c r="X28" s="71"/>
      <c r="Y28" s="131"/>
      <c r="Z28" s="131"/>
      <c r="AA28" s="71"/>
      <c r="AB28" s="131"/>
      <c r="AC28" s="131"/>
      <c r="AD28" s="71"/>
      <c r="AE28" s="229"/>
      <c r="AF28" s="134"/>
    </row>
    <row r="29" spans="1:32" s="29" customFormat="1" ht="15.75" customHeight="1">
      <c r="A29" s="603"/>
      <c r="B29" s="74" t="s">
        <v>312</v>
      </c>
      <c r="C29" s="71"/>
      <c r="D29" s="131"/>
      <c r="E29" s="71"/>
      <c r="F29" s="131"/>
      <c r="G29" s="71"/>
      <c r="H29" s="131"/>
      <c r="I29" s="71"/>
      <c r="J29" s="131"/>
      <c r="K29" s="71"/>
      <c r="L29" s="131"/>
      <c r="M29" s="71"/>
      <c r="N29" s="131"/>
      <c r="O29" s="71">
        <v>0</v>
      </c>
      <c r="P29" s="131"/>
      <c r="Q29" s="131"/>
      <c r="R29" s="235">
        <v>29</v>
      </c>
      <c r="S29" s="255">
        <f t="shared" si="3"/>
        <v>67734627.635000005</v>
      </c>
      <c r="T29" s="255">
        <f t="shared" si="4"/>
        <v>287102.24120700004</v>
      </c>
      <c r="U29" s="294">
        <v>38</v>
      </c>
      <c r="V29" s="255">
        <f ca="1">-V29</f>
        <v>0</v>
      </c>
      <c r="W29" s="296">
        <f t="shared" si="2"/>
        <v>3223617.9775199997</v>
      </c>
      <c r="X29" s="71"/>
      <c r="Y29" s="131"/>
      <c r="Z29" s="131"/>
      <c r="AA29" s="71"/>
      <c r="AB29" s="131"/>
      <c r="AC29" s="131"/>
      <c r="AD29" s="71"/>
      <c r="AE29" s="229"/>
      <c r="AF29" s="134"/>
    </row>
    <row r="30" spans="1:32" s="29" customFormat="1" ht="15.75" customHeight="1">
      <c r="A30" s="603"/>
      <c r="B30" s="74" t="s">
        <v>313</v>
      </c>
      <c r="C30" s="71"/>
      <c r="D30" s="131"/>
      <c r="E30" s="71"/>
      <c r="F30" s="131"/>
      <c r="G30" s="71"/>
      <c r="H30" s="131"/>
      <c r="I30" s="71"/>
      <c r="J30" s="131"/>
      <c r="K30" s="71"/>
      <c r="L30" s="131"/>
      <c r="M30" s="71"/>
      <c r="N30" s="131"/>
      <c r="O30" s="71">
        <v>0</v>
      </c>
      <c r="P30" s="131"/>
      <c r="Q30" s="131"/>
      <c r="R30" s="235">
        <v>12</v>
      </c>
      <c r="S30" s="255">
        <f t="shared" si="3"/>
        <v>28028121.780000001</v>
      </c>
      <c r="T30" s="255">
        <f t="shared" si="4"/>
        <v>118800.92739600001</v>
      </c>
      <c r="U30" s="294">
        <v>84</v>
      </c>
      <c r="V30" s="255">
        <f>-V33</f>
        <v>0</v>
      </c>
      <c r="W30" s="296">
        <f t="shared" si="2"/>
        <v>7125892.3713599993</v>
      </c>
      <c r="X30" s="71"/>
      <c r="Y30" s="131"/>
      <c r="Z30" s="131"/>
      <c r="AA30" s="71"/>
      <c r="AB30" s="131"/>
      <c r="AC30" s="131"/>
      <c r="AD30" s="71"/>
      <c r="AE30" s="229"/>
      <c r="AF30" s="134"/>
    </row>
    <row r="31" spans="1:32" s="29" customFormat="1" ht="15.75" customHeight="1">
      <c r="A31" s="603"/>
      <c r="B31" s="74" t="s">
        <v>314</v>
      </c>
      <c r="C31" s="71"/>
      <c r="D31" s="131"/>
      <c r="E31" s="71"/>
      <c r="F31" s="131"/>
      <c r="G31" s="71"/>
      <c r="H31" s="131"/>
      <c r="I31" s="71"/>
      <c r="J31" s="131"/>
      <c r="K31" s="71"/>
      <c r="L31" s="131"/>
      <c r="M31" s="71"/>
      <c r="N31" s="131"/>
      <c r="O31" s="71">
        <v>0</v>
      </c>
      <c r="P31" s="131"/>
      <c r="Q31" s="131"/>
      <c r="R31" s="235">
        <v>0</v>
      </c>
      <c r="S31" s="255">
        <f t="shared" si="3"/>
        <v>0</v>
      </c>
      <c r="T31" s="255">
        <f t="shared" si="4"/>
        <v>0</v>
      </c>
      <c r="U31" s="294">
        <v>2</v>
      </c>
      <c r="V31" s="255">
        <f t="shared" si="1"/>
        <v>0</v>
      </c>
      <c r="W31" s="296">
        <f t="shared" si="2"/>
        <v>169664.10407999999</v>
      </c>
      <c r="X31" s="71"/>
      <c r="Y31" s="131"/>
      <c r="Z31" s="131"/>
      <c r="AA31" s="71"/>
      <c r="AB31" s="131"/>
      <c r="AC31" s="131"/>
      <c r="AD31" s="71"/>
      <c r="AE31" s="229"/>
      <c r="AF31" s="134"/>
    </row>
    <row r="32" spans="1:32" s="29" customFormat="1" ht="15.75" customHeight="1">
      <c r="A32" s="603"/>
      <c r="B32" s="74" t="s">
        <v>315</v>
      </c>
      <c r="C32" s="71"/>
      <c r="D32" s="131"/>
      <c r="E32" s="71"/>
      <c r="F32" s="131"/>
      <c r="G32" s="71"/>
      <c r="H32" s="131"/>
      <c r="I32" s="71"/>
      <c r="J32" s="131"/>
      <c r="K32" s="71"/>
      <c r="L32" s="131"/>
      <c r="M32" s="71"/>
      <c r="N32" s="131"/>
      <c r="O32" s="71">
        <v>0</v>
      </c>
      <c r="P32" s="131"/>
      <c r="Q32" s="131"/>
      <c r="R32" s="235">
        <v>29</v>
      </c>
      <c r="S32" s="255">
        <f t="shared" si="3"/>
        <v>67734627.635000005</v>
      </c>
      <c r="T32" s="255">
        <f t="shared" si="4"/>
        <v>287102.24120700004</v>
      </c>
      <c r="U32" s="294">
        <v>55</v>
      </c>
      <c r="V32" s="255">
        <f>-V36</f>
        <v>0</v>
      </c>
      <c r="W32" s="296">
        <f t="shared" si="2"/>
        <v>4665762.8621999994</v>
      </c>
      <c r="X32" s="71"/>
      <c r="Y32" s="131"/>
      <c r="Z32" s="131"/>
      <c r="AA32" s="71"/>
      <c r="AB32" s="131"/>
      <c r="AC32" s="131"/>
      <c r="AD32" s="71"/>
      <c r="AE32" s="229"/>
      <c r="AF32" s="134"/>
    </row>
    <row r="33" spans="1:32" s="29" customFormat="1" ht="15.75" customHeight="1">
      <c r="A33" s="603"/>
      <c r="B33" s="74" t="s">
        <v>316</v>
      </c>
      <c r="C33" s="71"/>
      <c r="D33" s="131"/>
      <c r="E33" s="71"/>
      <c r="F33" s="131"/>
      <c r="G33" s="71"/>
      <c r="H33" s="131"/>
      <c r="I33" s="71"/>
      <c r="J33" s="131"/>
      <c r="K33" s="71"/>
      <c r="L33" s="131"/>
      <c r="M33" s="71"/>
      <c r="N33" s="131"/>
      <c r="O33" s="71">
        <v>0</v>
      </c>
      <c r="P33" s="131"/>
      <c r="Q33" s="131"/>
      <c r="R33" s="235">
        <v>33</v>
      </c>
      <c r="S33" s="255">
        <f t="shared" si="3"/>
        <v>77077334.894999996</v>
      </c>
      <c r="T33" s="255">
        <f t="shared" si="4"/>
        <v>326702.55033900001</v>
      </c>
      <c r="U33" s="294">
        <v>46</v>
      </c>
      <c r="V33" s="255">
        <f t="shared" ref="V33:V45" si="5">-V36</f>
        <v>0</v>
      </c>
      <c r="W33" s="296">
        <f t="shared" si="2"/>
        <v>3902274.3938399996</v>
      </c>
      <c r="X33" s="71"/>
      <c r="Y33" s="131"/>
      <c r="Z33" s="131"/>
      <c r="AA33" s="71"/>
      <c r="AB33" s="131"/>
      <c r="AC33" s="131"/>
      <c r="AD33" s="71"/>
      <c r="AE33" s="229"/>
      <c r="AF33" s="134"/>
    </row>
    <row r="34" spans="1:32" s="29" customFormat="1" ht="15.75" customHeight="1">
      <c r="A34" s="603"/>
      <c r="B34" s="74" t="s">
        <v>317</v>
      </c>
      <c r="C34" s="71"/>
      <c r="D34" s="131"/>
      <c r="E34" s="71"/>
      <c r="F34" s="131"/>
      <c r="G34" s="71"/>
      <c r="H34" s="131"/>
      <c r="I34" s="71"/>
      <c r="J34" s="131"/>
      <c r="K34" s="71"/>
      <c r="L34" s="131"/>
      <c r="M34" s="71"/>
      <c r="N34" s="131"/>
      <c r="O34" s="71">
        <v>0</v>
      </c>
      <c r="P34" s="131"/>
      <c r="Q34" s="131"/>
      <c r="R34" s="235">
        <v>46</v>
      </c>
      <c r="S34" s="255">
        <f t="shared" si="3"/>
        <v>107441133.48999999</v>
      </c>
      <c r="T34" s="255">
        <f t="shared" si="4"/>
        <v>455403.55501800001</v>
      </c>
      <c r="U34" s="294">
        <v>50</v>
      </c>
      <c r="V34" s="255">
        <f t="shared" si="5"/>
        <v>0</v>
      </c>
      <c r="W34" s="296">
        <f t="shared" si="2"/>
        <v>4241602.602</v>
      </c>
      <c r="X34" s="71"/>
      <c r="Y34" s="131"/>
      <c r="Z34" s="131"/>
      <c r="AA34" s="71"/>
      <c r="AB34" s="131"/>
      <c r="AC34" s="131"/>
      <c r="AD34" s="71"/>
      <c r="AE34" s="229"/>
      <c r="AF34" s="134"/>
    </row>
    <row r="35" spans="1:32" s="29" customFormat="1" ht="15.75" customHeight="1">
      <c r="A35" s="603"/>
      <c r="B35" s="74" t="s">
        <v>318</v>
      </c>
      <c r="C35" s="71"/>
      <c r="D35" s="131"/>
      <c r="E35" s="71"/>
      <c r="F35" s="131"/>
      <c r="G35" s="71"/>
      <c r="H35" s="131"/>
      <c r="I35" s="71"/>
      <c r="J35" s="131"/>
      <c r="K35" s="71"/>
      <c r="L35" s="131"/>
      <c r="M35" s="71"/>
      <c r="N35" s="131"/>
      <c r="O35" s="71">
        <v>0</v>
      </c>
      <c r="P35" s="131"/>
      <c r="Q35" s="131"/>
      <c r="R35" s="235">
        <v>52</v>
      </c>
      <c r="S35" s="255">
        <f t="shared" si="3"/>
        <v>121455194.38</v>
      </c>
      <c r="T35" s="255">
        <f t="shared" si="4"/>
        <v>514804.01871600002</v>
      </c>
      <c r="U35" s="294">
        <v>89</v>
      </c>
      <c r="V35" s="255">
        <f t="shared" si="5"/>
        <v>0</v>
      </c>
      <c r="W35" s="296">
        <f t="shared" si="2"/>
        <v>7550052.6315599997</v>
      </c>
      <c r="X35" s="71"/>
      <c r="Y35" s="131"/>
      <c r="Z35" s="131"/>
      <c r="AA35" s="71"/>
      <c r="AB35" s="131"/>
      <c r="AC35" s="131"/>
      <c r="AD35" s="71"/>
      <c r="AE35" s="229"/>
      <c r="AF35" s="134"/>
    </row>
    <row r="36" spans="1:32" s="29" customFormat="1" ht="15.75" customHeight="1">
      <c r="A36" s="603"/>
      <c r="B36" s="74" t="s">
        <v>319</v>
      </c>
      <c r="C36" s="71"/>
      <c r="D36" s="131"/>
      <c r="E36" s="71"/>
      <c r="F36" s="131"/>
      <c r="G36" s="71"/>
      <c r="H36" s="131"/>
      <c r="I36" s="71"/>
      <c r="J36" s="131"/>
      <c r="K36" s="71"/>
      <c r="L36" s="131"/>
      <c r="M36" s="71"/>
      <c r="N36" s="131"/>
      <c r="O36" s="71">
        <v>0</v>
      </c>
      <c r="P36" s="131"/>
      <c r="Q36" s="131"/>
      <c r="R36" s="235">
        <v>22</v>
      </c>
      <c r="S36" s="255">
        <f t="shared" si="3"/>
        <v>51384889.93</v>
      </c>
      <c r="T36" s="255">
        <f t="shared" si="4"/>
        <v>217801.70022600002</v>
      </c>
      <c r="U36" s="294">
        <v>47</v>
      </c>
      <c r="V36" s="255">
        <f t="shared" si="5"/>
        <v>0</v>
      </c>
      <c r="W36" s="296">
        <f t="shared" si="2"/>
        <v>3987106.4458799995</v>
      </c>
      <c r="X36" s="71"/>
      <c r="Y36" s="131"/>
      <c r="Z36" s="131"/>
      <c r="AA36" s="71"/>
      <c r="AB36" s="131"/>
      <c r="AC36" s="131"/>
      <c r="AD36" s="71"/>
      <c r="AE36" s="229"/>
      <c r="AF36" s="134"/>
    </row>
    <row r="37" spans="1:32" s="29" customFormat="1" ht="15.75" customHeight="1">
      <c r="A37" s="603"/>
      <c r="B37" s="74" t="s">
        <v>320</v>
      </c>
      <c r="C37" s="71"/>
      <c r="D37" s="131"/>
      <c r="E37" s="71"/>
      <c r="F37" s="131"/>
      <c r="G37" s="71"/>
      <c r="H37" s="131"/>
      <c r="I37" s="71"/>
      <c r="J37" s="131"/>
      <c r="K37" s="71"/>
      <c r="L37" s="131"/>
      <c r="M37" s="71"/>
      <c r="N37" s="131"/>
      <c r="O37" s="71">
        <v>0</v>
      </c>
      <c r="P37" s="131"/>
      <c r="Q37" s="131"/>
      <c r="R37" s="235">
        <v>34</v>
      </c>
      <c r="S37" s="255">
        <f t="shared" si="3"/>
        <v>79413011.709999993</v>
      </c>
      <c r="T37" s="255">
        <f t="shared" si="4"/>
        <v>336602.627622</v>
      </c>
      <c r="U37" s="294">
        <v>31</v>
      </c>
      <c r="V37" s="255">
        <f t="shared" si="5"/>
        <v>0</v>
      </c>
      <c r="W37" s="296">
        <f t="shared" si="2"/>
        <v>2629793.6132399999</v>
      </c>
      <c r="X37" s="71"/>
      <c r="Y37" s="131"/>
      <c r="Z37" s="131"/>
      <c r="AA37" s="71"/>
      <c r="AB37" s="131"/>
      <c r="AC37" s="131"/>
      <c r="AD37" s="71"/>
      <c r="AE37" s="229"/>
      <c r="AF37" s="134"/>
    </row>
    <row r="38" spans="1:32" s="29" customFormat="1" ht="15.75" customHeight="1">
      <c r="A38" s="603"/>
      <c r="B38" s="74" t="s">
        <v>321</v>
      </c>
      <c r="C38" s="71"/>
      <c r="D38" s="131"/>
      <c r="E38" s="71"/>
      <c r="F38" s="131"/>
      <c r="G38" s="71"/>
      <c r="H38" s="131"/>
      <c r="I38" s="71"/>
      <c r="J38" s="131"/>
      <c r="K38" s="71"/>
      <c r="L38" s="131"/>
      <c r="M38" s="71"/>
      <c r="N38" s="131"/>
      <c r="O38" s="71">
        <v>0</v>
      </c>
      <c r="P38" s="131"/>
      <c r="Q38" s="131"/>
      <c r="R38" s="235">
        <v>62</v>
      </c>
      <c r="S38" s="255">
        <f t="shared" si="3"/>
        <v>144811962.53</v>
      </c>
      <c r="T38" s="255">
        <f t="shared" si="4"/>
        <v>613804.79154600005</v>
      </c>
      <c r="U38" s="294">
        <v>0</v>
      </c>
      <c r="V38" s="255">
        <f t="shared" si="5"/>
        <v>0</v>
      </c>
      <c r="W38" s="296">
        <f t="shared" si="2"/>
        <v>0</v>
      </c>
      <c r="X38" s="71"/>
      <c r="Y38" s="131"/>
      <c r="AA38" s="71"/>
      <c r="AB38" s="131"/>
      <c r="AC38" s="131"/>
      <c r="AD38" s="71"/>
      <c r="AE38" s="229"/>
      <c r="AF38" s="134"/>
    </row>
    <row r="39" spans="1:32" s="29" customFormat="1" ht="15.75" customHeight="1">
      <c r="A39" s="603"/>
      <c r="B39" s="74" t="s">
        <v>322</v>
      </c>
      <c r="C39" s="71"/>
      <c r="D39" s="131"/>
      <c r="E39" s="71"/>
      <c r="F39" s="131"/>
      <c r="G39" s="71"/>
      <c r="H39" s="131"/>
      <c r="I39" s="71"/>
      <c r="J39" s="131"/>
      <c r="K39" s="71"/>
      <c r="L39" s="131"/>
      <c r="M39" s="71"/>
      <c r="N39" s="131"/>
      <c r="O39" s="71">
        <v>0</v>
      </c>
      <c r="P39" s="131"/>
      <c r="Q39" s="131"/>
      <c r="R39" s="235">
        <v>4</v>
      </c>
      <c r="S39" s="255">
        <f t="shared" si="3"/>
        <v>9342707.2599999998</v>
      </c>
      <c r="T39" s="255">
        <f t="shared" si="4"/>
        <v>39600.309132000002</v>
      </c>
      <c r="U39" s="294">
        <v>32</v>
      </c>
      <c r="V39" s="255">
        <f t="shared" si="5"/>
        <v>0</v>
      </c>
      <c r="W39" s="296">
        <f t="shared" si="2"/>
        <v>2714625.6652799998</v>
      </c>
      <c r="X39" s="71"/>
      <c r="Y39" s="131"/>
      <c r="Z39" s="131"/>
      <c r="AA39" s="71"/>
      <c r="AB39" s="131"/>
      <c r="AC39" s="131"/>
      <c r="AD39" s="71"/>
      <c r="AE39" s="229"/>
      <c r="AF39" s="134"/>
    </row>
    <row r="40" spans="1:32" s="29" customFormat="1" ht="15.75" customHeight="1">
      <c r="A40" s="603"/>
      <c r="B40" s="74" t="s">
        <v>323</v>
      </c>
      <c r="C40" s="71"/>
      <c r="D40" s="131"/>
      <c r="E40" s="71"/>
      <c r="F40" s="131"/>
      <c r="G40" s="71"/>
      <c r="H40" s="131"/>
      <c r="I40" s="71"/>
      <c r="J40" s="131"/>
      <c r="K40" s="71"/>
      <c r="L40" s="131"/>
      <c r="M40" s="71"/>
      <c r="N40" s="131"/>
      <c r="O40" s="71">
        <v>0</v>
      </c>
      <c r="P40" s="131"/>
      <c r="Q40" s="131"/>
      <c r="R40" s="235">
        <v>22</v>
      </c>
      <c r="S40" s="255">
        <f t="shared" si="3"/>
        <v>51384889.93</v>
      </c>
      <c r="T40" s="255">
        <f t="shared" si="4"/>
        <v>217801.70022600002</v>
      </c>
      <c r="U40" s="294">
        <v>51</v>
      </c>
      <c r="V40" s="255">
        <f t="shared" si="5"/>
        <v>0</v>
      </c>
      <c r="W40" s="296">
        <f t="shared" si="2"/>
        <v>4326434.6540399995</v>
      </c>
      <c r="X40" s="71"/>
      <c r="Y40" s="131"/>
      <c r="Z40" s="131"/>
      <c r="AA40" s="71"/>
      <c r="AB40" s="131"/>
      <c r="AC40" s="131"/>
      <c r="AD40" s="71"/>
      <c r="AE40" s="229"/>
      <c r="AF40" s="134"/>
    </row>
    <row r="41" spans="1:32" s="29" customFormat="1" ht="15.75" customHeight="1">
      <c r="A41" s="603"/>
      <c r="B41" s="74" t="s">
        <v>324</v>
      </c>
      <c r="C41" s="71"/>
      <c r="D41" s="131"/>
      <c r="E41" s="71"/>
      <c r="F41" s="131"/>
      <c r="G41" s="71"/>
      <c r="H41" s="131"/>
      <c r="I41" s="71"/>
      <c r="J41" s="131"/>
      <c r="K41" s="71"/>
      <c r="L41" s="131"/>
      <c r="M41" s="71"/>
      <c r="N41" s="131"/>
      <c r="O41" s="71">
        <v>0</v>
      </c>
      <c r="P41" s="131"/>
      <c r="Q41" s="131"/>
      <c r="R41" s="235">
        <v>11</v>
      </c>
      <c r="S41" s="255">
        <f t="shared" si="3"/>
        <v>25692444.965</v>
      </c>
      <c r="T41" s="255">
        <f t="shared" si="4"/>
        <v>108900.85011300001</v>
      </c>
      <c r="U41" s="294">
        <v>32</v>
      </c>
      <c r="V41" s="255">
        <f t="shared" si="5"/>
        <v>0</v>
      </c>
      <c r="W41" s="296">
        <f t="shared" si="2"/>
        <v>2714625.6652799998</v>
      </c>
      <c r="X41" s="71"/>
      <c r="Y41" s="131"/>
      <c r="Z41" s="131"/>
      <c r="AA41" s="71"/>
      <c r="AB41" s="131"/>
      <c r="AC41" s="131"/>
      <c r="AD41" s="71"/>
      <c r="AE41" s="229"/>
      <c r="AF41" s="134"/>
    </row>
    <row r="42" spans="1:32" s="29" customFormat="1" ht="15.75" customHeight="1">
      <c r="A42" s="603"/>
      <c r="B42" s="74" t="s">
        <v>325</v>
      </c>
      <c r="C42" s="71"/>
      <c r="D42" s="131"/>
      <c r="E42" s="71"/>
      <c r="F42" s="131"/>
      <c r="G42" s="71"/>
      <c r="H42" s="131"/>
      <c r="I42" s="71"/>
      <c r="J42" s="131"/>
      <c r="K42" s="71"/>
      <c r="L42" s="131"/>
      <c r="M42" s="71"/>
      <c r="N42" s="131"/>
      <c r="O42" s="71">
        <v>0</v>
      </c>
      <c r="P42" s="131"/>
      <c r="Q42" s="131"/>
      <c r="R42" s="235">
        <v>0</v>
      </c>
      <c r="S42" s="255">
        <f t="shared" si="3"/>
        <v>0</v>
      </c>
      <c r="T42" s="255">
        <f t="shared" si="4"/>
        <v>0</v>
      </c>
      <c r="U42" s="294">
        <v>25</v>
      </c>
      <c r="V42" s="255">
        <f t="shared" si="5"/>
        <v>0</v>
      </c>
      <c r="W42" s="296">
        <f t="shared" si="2"/>
        <v>2120801.301</v>
      </c>
      <c r="X42" s="71"/>
      <c r="Y42" s="131"/>
      <c r="Z42" s="131"/>
      <c r="AA42" s="71"/>
      <c r="AB42" s="131"/>
      <c r="AC42" s="131"/>
      <c r="AD42" s="71"/>
      <c r="AE42" s="229"/>
      <c r="AF42" s="134"/>
    </row>
    <row r="43" spans="1:32" s="29" customFormat="1" ht="15.75" customHeight="1">
      <c r="A43" s="603"/>
      <c r="B43" s="74" t="s">
        <v>326</v>
      </c>
      <c r="C43" s="71"/>
      <c r="D43" s="131"/>
      <c r="E43" s="71"/>
      <c r="F43" s="131"/>
      <c r="G43" s="71"/>
      <c r="H43" s="131"/>
      <c r="I43" s="71"/>
      <c r="J43" s="131"/>
      <c r="K43" s="71"/>
      <c r="L43" s="131"/>
      <c r="M43" s="71"/>
      <c r="N43" s="131"/>
      <c r="O43" s="71">
        <v>0</v>
      </c>
      <c r="P43" s="131"/>
      <c r="Q43" s="131"/>
      <c r="R43" s="235">
        <v>3</v>
      </c>
      <c r="S43" s="255">
        <f t="shared" si="3"/>
        <v>7007030.4450000003</v>
      </c>
      <c r="T43" s="255">
        <f t="shared" si="4"/>
        <v>29700.231849000003</v>
      </c>
      <c r="U43" s="294">
        <v>144</v>
      </c>
      <c r="V43" s="255">
        <f t="shared" si="5"/>
        <v>0</v>
      </c>
      <c r="W43" s="296">
        <f t="shared" si="2"/>
        <v>12215815.493759999</v>
      </c>
      <c r="X43" s="71"/>
      <c r="Y43" s="131"/>
      <c r="Z43" s="131"/>
      <c r="AA43" s="71"/>
      <c r="AB43" s="131"/>
      <c r="AC43" s="131"/>
      <c r="AD43" s="71"/>
      <c r="AE43" s="229"/>
      <c r="AF43" s="134"/>
    </row>
    <row r="44" spans="1:32" s="29" customFormat="1" ht="15.75" customHeight="1">
      <c r="A44" s="603"/>
      <c r="B44" s="74" t="s">
        <v>327</v>
      </c>
      <c r="C44" s="71"/>
      <c r="D44" s="131"/>
      <c r="E44" s="71"/>
      <c r="F44" s="131"/>
      <c r="G44" s="71"/>
      <c r="H44" s="131"/>
      <c r="I44" s="71"/>
      <c r="J44" s="131"/>
      <c r="K44" s="71"/>
      <c r="L44" s="131"/>
      <c r="M44" s="71"/>
      <c r="N44" s="131"/>
      <c r="O44" s="71">
        <v>0</v>
      </c>
      <c r="P44" s="131"/>
      <c r="Q44" s="131"/>
      <c r="R44" s="235">
        <v>0</v>
      </c>
      <c r="S44" s="255">
        <f t="shared" si="3"/>
        <v>0</v>
      </c>
      <c r="T44" s="255">
        <f t="shared" si="4"/>
        <v>0</v>
      </c>
      <c r="U44" s="294">
        <v>0</v>
      </c>
      <c r="V44" s="255">
        <f t="shared" si="5"/>
        <v>0</v>
      </c>
      <c r="W44" s="296">
        <f t="shared" si="2"/>
        <v>0</v>
      </c>
      <c r="X44" s="71"/>
      <c r="Y44" s="131"/>
      <c r="Z44" s="131"/>
      <c r="AA44" s="71"/>
      <c r="AB44" s="131"/>
      <c r="AC44" s="131"/>
      <c r="AD44" s="71"/>
      <c r="AE44" s="229"/>
      <c r="AF44" s="134"/>
    </row>
    <row r="45" spans="1:32" s="29" customFormat="1" ht="29.25" customHeight="1" thickBot="1">
      <c r="A45" s="325"/>
      <c r="B45" s="72" t="s">
        <v>225</v>
      </c>
      <c r="C45" s="130"/>
      <c r="D45" s="132"/>
      <c r="E45" s="130"/>
      <c r="F45" s="132"/>
      <c r="G45" s="130"/>
      <c r="H45" s="132"/>
      <c r="I45" s="130"/>
      <c r="J45" s="132"/>
      <c r="K45" s="130"/>
      <c r="L45" s="132"/>
      <c r="M45" s="130"/>
      <c r="N45" s="132"/>
      <c r="O45" s="71">
        <v>0</v>
      </c>
      <c r="P45" s="254">
        <v>506616000</v>
      </c>
      <c r="Q45" s="132">
        <v>0</v>
      </c>
      <c r="R45" s="130">
        <f>SUM(R25:R44)</f>
        <v>427</v>
      </c>
      <c r="S45" s="280">
        <f>SUM(S25:S44)</f>
        <v>997334000.005</v>
      </c>
      <c r="T45" s="280">
        <f>SUM(T25:T44)</f>
        <v>4227332.999841</v>
      </c>
      <c r="U45" s="295">
        <v>807</v>
      </c>
      <c r="V45" s="255">
        <f t="shared" si="5"/>
        <v>0</v>
      </c>
      <c r="W45" s="255">
        <f t="shared" si="2"/>
        <v>68459465.99628</v>
      </c>
      <c r="X45" s="130"/>
      <c r="Y45" s="132"/>
      <c r="Z45" s="132"/>
      <c r="AA45" s="130"/>
      <c r="AB45" s="132"/>
      <c r="AC45" s="132"/>
      <c r="AD45" s="130"/>
      <c r="AE45" s="230"/>
      <c r="AF45" s="135"/>
    </row>
    <row r="46" spans="1:32" s="1" customFormat="1" ht="24" customHeight="1" thickBot="1">
      <c r="K46" s="94"/>
      <c r="L46" s="94"/>
      <c r="M46" s="94"/>
      <c r="N46" s="94"/>
      <c r="O46" s="94"/>
    </row>
    <row r="47" spans="1:32" s="1" customFormat="1" ht="24" customHeight="1" thickBot="1">
      <c r="A47" s="324" t="s">
        <v>328</v>
      </c>
      <c r="B47" s="604" t="s">
        <v>303</v>
      </c>
      <c r="C47" s="462" t="s">
        <v>94</v>
      </c>
      <c r="D47" s="623"/>
      <c r="E47" s="623"/>
      <c r="F47" s="623"/>
      <c r="G47" s="623"/>
      <c r="H47" s="623"/>
      <c r="I47" s="623"/>
      <c r="J47" s="623"/>
      <c r="K47" s="623"/>
      <c r="L47" s="623"/>
      <c r="M47" s="623"/>
      <c r="N47" s="463"/>
      <c r="O47" s="600" t="s">
        <v>60</v>
      </c>
      <c r="P47" s="601"/>
      <c r="Q47" s="601"/>
      <c r="R47" s="601"/>
      <c r="S47" s="601"/>
      <c r="T47" s="601"/>
      <c r="U47" s="601"/>
      <c r="V47" s="601"/>
      <c r="W47" s="601"/>
      <c r="X47" s="601"/>
      <c r="Y47" s="601"/>
      <c r="Z47" s="601"/>
      <c r="AA47" s="601"/>
      <c r="AB47" s="601"/>
      <c r="AC47" s="601"/>
      <c r="AD47" s="601"/>
      <c r="AE47" s="601"/>
      <c r="AF47" s="602"/>
    </row>
    <row r="48" spans="1:32" s="1" customFormat="1" ht="24" customHeight="1" thickBot="1">
      <c r="A48" s="603"/>
      <c r="B48" s="605"/>
      <c r="C48" s="462" t="s">
        <v>81</v>
      </c>
      <c r="D48" s="463"/>
      <c r="E48" s="462" t="s">
        <v>82</v>
      </c>
      <c r="F48" s="463"/>
      <c r="G48" s="462" t="s">
        <v>83</v>
      </c>
      <c r="H48" s="463"/>
      <c r="I48" s="462" t="s">
        <v>84</v>
      </c>
      <c r="J48" s="463"/>
      <c r="K48" s="462" t="s">
        <v>272</v>
      </c>
      <c r="L48" s="463"/>
      <c r="M48" s="462" t="s">
        <v>86</v>
      </c>
      <c r="N48" s="463"/>
      <c r="O48" s="600" t="s">
        <v>81</v>
      </c>
      <c r="P48" s="601"/>
      <c r="Q48" s="602"/>
      <c r="R48" s="600" t="s">
        <v>82</v>
      </c>
      <c r="S48" s="601"/>
      <c r="T48" s="602"/>
      <c r="U48" s="600" t="s">
        <v>83</v>
      </c>
      <c r="V48" s="601"/>
      <c r="W48" s="602"/>
      <c r="X48" s="600" t="s">
        <v>84</v>
      </c>
      <c r="Y48" s="601"/>
      <c r="Z48" s="602"/>
      <c r="AA48" s="600" t="s">
        <v>272</v>
      </c>
      <c r="AB48" s="601"/>
      <c r="AC48" s="602"/>
      <c r="AD48" s="600" t="s">
        <v>86</v>
      </c>
      <c r="AE48" s="601"/>
      <c r="AF48" s="602"/>
    </row>
    <row r="49" spans="1:32" s="1" customFormat="1" ht="29.25" customHeight="1" thickBot="1">
      <c r="A49" s="603"/>
      <c r="B49" s="606"/>
      <c r="C49" s="136" t="s">
        <v>304</v>
      </c>
      <c r="D49" s="119" t="s">
        <v>305</v>
      </c>
      <c r="E49" s="136" t="s">
        <v>304</v>
      </c>
      <c r="F49" s="119" t="s">
        <v>305</v>
      </c>
      <c r="G49" s="136" t="s">
        <v>304</v>
      </c>
      <c r="H49" s="119" t="s">
        <v>305</v>
      </c>
      <c r="I49" s="136" t="s">
        <v>304</v>
      </c>
      <c r="J49" s="119" t="s">
        <v>305</v>
      </c>
      <c r="K49" s="136" t="s">
        <v>304</v>
      </c>
      <c r="L49" s="119" t="s">
        <v>305</v>
      </c>
      <c r="M49" s="136" t="s">
        <v>304</v>
      </c>
      <c r="N49" s="119" t="s">
        <v>305</v>
      </c>
      <c r="O49" s="122" t="s">
        <v>304</v>
      </c>
      <c r="P49" s="122" t="s">
        <v>306</v>
      </c>
      <c r="Q49" s="122" t="s">
        <v>46</v>
      </c>
      <c r="R49" s="122" t="s">
        <v>304</v>
      </c>
      <c r="S49" s="122" t="s">
        <v>306</v>
      </c>
      <c r="T49" s="122" t="s">
        <v>46</v>
      </c>
      <c r="U49" s="122" t="s">
        <v>304</v>
      </c>
      <c r="V49" s="122" t="s">
        <v>306</v>
      </c>
      <c r="W49" s="122" t="s">
        <v>46</v>
      </c>
      <c r="X49" s="122" t="s">
        <v>304</v>
      </c>
      <c r="Y49" s="122" t="s">
        <v>306</v>
      </c>
      <c r="Z49" s="122" t="s">
        <v>46</v>
      </c>
      <c r="AA49" s="122" t="s">
        <v>304</v>
      </c>
      <c r="AB49" s="122" t="s">
        <v>306</v>
      </c>
      <c r="AC49" s="122" t="s">
        <v>46</v>
      </c>
      <c r="AD49" s="122" t="s">
        <v>304</v>
      </c>
      <c r="AE49" s="122" t="s">
        <v>306</v>
      </c>
      <c r="AF49" s="122" t="s">
        <v>46</v>
      </c>
    </row>
    <row r="50" spans="1:32" s="1" customFormat="1" ht="29.25" customHeight="1" thickBot="1">
      <c r="A50" s="603"/>
      <c r="B50" s="203"/>
      <c r="C50" s="121">
        <v>0</v>
      </c>
      <c r="D50" s="121"/>
      <c r="E50" s="121">
        <v>400</v>
      </c>
      <c r="F50" s="121"/>
      <c r="G50" s="121">
        <v>800</v>
      </c>
      <c r="H50" s="121"/>
      <c r="I50" s="121">
        <v>800</v>
      </c>
      <c r="J50" s="121"/>
      <c r="K50" s="121">
        <v>800</v>
      </c>
      <c r="L50" s="121"/>
      <c r="M50" s="121">
        <v>321</v>
      </c>
      <c r="N50" s="121"/>
      <c r="O50" s="122"/>
      <c r="P50" s="122"/>
      <c r="Q50" s="122"/>
      <c r="R50" s="122"/>
      <c r="S50" s="122"/>
      <c r="T50" s="122"/>
      <c r="U50" s="122"/>
      <c r="V50" s="122"/>
      <c r="W50" s="122"/>
      <c r="X50" s="122"/>
      <c r="Y50" s="122"/>
      <c r="Z50" s="122"/>
      <c r="AA50" s="122"/>
      <c r="AB50" s="122"/>
      <c r="AC50" s="122"/>
      <c r="AD50" s="122"/>
      <c r="AE50" s="122"/>
      <c r="AF50" s="122"/>
    </row>
    <row r="51" spans="1:32" s="1" customFormat="1" ht="16.5">
      <c r="A51" s="603"/>
      <c r="B51" s="195" t="s">
        <v>308</v>
      </c>
      <c r="C51" s="71"/>
      <c r="D51" s="134"/>
      <c r="E51" s="71"/>
      <c r="F51" s="134"/>
      <c r="G51" s="71"/>
      <c r="H51" s="134"/>
      <c r="I51" s="71"/>
      <c r="J51" s="134"/>
      <c r="K51" s="71"/>
      <c r="L51" s="134"/>
      <c r="M51" s="71"/>
      <c r="N51" s="134"/>
      <c r="O51" s="71"/>
      <c r="P51" s="131"/>
      <c r="Q51" s="134"/>
      <c r="R51" s="71"/>
      <c r="S51" s="131"/>
      <c r="T51" s="134"/>
      <c r="U51" s="71"/>
      <c r="V51" s="131"/>
      <c r="W51" s="134"/>
      <c r="X51" s="71"/>
      <c r="Y51" s="131"/>
      <c r="Z51" s="134"/>
      <c r="AA51" s="71"/>
      <c r="AB51" s="131"/>
      <c r="AC51" s="134"/>
      <c r="AD51" s="71"/>
      <c r="AE51" s="228"/>
      <c r="AF51" s="134"/>
    </row>
    <row r="52" spans="1:32" s="1" customFormat="1" ht="16.5">
      <c r="A52" s="603"/>
      <c r="B52" s="196" t="s">
        <v>309</v>
      </c>
      <c r="C52" s="71"/>
      <c r="D52" s="134"/>
      <c r="E52" s="71"/>
      <c r="F52" s="134"/>
      <c r="G52" s="71"/>
      <c r="H52" s="134"/>
      <c r="I52" s="71"/>
      <c r="J52" s="134"/>
      <c r="K52" s="71"/>
      <c r="L52" s="134"/>
      <c r="M52" s="71"/>
      <c r="N52" s="134"/>
      <c r="O52" s="71"/>
      <c r="P52" s="131"/>
      <c r="Q52" s="134"/>
      <c r="R52" s="71"/>
      <c r="S52" s="131"/>
      <c r="T52" s="134"/>
      <c r="U52" s="71"/>
      <c r="V52" s="131"/>
      <c r="W52" s="134"/>
      <c r="X52" s="71"/>
      <c r="Y52" s="131"/>
      <c r="Z52" s="134"/>
      <c r="AA52" s="71"/>
      <c r="AB52" s="131"/>
      <c r="AC52" s="134"/>
      <c r="AD52" s="71"/>
      <c r="AE52" s="229"/>
      <c r="AF52" s="134"/>
    </row>
    <row r="53" spans="1:32" s="1" customFormat="1" ht="16.5">
      <c r="A53" s="603"/>
      <c r="B53" s="196" t="s">
        <v>310</v>
      </c>
      <c r="C53" s="71"/>
      <c r="D53" s="134"/>
      <c r="E53" s="71"/>
      <c r="F53" s="134"/>
      <c r="G53" s="71"/>
      <c r="H53" s="134"/>
      <c r="I53" s="71"/>
      <c r="J53" s="134"/>
      <c r="K53" s="71"/>
      <c r="L53" s="134"/>
      <c r="M53" s="71"/>
      <c r="N53" s="134"/>
      <c r="O53" s="71"/>
      <c r="P53" s="131"/>
      <c r="Q53" s="134"/>
      <c r="R53" s="71"/>
      <c r="S53" s="131"/>
      <c r="T53" s="134"/>
      <c r="U53" s="71"/>
      <c r="V53" s="131"/>
      <c r="W53" s="134"/>
      <c r="X53" s="71"/>
      <c r="Y53" s="131"/>
      <c r="Z53" s="134"/>
      <c r="AA53" s="71"/>
      <c r="AB53" s="131"/>
      <c r="AC53" s="134"/>
      <c r="AD53" s="71"/>
      <c r="AE53" s="229"/>
      <c r="AF53" s="134"/>
    </row>
    <row r="54" spans="1:32" s="1" customFormat="1" ht="16.5">
      <c r="A54" s="603"/>
      <c r="B54" s="196" t="s">
        <v>311</v>
      </c>
      <c r="C54" s="71"/>
      <c r="D54" s="134"/>
      <c r="E54" s="71"/>
      <c r="F54" s="134"/>
      <c r="G54" s="71"/>
      <c r="H54" s="134"/>
      <c r="I54" s="71"/>
      <c r="J54" s="134"/>
      <c r="K54" s="71"/>
      <c r="L54" s="134"/>
      <c r="M54" s="71"/>
      <c r="N54" s="134"/>
      <c r="O54" s="71"/>
      <c r="P54" s="131"/>
      <c r="Q54" s="134"/>
      <c r="R54" s="71"/>
      <c r="S54" s="131"/>
      <c r="T54" s="134"/>
      <c r="U54" s="71"/>
      <c r="V54" s="131"/>
      <c r="W54" s="134"/>
      <c r="X54" s="71"/>
      <c r="Y54" s="131"/>
      <c r="Z54" s="134"/>
      <c r="AA54" s="71"/>
      <c r="AB54" s="131"/>
      <c r="AC54" s="134"/>
      <c r="AD54" s="71"/>
      <c r="AE54" s="229"/>
      <c r="AF54" s="134"/>
    </row>
    <row r="55" spans="1:32" s="1" customFormat="1" ht="16.5">
      <c r="A55" s="603"/>
      <c r="B55" s="196" t="s">
        <v>312</v>
      </c>
      <c r="C55" s="71"/>
      <c r="D55" s="134"/>
      <c r="E55" s="71"/>
      <c r="F55" s="134"/>
      <c r="G55" s="71"/>
      <c r="H55" s="134"/>
      <c r="I55" s="71"/>
      <c r="J55" s="134"/>
      <c r="K55" s="71"/>
      <c r="L55" s="134"/>
      <c r="M55" s="71"/>
      <c r="N55" s="134"/>
      <c r="O55" s="71"/>
      <c r="P55" s="131"/>
      <c r="Q55" s="134"/>
      <c r="R55" s="71"/>
      <c r="S55" s="131"/>
      <c r="T55" s="134"/>
      <c r="U55" s="71"/>
      <c r="V55" s="131"/>
      <c r="W55" s="134"/>
      <c r="X55" s="71"/>
      <c r="Y55" s="131"/>
      <c r="Z55" s="134"/>
      <c r="AA55" s="71"/>
      <c r="AB55" s="131"/>
      <c r="AC55" s="134"/>
      <c r="AD55" s="71"/>
      <c r="AE55" s="229"/>
      <c r="AF55" s="134"/>
    </row>
    <row r="56" spans="1:32" s="1" customFormat="1" ht="16.5">
      <c r="A56" s="603"/>
      <c r="B56" s="196" t="s">
        <v>313</v>
      </c>
      <c r="C56" s="71"/>
      <c r="D56" s="134"/>
      <c r="E56" s="71"/>
      <c r="F56" s="134"/>
      <c r="G56" s="71"/>
      <c r="H56" s="134"/>
      <c r="I56" s="71"/>
      <c r="J56" s="134"/>
      <c r="K56" s="71"/>
      <c r="L56" s="134"/>
      <c r="M56" s="71"/>
      <c r="N56" s="134"/>
      <c r="O56" s="71"/>
      <c r="P56" s="131"/>
      <c r="Q56" s="134"/>
      <c r="R56" s="71"/>
      <c r="S56" s="131"/>
      <c r="T56" s="134"/>
      <c r="U56" s="71"/>
      <c r="V56" s="131"/>
      <c r="W56" s="134"/>
      <c r="X56" s="71"/>
      <c r="Y56" s="131"/>
      <c r="Z56" s="134"/>
      <c r="AA56" s="71"/>
      <c r="AB56" s="131"/>
      <c r="AC56" s="134"/>
      <c r="AD56" s="71"/>
      <c r="AE56" s="229"/>
      <c r="AF56" s="134"/>
    </row>
    <row r="57" spans="1:32" s="1" customFormat="1" ht="16.5">
      <c r="A57" s="603"/>
      <c r="B57" s="196" t="s">
        <v>314</v>
      </c>
      <c r="C57" s="71"/>
      <c r="D57" s="134"/>
      <c r="E57" s="71"/>
      <c r="F57" s="134"/>
      <c r="G57" s="71"/>
      <c r="H57" s="134"/>
      <c r="I57" s="71"/>
      <c r="J57" s="134"/>
      <c r="K57" s="71"/>
      <c r="L57" s="134"/>
      <c r="M57" s="71"/>
      <c r="N57" s="134"/>
      <c r="O57" s="71"/>
      <c r="P57" s="131"/>
      <c r="Q57" s="134"/>
      <c r="R57" s="71"/>
      <c r="S57" s="131"/>
      <c r="T57" s="134"/>
      <c r="U57" s="71"/>
      <c r="V57" s="131"/>
      <c r="W57" s="134"/>
      <c r="X57" s="71"/>
      <c r="Y57" s="131"/>
      <c r="Z57" s="134"/>
      <c r="AA57" s="71"/>
      <c r="AB57" s="131"/>
      <c r="AC57" s="134"/>
      <c r="AD57" s="71"/>
      <c r="AE57" s="229"/>
      <c r="AF57" s="134"/>
    </row>
    <row r="58" spans="1:32" s="1" customFormat="1" ht="16.5">
      <c r="A58" s="603"/>
      <c r="B58" s="196" t="s">
        <v>315</v>
      </c>
      <c r="C58" s="71"/>
      <c r="D58" s="134"/>
      <c r="E58" s="71"/>
      <c r="F58" s="134"/>
      <c r="G58" s="71"/>
      <c r="H58" s="134"/>
      <c r="I58" s="71"/>
      <c r="J58" s="134"/>
      <c r="K58" s="71"/>
      <c r="L58" s="134"/>
      <c r="M58" s="71"/>
      <c r="N58" s="134"/>
      <c r="O58" s="71"/>
      <c r="P58" s="131"/>
      <c r="Q58" s="134"/>
      <c r="R58" s="71"/>
      <c r="S58" s="131"/>
      <c r="T58" s="134"/>
      <c r="U58" s="71"/>
      <c r="V58" s="131"/>
      <c r="W58" s="134"/>
      <c r="X58" s="71"/>
      <c r="Y58" s="131"/>
      <c r="Z58" s="134"/>
      <c r="AA58" s="71"/>
      <c r="AB58" s="131"/>
      <c r="AC58" s="134"/>
      <c r="AD58" s="71"/>
      <c r="AE58" s="229"/>
      <c r="AF58" s="134"/>
    </row>
    <row r="59" spans="1:32" s="1" customFormat="1" ht="16.5">
      <c r="A59" s="603"/>
      <c r="B59" s="196" t="s">
        <v>316</v>
      </c>
      <c r="C59" s="71"/>
      <c r="D59" s="134"/>
      <c r="E59" s="71"/>
      <c r="F59" s="134"/>
      <c r="G59" s="71"/>
      <c r="H59" s="134"/>
      <c r="I59" s="71"/>
      <c r="J59" s="134"/>
      <c r="K59" s="71"/>
      <c r="L59" s="134"/>
      <c r="M59" s="71"/>
      <c r="N59" s="134"/>
      <c r="O59" s="71"/>
      <c r="P59" s="131"/>
      <c r="Q59" s="134"/>
      <c r="R59" s="71"/>
      <c r="S59" s="131"/>
      <c r="T59" s="134"/>
      <c r="U59" s="71"/>
      <c r="V59" s="131"/>
      <c r="W59" s="134"/>
      <c r="X59" s="71"/>
      <c r="Y59" s="131"/>
      <c r="Z59" s="134"/>
      <c r="AA59" s="71"/>
      <c r="AB59" s="131"/>
      <c r="AC59" s="134"/>
      <c r="AD59" s="71"/>
      <c r="AE59" s="229"/>
      <c r="AF59" s="134"/>
    </row>
    <row r="60" spans="1:32" s="1" customFormat="1" ht="16.5">
      <c r="A60" s="603"/>
      <c r="B60" s="196" t="s">
        <v>317</v>
      </c>
      <c r="C60" s="71"/>
      <c r="D60" s="134"/>
      <c r="E60" s="71"/>
      <c r="F60" s="134"/>
      <c r="G60" s="71"/>
      <c r="H60" s="134"/>
      <c r="I60" s="71"/>
      <c r="J60" s="134"/>
      <c r="K60" s="71"/>
      <c r="L60" s="134"/>
      <c r="M60" s="71"/>
      <c r="N60" s="134"/>
      <c r="O60" s="71"/>
      <c r="P60" s="131"/>
      <c r="Q60" s="134"/>
      <c r="R60" s="71"/>
      <c r="S60" s="131"/>
      <c r="T60" s="134"/>
      <c r="U60" s="71"/>
      <c r="V60" s="131"/>
      <c r="W60" s="134"/>
      <c r="X60" s="71"/>
      <c r="Y60" s="131"/>
      <c r="Z60" s="134"/>
      <c r="AA60" s="71"/>
      <c r="AB60" s="131"/>
      <c r="AC60" s="134"/>
      <c r="AD60" s="71"/>
      <c r="AE60" s="229"/>
      <c r="AF60" s="134"/>
    </row>
    <row r="61" spans="1:32" s="1" customFormat="1" ht="16.5">
      <c r="A61" s="603"/>
      <c r="B61" s="196" t="s">
        <v>318</v>
      </c>
      <c r="C61" s="71"/>
      <c r="D61" s="134"/>
      <c r="E61" s="71"/>
      <c r="F61" s="134"/>
      <c r="G61" s="71"/>
      <c r="H61" s="134"/>
      <c r="I61" s="71"/>
      <c r="J61" s="134"/>
      <c r="K61" s="71"/>
      <c r="L61" s="134"/>
      <c r="M61" s="71"/>
      <c r="N61" s="134"/>
      <c r="O61" s="71"/>
      <c r="P61" s="131"/>
      <c r="Q61" s="134"/>
      <c r="R61" s="71"/>
      <c r="S61" s="131"/>
      <c r="T61" s="134"/>
      <c r="U61" s="71"/>
      <c r="V61" s="131"/>
      <c r="W61" s="134"/>
      <c r="X61" s="71"/>
      <c r="Y61" s="131"/>
      <c r="Z61" s="134"/>
      <c r="AA61" s="71"/>
      <c r="AB61" s="131"/>
      <c r="AC61" s="134"/>
      <c r="AD61" s="71"/>
      <c r="AE61" s="229"/>
      <c r="AF61" s="134"/>
    </row>
    <row r="62" spans="1:32" s="1" customFormat="1" ht="16.5">
      <c r="A62" s="603"/>
      <c r="B62" s="196" t="s">
        <v>319</v>
      </c>
      <c r="C62" s="71"/>
      <c r="D62" s="134"/>
      <c r="E62" s="71"/>
      <c r="F62" s="134"/>
      <c r="G62" s="71"/>
      <c r="H62" s="134"/>
      <c r="I62" s="71"/>
      <c r="J62" s="134"/>
      <c r="K62" s="71"/>
      <c r="L62" s="134"/>
      <c r="M62" s="71"/>
      <c r="N62" s="134"/>
      <c r="O62" s="71"/>
      <c r="P62" s="131"/>
      <c r="Q62" s="134"/>
      <c r="R62" s="71"/>
      <c r="S62" s="131"/>
      <c r="T62" s="134"/>
      <c r="U62" s="71"/>
      <c r="V62" s="131"/>
      <c r="W62" s="134"/>
      <c r="X62" s="71"/>
      <c r="Y62" s="131"/>
      <c r="Z62" s="134"/>
      <c r="AA62" s="71"/>
      <c r="AB62" s="131"/>
      <c r="AC62" s="134"/>
      <c r="AD62" s="71"/>
      <c r="AE62" s="229"/>
      <c r="AF62" s="134"/>
    </row>
    <row r="63" spans="1:32" s="1" customFormat="1" ht="16.5">
      <c r="A63" s="603"/>
      <c r="B63" s="196" t="s">
        <v>320</v>
      </c>
      <c r="C63" s="71"/>
      <c r="D63" s="134"/>
      <c r="E63" s="71"/>
      <c r="F63" s="134"/>
      <c r="G63" s="71"/>
      <c r="H63" s="134"/>
      <c r="I63" s="71"/>
      <c r="J63" s="134"/>
      <c r="K63" s="71"/>
      <c r="L63" s="134"/>
      <c r="M63" s="71"/>
      <c r="N63" s="134"/>
      <c r="O63" s="71"/>
      <c r="P63" s="131"/>
      <c r="Q63" s="134"/>
      <c r="R63" s="71"/>
      <c r="S63" s="131"/>
      <c r="T63" s="134"/>
      <c r="U63" s="71"/>
      <c r="V63" s="131"/>
      <c r="W63" s="134"/>
      <c r="X63" s="71"/>
      <c r="Y63" s="131"/>
      <c r="Z63" s="134"/>
      <c r="AA63" s="71"/>
      <c r="AB63" s="131"/>
      <c r="AC63" s="134"/>
      <c r="AD63" s="71"/>
      <c r="AE63" s="229"/>
      <c r="AF63" s="134"/>
    </row>
    <row r="64" spans="1:32" s="1" customFormat="1" ht="16.5">
      <c r="A64" s="603"/>
      <c r="B64" s="196" t="s">
        <v>321</v>
      </c>
      <c r="C64" s="71"/>
      <c r="D64" s="134"/>
      <c r="E64" s="71"/>
      <c r="F64" s="134"/>
      <c r="G64" s="71"/>
      <c r="H64" s="134"/>
      <c r="I64" s="71"/>
      <c r="J64" s="134"/>
      <c r="K64" s="71"/>
      <c r="L64" s="134"/>
      <c r="M64" s="71"/>
      <c r="N64" s="134"/>
      <c r="O64" s="71"/>
      <c r="P64" s="131"/>
      <c r="Q64" s="134"/>
      <c r="R64" s="71"/>
      <c r="S64" s="131"/>
      <c r="T64" s="134"/>
      <c r="U64" s="71"/>
      <c r="V64" s="131"/>
      <c r="W64" s="134"/>
      <c r="X64" s="71"/>
      <c r="Y64" s="131"/>
      <c r="Z64" s="134"/>
      <c r="AA64" s="71"/>
      <c r="AB64" s="131"/>
      <c r="AC64" s="134"/>
      <c r="AD64" s="71"/>
      <c r="AE64" s="229"/>
      <c r="AF64" s="134"/>
    </row>
    <row r="65" spans="1:32" s="1" customFormat="1" ht="16.5">
      <c r="A65" s="603"/>
      <c r="B65" s="196" t="s">
        <v>322</v>
      </c>
      <c r="C65" s="71"/>
      <c r="D65" s="134"/>
      <c r="E65" s="71"/>
      <c r="F65" s="134"/>
      <c r="G65" s="71"/>
      <c r="H65" s="134"/>
      <c r="I65" s="71"/>
      <c r="J65" s="134"/>
      <c r="K65" s="71"/>
      <c r="L65" s="134"/>
      <c r="M65" s="71"/>
      <c r="N65" s="134"/>
      <c r="O65" s="71"/>
      <c r="P65" s="131"/>
      <c r="Q65" s="134"/>
      <c r="R65" s="71"/>
      <c r="S65" s="131"/>
      <c r="T65" s="134"/>
      <c r="U65" s="71"/>
      <c r="V65" s="131"/>
      <c r="W65" s="134"/>
      <c r="X65" s="71"/>
      <c r="Y65" s="131"/>
      <c r="Z65" s="134"/>
      <c r="AA65" s="71"/>
      <c r="AB65" s="131"/>
      <c r="AC65" s="134"/>
      <c r="AD65" s="71"/>
      <c r="AE65" s="233"/>
      <c r="AF65" s="134"/>
    </row>
    <row r="66" spans="1:32" s="1" customFormat="1" ht="16.5">
      <c r="A66" s="603"/>
      <c r="B66" s="196" t="s">
        <v>323</v>
      </c>
      <c r="C66" s="71"/>
      <c r="D66" s="134"/>
      <c r="E66" s="71"/>
      <c r="F66" s="134"/>
      <c r="G66" s="71"/>
      <c r="H66" s="134"/>
      <c r="I66" s="71"/>
      <c r="J66" s="134"/>
      <c r="K66" s="71"/>
      <c r="L66" s="134"/>
      <c r="M66" s="71"/>
      <c r="N66" s="134"/>
      <c r="O66" s="71"/>
      <c r="P66" s="131"/>
      <c r="Q66" s="134"/>
      <c r="R66" s="71"/>
      <c r="S66" s="131"/>
      <c r="T66" s="134"/>
      <c r="U66" s="71"/>
      <c r="V66" s="131"/>
      <c r="W66" s="134"/>
      <c r="X66" s="71"/>
      <c r="Y66" s="131"/>
      <c r="Z66" s="134"/>
      <c r="AA66" s="71"/>
      <c r="AB66" s="131"/>
      <c r="AC66" s="134"/>
      <c r="AD66" s="71"/>
      <c r="AE66" s="229"/>
      <c r="AF66" s="134"/>
    </row>
    <row r="67" spans="1:32" s="1" customFormat="1" ht="16.5">
      <c r="A67" s="603"/>
      <c r="B67" s="196" t="s">
        <v>324</v>
      </c>
      <c r="C67" s="71"/>
      <c r="D67" s="134"/>
      <c r="E67" s="71"/>
      <c r="F67" s="134"/>
      <c r="G67" s="71"/>
      <c r="H67" s="134"/>
      <c r="I67" s="71"/>
      <c r="J67" s="134"/>
      <c r="K67" s="71"/>
      <c r="L67" s="134"/>
      <c r="M67" s="71"/>
      <c r="N67" s="134"/>
      <c r="O67" s="71"/>
      <c r="P67" s="131"/>
      <c r="Q67" s="134"/>
      <c r="R67" s="71"/>
      <c r="S67" s="131"/>
      <c r="T67" s="134"/>
      <c r="U67" s="71"/>
      <c r="V67" s="131"/>
      <c r="W67" s="134"/>
      <c r="X67" s="71"/>
      <c r="Y67" s="131"/>
      <c r="Z67" s="134"/>
      <c r="AA67" s="71"/>
      <c r="AB67" s="131"/>
      <c r="AC67" s="134"/>
      <c r="AD67" s="71"/>
      <c r="AE67" s="229"/>
      <c r="AF67" s="134"/>
    </row>
    <row r="68" spans="1:32" s="1" customFormat="1" ht="16.5">
      <c r="A68" s="603"/>
      <c r="B68" s="196" t="s">
        <v>325</v>
      </c>
      <c r="C68" s="71"/>
      <c r="D68" s="134"/>
      <c r="E68" s="71"/>
      <c r="F68" s="134"/>
      <c r="G68" s="71"/>
      <c r="H68" s="134"/>
      <c r="I68" s="71"/>
      <c r="J68" s="134"/>
      <c r="K68" s="71"/>
      <c r="L68" s="134"/>
      <c r="M68" s="71"/>
      <c r="N68" s="134"/>
      <c r="O68" s="71"/>
      <c r="P68" s="131"/>
      <c r="Q68" s="134"/>
      <c r="R68" s="71"/>
      <c r="S68" s="131"/>
      <c r="T68" s="134"/>
      <c r="U68" s="71"/>
      <c r="V68" s="131"/>
      <c r="W68" s="134"/>
      <c r="X68" s="71"/>
      <c r="Y68" s="131"/>
      <c r="Z68" s="134"/>
      <c r="AA68" s="71"/>
      <c r="AB68" s="131"/>
      <c r="AC68" s="134"/>
      <c r="AD68" s="71"/>
      <c r="AE68" s="229"/>
      <c r="AF68" s="134"/>
    </row>
    <row r="69" spans="1:32" s="1" customFormat="1" ht="16.5">
      <c r="A69" s="603"/>
      <c r="B69" s="196" t="s">
        <v>326</v>
      </c>
      <c r="C69" s="71"/>
      <c r="D69" s="134"/>
      <c r="E69" s="71"/>
      <c r="F69" s="134"/>
      <c r="G69" s="71"/>
      <c r="H69" s="134"/>
      <c r="I69" s="71"/>
      <c r="J69" s="134"/>
      <c r="K69" s="71"/>
      <c r="L69" s="134"/>
      <c r="M69" s="71"/>
      <c r="N69" s="134"/>
      <c r="O69" s="71"/>
      <c r="P69" s="131"/>
      <c r="Q69" s="134"/>
      <c r="R69" s="71"/>
      <c r="S69" s="131"/>
      <c r="T69" s="134"/>
      <c r="U69" s="71"/>
      <c r="V69" s="131"/>
      <c r="W69" s="134"/>
      <c r="X69" s="71"/>
      <c r="Y69" s="131"/>
      <c r="Z69" s="134"/>
      <c r="AA69" s="71"/>
      <c r="AB69" s="131"/>
      <c r="AC69" s="134"/>
      <c r="AD69" s="71"/>
      <c r="AE69" s="229"/>
      <c r="AF69" s="134"/>
    </row>
    <row r="70" spans="1:32" s="1" customFormat="1" ht="16.5">
      <c r="A70" s="603"/>
      <c r="B70" s="197" t="s">
        <v>327</v>
      </c>
      <c r="C70" s="189"/>
      <c r="D70" s="191"/>
      <c r="E70" s="189"/>
      <c r="F70" s="191"/>
      <c r="G70" s="189"/>
      <c r="H70" s="191"/>
      <c r="I70" s="189"/>
      <c r="J70" s="191"/>
      <c r="K70" s="189"/>
      <c r="L70" s="191"/>
      <c r="M70" s="189"/>
      <c r="N70" s="191"/>
      <c r="O70" s="189"/>
      <c r="P70" s="190"/>
      <c r="Q70" s="191"/>
      <c r="R70" s="189"/>
      <c r="S70" s="190"/>
      <c r="T70" s="191"/>
      <c r="U70" s="189"/>
      <c r="V70" s="190"/>
      <c r="W70" s="191"/>
      <c r="X70" s="189"/>
      <c r="Y70" s="190"/>
      <c r="Z70" s="191"/>
      <c r="AA70" s="189"/>
      <c r="AB70" s="190"/>
      <c r="AC70" s="191"/>
      <c r="AD70" s="189"/>
      <c r="AE70" s="231"/>
      <c r="AF70" s="191"/>
    </row>
    <row r="71" spans="1:32" s="1" customFormat="1" ht="17.25" thickBot="1">
      <c r="A71" s="325"/>
      <c r="B71" s="184" t="s">
        <v>225</v>
      </c>
      <c r="C71" s="109"/>
      <c r="D71" s="192"/>
      <c r="E71" s="109"/>
      <c r="F71" s="192"/>
      <c r="G71" s="109"/>
      <c r="H71" s="192"/>
      <c r="I71" s="109"/>
      <c r="J71" s="192"/>
      <c r="K71" s="193"/>
      <c r="L71" s="194"/>
      <c r="M71" s="193"/>
      <c r="N71" s="194"/>
      <c r="O71" s="193"/>
      <c r="P71" s="110"/>
      <c r="Q71" s="192"/>
      <c r="R71" s="109"/>
      <c r="S71" s="110"/>
      <c r="T71" s="192"/>
      <c r="U71" s="109"/>
      <c r="V71" s="110"/>
      <c r="W71" s="192"/>
      <c r="X71" s="109"/>
      <c r="Y71" s="110"/>
      <c r="Z71" s="192"/>
      <c r="AA71" s="109"/>
      <c r="AB71" s="110"/>
      <c r="AC71" s="192"/>
      <c r="AD71" s="109"/>
      <c r="AE71" s="110"/>
      <c r="AF71" s="232"/>
    </row>
    <row r="76" spans="1:32">
      <c r="U76" s="76">
        <v>68459466</v>
      </c>
      <c r="V76" s="76">
        <v>807</v>
      </c>
    </row>
    <row r="78" spans="1:32">
      <c r="V78" s="76">
        <f>U76/V76</f>
        <v>84832.052044609663</v>
      </c>
    </row>
    <row r="82" spans="19:20">
      <c r="S82" s="76">
        <v>997334000</v>
      </c>
      <c r="T82" s="76">
        <v>427</v>
      </c>
    </row>
    <row r="84" spans="19:20">
      <c r="T84" s="76">
        <f>S82/T82</f>
        <v>2335676.8149882904</v>
      </c>
    </row>
    <row r="86" spans="19:20">
      <c r="S86" s="76">
        <v>4227333</v>
      </c>
      <c r="T86" s="76">
        <v>427</v>
      </c>
    </row>
    <row r="88" spans="19:20">
      <c r="T88" s="76">
        <f>S86/T86</f>
        <v>9900.0772833723659</v>
      </c>
    </row>
  </sheetData>
  <mergeCells count="54">
    <mergeCell ref="AA8:AA11"/>
    <mergeCell ref="B8:Z11"/>
    <mergeCell ref="AE8:AF8"/>
    <mergeCell ref="AE9:AF9"/>
    <mergeCell ref="AE10:AF10"/>
    <mergeCell ref="AE11:AF11"/>
    <mergeCell ref="O48:Q48"/>
    <mergeCell ref="C47:N47"/>
    <mergeCell ref="K14:L16"/>
    <mergeCell ref="C21:N21"/>
    <mergeCell ref="O21:AF21"/>
    <mergeCell ref="A19:AF19"/>
    <mergeCell ref="A20:B20"/>
    <mergeCell ref="C20:AF20"/>
    <mergeCell ref="I22:J22"/>
    <mergeCell ref="A21:A45"/>
    <mergeCell ref="B21:B23"/>
    <mergeCell ref="E22:F22"/>
    <mergeCell ref="C22:D22"/>
    <mergeCell ref="G22:H22"/>
    <mergeCell ref="X22:Z22"/>
    <mergeCell ref="AA22:AC22"/>
    <mergeCell ref="U22:W22"/>
    <mergeCell ref="A1:A4"/>
    <mergeCell ref="B1:AF4"/>
    <mergeCell ref="AC8:AD8"/>
    <mergeCell ref="AC9:AD9"/>
    <mergeCell ref="A8:A11"/>
    <mergeCell ref="AC10:AD10"/>
    <mergeCell ref="AC11:AD11"/>
    <mergeCell ref="M14:O14"/>
    <mergeCell ref="M15:O15"/>
    <mergeCell ref="M16:O16"/>
    <mergeCell ref="AD22:AF22"/>
    <mergeCell ref="K22:L22"/>
    <mergeCell ref="M22:N22"/>
    <mergeCell ref="O22:Q22"/>
    <mergeCell ref="AB8:AB11"/>
    <mergeCell ref="R22:T22"/>
    <mergeCell ref="A14:A16"/>
    <mergeCell ref="O47:AF47"/>
    <mergeCell ref="X48:Z48"/>
    <mergeCell ref="AA48:AC48"/>
    <mergeCell ref="AD48:AF48"/>
    <mergeCell ref="M48:N48"/>
    <mergeCell ref="K48:L48"/>
    <mergeCell ref="A47:A71"/>
    <mergeCell ref="B47:B49"/>
    <mergeCell ref="I48:J48"/>
    <mergeCell ref="G48:H48"/>
    <mergeCell ref="E48:F48"/>
    <mergeCell ref="C48:D48"/>
    <mergeCell ref="R48:T48"/>
    <mergeCell ref="U48:W48"/>
  </mergeCells>
  <phoneticPr fontId="34" type="noConversion"/>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E35"/>
  <sheetViews>
    <sheetView zoomScale="70" zoomScaleNormal="70" workbookViewId="0">
      <selection activeCell="H21" sqref="H21"/>
    </sheetView>
  </sheetViews>
  <sheetFormatPr defaultColWidth="11.42578125" defaultRowHeight="15"/>
  <cols>
    <col min="1" max="1" width="17.7109375" customWidth="1"/>
    <col min="2" max="2" width="15.42578125" customWidth="1"/>
    <col min="3" max="3" width="25.42578125" customWidth="1"/>
    <col min="4" max="4" width="56.42578125" customWidth="1"/>
    <col min="5" max="5" width="34" customWidth="1"/>
  </cols>
  <sheetData>
    <row r="1" spans="1:5" ht="22.5" customHeight="1" thickBot="1">
      <c r="A1" s="368"/>
      <c r="B1" s="641" t="s">
        <v>0</v>
      </c>
      <c r="C1" s="641"/>
      <c r="D1" s="641"/>
      <c r="E1" s="84" t="s">
        <v>329</v>
      </c>
    </row>
    <row r="2" spans="1:5" ht="22.5" customHeight="1" thickBot="1">
      <c r="A2" s="368"/>
      <c r="B2" s="642" t="s">
        <v>2</v>
      </c>
      <c r="C2" s="642"/>
      <c r="D2" s="642"/>
      <c r="E2" s="84" t="s">
        <v>3</v>
      </c>
    </row>
    <row r="3" spans="1:5" ht="22.5" customHeight="1" thickBot="1">
      <c r="A3" s="368"/>
      <c r="B3" s="643" t="s">
        <v>4</v>
      </c>
      <c r="C3" s="644"/>
      <c r="D3" s="645"/>
      <c r="E3" s="84" t="s">
        <v>5</v>
      </c>
    </row>
    <row r="4" spans="1:5" ht="22.5" customHeight="1" thickBot="1">
      <c r="A4" s="368"/>
      <c r="B4" s="646" t="s">
        <v>330</v>
      </c>
      <c r="C4" s="647"/>
      <c r="D4" s="648"/>
      <c r="E4" s="85" t="s">
        <v>331</v>
      </c>
    </row>
    <row r="5" spans="1:5" ht="15.75" thickBot="1">
      <c r="A5" s="56"/>
      <c r="B5" s="56"/>
      <c r="C5" s="56"/>
      <c r="D5" s="56"/>
      <c r="E5" s="56"/>
    </row>
    <row r="6" spans="1:5">
      <c r="A6" s="507" t="s">
        <v>332</v>
      </c>
      <c r="B6" s="508"/>
      <c r="C6" s="508"/>
      <c r="D6" s="508"/>
      <c r="E6" s="509"/>
    </row>
    <row r="7" spans="1:5" ht="45.75" customHeight="1" thickBot="1">
      <c r="A7" s="57" t="s">
        <v>333</v>
      </c>
      <c r="B7" s="57" t="s">
        <v>334</v>
      </c>
      <c r="C7" s="58" t="s">
        <v>335</v>
      </c>
      <c r="D7" s="639" t="s">
        <v>336</v>
      </c>
      <c r="E7" s="640"/>
    </row>
    <row r="8" spans="1:5">
      <c r="A8" s="59"/>
      <c r="B8" s="60"/>
      <c r="C8" s="67"/>
      <c r="D8" s="649"/>
      <c r="E8" s="650"/>
    </row>
    <row r="9" spans="1:5">
      <c r="A9" s="59"/>
      <c r="B9" s="60"/>
      <c r="C9" s="68"/>
      <c r="D9" s="651"/>
      <c r="E9" s="652"/>
    </row>
    <row r="10" spans="1:5">
      <c r="A10" s="59"/>
      <c r="B10" s="60"/>
      <c r="C10" s="68"/>
      <c r="D10" s="651"/>
      <c r="E10" s="652"/>
    </row>
    <row r="11" spans="1:5">
      <c r="A11" s="61"/>
      <c r="B11" s="62"/>
      <c r="C11" s="68"/>
      <c r="D11" s="651"/>
      <c r="E11" s="652"/>
    </row>
    <row r="12" spans="1:5">
      <c r="A12" s="63"/>
      <c r="B12" s="62"/>
      <c r="C12" s="68"/>
      <c r="D12" s="651"/>
      <c r="E12" s="652"/>
    </row>
    <row r="13" spans="1:5">
      <c r="A13" s="63"/>
      <c r="B13" s="62"/>
      <c r="C13" s="69"/>
      <c r="D13" s="651"/>
      <c r="E13" s="652"/>
    </row>
    <row r="14" spans="1:5">
      <c r="A14" s="63"/>
      <c r="B14" s="62"/>
      <c r="C14" s="69"/>
      <c r="D14" s="651"/>
      <c r="E14" s="652"/>
    </row>
    <row r="15" spans="1:5">
      <c r="A15" s="64"/>
      <c r="B15" s="62"/>
      <c r="C15" s="68"/>
      <c r="D15" s="651"/>
      <c r="E15" s="652"/>
    </row>
    <row r="16" spans="1:5">
      <c r="A16" s="65"/>
      <c r="B16" s="66"/>
      <c r="C16" s="70"/>
      <c r="D16" s="651"/>
      <c r="E16" s="652"/>
    </row>
    <row r="17" spans="1:5">
      <c r="A17" s="65"/>
      <c r="B17" s="66"/>
      <c r="C17" s="70"/>
      <c r="D17" s="651"/>
      <c r="E17" s="652"/>
    </row>
    <row r="18" spans="1:5">
      <c r="A18" s="65"/>
      <c r="B18" s="66"/>
      <c r="C18" s="70"/>
      <c r="D18" s="651"/>
      <c r="E18" s="652"/>
    </row>
    <row r="19" spans="1:5">
      <c r="A19" s="65"/>
      <c r="B19" s="66"/>
      <c r="C19" s="70"/>
      <c r="D19" s="651"/>
      <c r="E19" s="652"/>
    </row>
    <row r="20" spans="1:5">
      <c r="A20" s="65"/>
      <c r="B20" s="66"/>
      <c r="C20" s="70"/>
      <c r="D20" s="651"/>
      <c r="E20" s="652"/>
    </row>
    <row r="21" spans="1:5">
      <c r="A21" s="65"/>
      <c r="B21" s="66"/>
      <c r="C21" s="70"/>
      <c r="D21" s="651"/>
      <c r="E21" s="652"/>
    </row>
    <row r="22" spans="1:5">
      <c r="A22" s="65"/>
      <c r="B22" s="66"/>
      <c r="C22" s="70"/>
      <c r="D22" s="651"/>
      <c r="E22" s="652"/>
    </row>
    <row r="23" spans="1:5">
      <c r="A23" s="65"/>
      <c r="B23" s="66"/>
      <c r="C23" s="70"/>
      <c r="D23" s="651"/>
      <c r="E23" s="652"/>
    </row>
    <row r="24" spans="1:5">
      <c r="A24" s="65"/>
      <c r="B24" s="66"/>
      <c r="C24" s="70"/>
      <c r="D24" s="651"/>
      <c r="E24" s="652"/>
    </row>
    <row r="25" spans="1:5">
      <c r="A25" s="65"/>
      <c r="B25" s="66"/>
      <c r="C25" s="70"/>
      <c r="D25" s="651"/>
      <c r="E25" s="652"/>
    </row>
    <row r="26" spans="1:5">
      <c r="A26" s="65"/>
      <c r="B26" s="66"/>
      <c r="C26" s="70"/>
      <c r="D26" s="651"/>
      <c r="E26" s="652"/>
    </row>
    <row r="27" spans="1:5">
      <c r="A27" s="65"/>
      <c r="B27" s="66"/>
      <c r="C27" s="70"/>
      <c r="D27" s="651"/>
      <c r="E27" s="652"/>
    </row>
    <row r="28" spans="1:5">
      <c r="A28" s="65"/>
      <c r="B28" s="66"/>
      <c r="C28" s="70"/>
      <c r="D28" s="651"/>
      <c r="E28" s="652"/>
    </row>
    <row r="29" spans="1:5">
      <c r="A29" s="65"/>
      <c r="B29" s="66"/>
      <c r="C29" s="70"/>
      <c r="D29" s="651"/>
      <c r="E29" s="652"/>
    </row>
    <row r="30" spans="1:5">
      <c r="A30" s="65"/>
      <c r="B30" s="66"/>
      <c r="C30" s="70"/>
      <c r="D30" s="651"/>
      <c r="E30" s="652"/>
    </row>
    <row r="31" spans="1:5">
      <c r="A31" s="65"/>
      <c r="B31" s="66"/>
      <c r="C31" s="70"/>
      <c r="D31" s="651"/>
      <c r="E31" s="652"/>
    </row>
    <row r="32" spans="1:5">
      <c r="A32" s="65"/>
      <c r="B32" s="66"/>
      <c r="C32" s="70"/>
      <c r="D32" s="651"/>
      <c r="E32" s="652"/>
    </row>
    <row r="33" spans="1:5">
      <c r="A33" s="65"/>
      <c r="B33" s="66"/>
      <c r="C33" s="70"/>
      <c r="D33" s="651"/>
      <c r="E33" s="652"/>
    </row>
    <row r="34" spans="1:5">
      <c r="A34" s="65"/>
      <c r="B34" s="66"/>
      <c r="C34" s="70"/>
      <c r="D34" s="651"/>
      <c r="E34" s="652"/>
    </row>
    <row r="35" spans="1:5" ht="15.75" thickBot="1">
      <c r="A35" s="65"/>
      <c r="B35" s="66"/>
      <c r="C35" s="70"/>
      <c r="D35" s="653"/>
      <c r="E35" s="654"/>
    </row>
  </sheetData>
  <mergeCells count="35">
    <mergeCell ref="D33:E33"/>
    <mergeCell ref="D34:E34"/>
    <mergeCell ref="D35:E35"/>
    <mergeCell ref="D28:E28"/>
    <mergeCell ref="D29:E29"/>
    <mergeCell ref="D30:E30"/>
    <mergeCell ref="D31:E31"/>
    <mergeCell ref="D32:E32"/>
    <mergeCell ref="D23:E23"/>
    <mergeCell ref="D24:E24"/>
    <mergeCell ref="D25:E25"/>
    <mergeCell ref="D26:E26"/>
    <mergeCell ref="D27:E27"/>
    <mergeCell ref="D18:E18"/>
    <mergeCell ref="D19:E19"/>
    <mergeCell ref="D20:E20"/>
    <mergeCell ref="D21:E21"/>
    <mergeCell ref="D22:E22"/>
    <mergeCell ref="D13:E13"/>
    <mergeCell ref="D14:E14"/>
    <mergeCell ref="D15:E15"/>
    <mergeCell ref="D16:E16"/>
    <mergeCell ref="D17:E17"/>
    <mergeCell ref="D8:E8"/>
    <mergeCell ref="D9:E9"/>
    <mergeCell ref="D10:E10"/>
    <mergeCell ref="D11:E11"/>
    <mergeCell ref="D12:E12"/>
    <mergeCell ref="D7:E7"/>
    <mergeCell ref="A1:A4"/>
    <mergeCell ref="B1:D1"/>
    <mergeCell ref="B2:D2"/>
    <mergeCell ref="A6:E6"/>
    <mergeCell ref="B3:D3"/>
    <mergeCell ref="B4:D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7FFD0-3A36-4635-9953-BDB2834B578A}">
  <sheetPr>
    <tabColor theme="5" tint="0.59999389629810485"/>
    <pageSetUpPr fitToPage="1"/>
  </sheetPr>
  <dimension ref="A1:L28"/>
  <sheetViews>
    <sheetView topLeftCell="A21" zoomScale="120" zoomScaleNormal="120" workbookViewId="0">
      <selection activeCell="O19" sqref="O19"/>
    </sheetView>
  </sheetViews>
  <sheetFormatPr defaultColWidth="8.7109375" defaultRowHeight="12.75"/>
  <cols>
    <col min="1" max="1" width="3.28515625" style="179" customWidth="1"/>
    <col min="2" max="2" width="9.28515625" style="179" customWidth="1"/>
    <col min="3" max="3" width="5.7109375" style="179" customWidth="1"/>
    <col min="4" max="4" width="6.7109375" style="179" customWidth="1"/>
    <col min="5" max="5" width="5.7109375" style="179" customWidth="1"/>
    <col min="6" max="6" width="10.28515625" style="179" customWidth="1"/>
    <col min="7" max="7" width="2.140625" style="179" customWidth="1"/>
    <col min="8" max="8" width="18.7109375" style="179" customWidth="1"/>
    <col min="9" max="9" width="12.7109375" style="179" customWidth="1"/>
    <col min="10" max="10" width="6.7109375" style="179" customWidth="1"/>
    <col min="11" max="11" width="18.7109375" style="179" customWidth="1"/>
    <col min="12" max="12" width="25.7109375" style="179" customWidth="1"/>
    <col min="13" max="16384" width="8.7109375" style="179"/>
  </cols>
  <sheetData>
    <row r="1" spans="1:12" ht="18.75" customHeight="1">
      <c r="A1" s="399"/>
      <c r="B1" s="400"/>
      <c r="C1" s="400"/>
      <c r="D1" s="400"/>
      <c r="E1" s="401"/>
      <c r="F1" s="408" t="s">
        <v>101</v>
      </c>
      <c r="G1" s="409"/>
      <c r="H1" s="409"/>
      <c r="I1" s="409"/>
      <c r="J1" s="409"/>
      <c r="K1" s="409"/>
      <c r="L1" s="178"/>
    </row>
    <row r="2" spans="1:12" ht="18.75" customHeight="1">
      <c r="A2" s="402"/>
      <c r="B2" s="403"/>
      <c r="C2" s="403"/>
      <c r="D2" s="403"/>
      <c r="E2" s="404"/>
      <c r="F2" s="410"/>
      <c r="G2" s="411"/>
      <c r="H2" s="411"/>
      <c r="I2" s="411"/>
      <c r="J2" s="411"/>
      <c r="K2" s="411"/>
      <c r="L2" s="178"/>
    </row>
    <row r="3" spans="1:12" ht="18.75" customHeight="1">
      <c r="A3" s="402"/>
      <c r="B3" s="403"/>
      <c r="C3" s="403"/>
      <c r="D3" s="403"/>
      <c r="E3" s="404"/>
      <c r="F3" s="408" t="s">
        <v>102</v>
      </c>
      <c r="G3" s="409"/>
      <c r="H3" s="409"/>
      <c r="I3" s="409"/>
      <c r="J3" s="409"/>
      <c r="K3" s="409"/>
      <c r="L3" s="178"/>
    </row>
    <row r="4" spans="1:12" ht="18.75" customHeight="1">
      <c r="A4" s="405"/>
      <c r="B4" s="406"/>
      <c r="C4" s="406"/>
      <c r="D4" s="406"/>
      <c r="E4" s="407"/>
      <c r="F4" s="410"/>
      <c r="G4" s="411"/>
      <c r="H4" s="411"/>
      <c r="I4" s="411"/>
      <c r="J4" s="411"/>
      <c r="K4" s="411"/>
      <c r="L4" s="178"/>
    </row>
    <row r="5" spans="1:12" ht="15.75" customHeight="1">
      <c r="A5" s="412" t="s">
        <v>103</v>
      </c>
      <c r="B5" s="413"/>
      <c r="C5" s="413"/>
      <c r="D5" s="413"/>
      <c r="E5" s="413"/>
      <c r="F5" s="413"/>
      <c r="G5" s="413"/>
      <c r="H5" s="413"/>
      <c r="I5" s="413"/>
      <c r="J5" s="413"/>
      <c r="K5" s="413"/>
      <c r="L5" s="414"/>
    </row>
    <row r="6" spans="1:12" ht="23.25" customHeight="1">
      <c r="A6" s="412" t="s">
        <v>104</v>
      </c>
      <c r="B6" s="413"/>
      <c r="C6" s="415"/>
      <c r="D6" s="416" t="s">
        <v>105</v>
      </c>
      <c r="E6" s="417"/>
      <c r="F6" s="417"/>
      <c r="G6" s="417"/>
      <c r="H6" s="418"/>
      <c r="I6" s="412" t="s">
        <v>106</v>
      </c>
      <c r="J6" s="415"/>
      <c r="K6" s="416" t="s">
        <v>107</v>
      </c>
      <c r="L6" s="418"/>
    </row>
    <row r="7" spans="1:12" ht="17.850000000000001" customHeight="1">
      <c r="A7" s="412" t="s">
        <v>108</v>
      </c>
      <c r="B7" s="413"/>
      <c r="C7" s="415"/>
      <c r="D7" s="416" t="s">
        <v>109</v>
      </c>
      <c r="E7" s="417"/>
      <c r="F7" s="417"/>
      <c r="G7" s="417"/>
      <c r="H7" s="418"/>
      <c r="I7" s="412" t="s">
        <v>110</v>
      </c>
      <c r="J7" s="415"/>
      <c r="K7" s="416" t="s">
        <v>111</v>
      </c>
      <c r="L7" s="418"/>
    </row>
    <row r="8" spans="1:12" ht="35.85" customHeight="1">
      <c r="A8" s="412" t="s">
        <v>112</v>
      </c>
      <c r="B8" s="413"/>
      <c r="C8" s="415"/>
      <c r="D8" s="416" t="s">
        <v>113</v>
      </c>
      <c r="E8" s="417"/>
      <c r="F8" s="417"/>
      <c r="G8" s="417"/>
      <c r="H8" s="418"/>
      <c r="I8" s="412" t="s">
        <v>114</v>
      </c>
      <c r="J8" s="415"/>
      <c r="K8" s="416" t="s">
        <v>115</v>
      </c>
      <c r="L8" s="418"/>
    </row>
    <row r="9" spans="1:12" ht="15.75" customHeight="1">
      <c r="A9" s="422" t="s">
        <v>116</v>
      </c>
      <c r="B9" s="423"/>
      <c r="C9" s="423"/>
      <c r="D9" s="423"/>
      <c r="E9" s="413"/>
      <c r="F9" s="413"/>
      <c r="G9" s="413"/>
      <c r="H9" s="413"/>
      <c r="I9" s="413"/>
      <c r="J9" s="413"/>
      <c r="K9" s="413"/>
      <c r="L9" s="414"/>
    </row>
    <row r="10" spans="1:12" ht="15.75" customHeight="1">
      <c r="A10" s="436" t="s">
        <v>117</v>
      </c>
      <c r="B10" s="436"/>
      <c r="C10" s="436"/>
      <c r="D10" s="436"/>
      <c r="E10" s="427" t="str">
        <f>+ACTIVIDAD_1!B12</f>
        <v>Diseñar 4 contenidos nuevos de formación en capacidades digitales con enfoque de género y diferencial</v>
      </c>
      <c r="F10" s="427"/>
      <c r="G10" s="427"/>
      <c r="H10" s="427"/>
      <c r="I10" s="427"/>
      <c r="J10" s="427"/>
      <c r="K10" s="427"/>
      <c r="L10" s="427"/>
    </row>
    <row r="11" spans="1:12" ht="34.5" customHeight="1">
      <c r="A11" s="424" t="s">
        <v>118</v>
      </c>
      <c r="B11" s="425"/>
      <c r="C11" s="425"/>
      <c r="D11" s="414"/>
      <c r="E11" s="426" t="str">
        <f>+ACTIVIDAD_1!I16</f>
        <v>Numero de contenidos nuevos de formación en capacidades digitales con enfoque de género y diferencial diseñados</v>
      </c>
      <c r="F11" s="427"/>
      <c r="G11" s="427"/>
      <c r="H11" s="427"/>
      <c r="I11" s="427"/>
      <c r="J11" s="427"/>
      <c r="K11" s="427"/>
      <c r="L11" s="428"/>
    </row>
    <row r="12" spans="1:12" ht="47.25" customHeight="1">
      <c r="A12" s="412" t="s">
        <v>119</v>
      </c>
      <c r="B12" s="413"/>
      <c r="C12" s="413"/>
      <c r="D12" s="415"/>
      <c r="E12" s="426" t="s">
        <v>120</v>
      </c>
      <c r="F12" s="427"/>
      <c r="G12" s="427"/>
      <c r="H12" s="427"/>
      <c r="I12" s="427"/>
      <c r="J12" s="427"/>
      <c r="K12" s="427"/>
      <c r="L12" s="428"/>
    </row>
    <row r="13" spans="1:12" ht="28.5" customHeight="1">
      <c r="A13" s="412" t="s">
        <v>121</v>
      </c>
      <c r="B13" s="413"/>
      <c r="C13" s="415"/>
      <c r="D13" s="419" t="s">
        <v>122</v>
      </c>
      <c r="E13" s="420"/>
      <c r="F13" s="420"/>
      <c r="G13" s="420"/>
      <c r="H13" s="421"/>
      <c r="I13" s="412" t="s">
        <v>123</v>
      </c>
      <c r="J13" s="415"/>
      <c r="K13" s="416" t="s">
        <v>124</v>
      </c>
      <c r="L13" s="418"/>
    </row>
    <row r="14" spans="1:12" ht="15.75" customHeight="1">
      <c r="A14" s="412" t="s">
        <v>125</v>
      </c>
      <c r="B14" s="413"/>
      <c r="C14" s="413"/>
      <c r="D14" s="413"/>
      <c r="E14" s="413"/>
      <c r="F14" s="413"/>
      <c r="G14" s="413"/>
      <c r="H14" s="413"/>
      <c r="I14" s="413"/>
      <c r="J14" s="413"/>
      <c r="K14" s="413"/>
      <c r="L14" s="414"/>
    </row>
    <row r="15" spans="1:12" ht="25.5" customHeight="1">
      <c r="A15" s="412" t="s">
        <v>126</v>
      </c>
      <c r="B15" s="413"/>
      <c r="C15" s="415"/>
      <c r="D15" s="416" t="s">
        <v>127</v>
      </c>
      <c r="E15" s="417"/>
      <c r="F15" s="417"/>
      <c r="G15" s="417"/>
      <c r="H15" s="418"/>
      <c r="I15" s="412" t="s">
        <v>128</v>
      </c>
      <c r="J15" s="415"/>
      <c r="K15" s="416" t="s">
        <v>129</v>
      </c>
      <c r="L15" s="418"/>
    </row>
    <row r="16" spans="1:12" ht="25.5" customHeight="1">
      <c r="A16" s="412" t="s">
        <v>130</v>
      </c>
      <c r="B16" s="413"/>
      <c r="C16" s="415"/>
      <c r="D16" s="432">
        <v>1</v>
      </c>
      <c r="E16" s="433"/>
      <c r="F16" s="433"/>
      <c r="G16" s="433"/>
      <c r="H16" s="434"/>
      <c r="I16" s="412" t="s">
        <v>54</v>
      </c>
      <c r="J16" s="415"/>
      <c r="K16" s="416" t="s">
        <v>55</v>
      </c>
      <c r="L16" s="418"/>
    </row>
    <row r="17" spans="1:12" ht="27.6" customHeight="1">
      <c r="A17" s="412" t="s">
        <v>131</v>
      </c>
      <c r="B17" s="413"/>
      <c r="C17" s="415"/>
      <c r="D17" s="416"/>
      <c r="E17" s="417"/>
      <c r="F17" s="417"/>
      <c r="G17" s="417"/>
      <c r="H17" s="418"/>
      <c r="I17" s="429"/>
      <c r="J17" s="431"/>
      <c r="K17" s="431"/>
      <c r="L17" s="430"/>
    </row>
    <row r="18" spans="1:12" ht="12" customHeight="1">
      <c r="A18" s="182" t="s">
        <v>132</v>
      </c>
      <c r="B18" s="182" t="s">
        <v>133</v>
      </c>
      <c r="C18" s="412" t="s">
        <v>134</v>
      </c>
      <c r="D18" s="413"/>
      <c r="E18" s="413"/>
      <c r="F18" s="413"/>
      <c r="G18" s="415"/>
      <c r="H18" s="412" t="s">
        <v>135</v>
      </c>
      <c r="I18" s="415"/>
      <c r="J18" s="412" t="s">
        <v>136</v>
      </c>
      <c r="K18" s="415"/>
      <c r="L18" s="182" t="s">
        <v>137</v>
      </c>
    </row>
    <row r="19" spans="1:12" ht="126.75" customHeight="1">
      <c r="A19" s="180">
        <v>1</v>
      </c>
      <c r="B19" s="181" t="s">
        <v>138</v>
      </c>
      <c r="C19" s="416" t="s">
        <v>139</v>
      </c>
      <c r="D19" s="417"/>
      <c r="E19" s="417"/>
      <c r="F19" s="417"/>
      <c r="G19" s="418"/>
      <c r="H19" s="416" t="s">
        <v>140</v>
      </c>
      <c r="I19" s="418"/>
      <c r="J19" s="429" t="s">
        <v>141</v>
      </c>
      <c r="K19" s="430"/>
      <c r="L19" s="181" t="s">
        <v>142</v>
      </c>
    </row>
    <row r="20" spans="1:12" ht="75.75" customHeight="1">
      <c r="A20" s="180">
        <v>2</v>
      </c>
      <c r="B20" s="181" t="s">
        <v>138</v>
      </c>
      <c r="C20" s="416" t="s">
        <v>143</v>
      </c>
      <c r="D20" s="417"/>
      <c r="E20" s="417"/>
      <c r="F20" s="417"/>
      <c r="G20" s="418"/>
      <c r="H20" s="416" t="s">
        <v>144</v>
      </c>
      <c r="I20" s="418"/>
      <c r="J20" s="429" t="s">
        <v>141</v>
      </c>
      <c r="K20" s="430"/>
      <c r="L20" s="181" t="s">
        <v>142</v>
      </c>
    </row>
    <row r="21" spans="1:12" ht="81" customHeight="1">
      <c r="A21" s="180">
        <v>3</v>
      </c>
      <c r="B21" s="181" t="s">
        <v>138</v>
      </c>
      <c r="C21" s="416" t="s">
        <v>145</v>
      </c>
      <c r="D21" s="417"/>
      <c r="E21" s="417"/>
      <c r="F21" s="417"/>
      <c r="G21" s="418"/>
      <c r="H21" s="416" t="s">
        <v>146</v>
      </c>
      <c r="I21" s="418"/>
      <c r="J21" s="429" t="s">
        <v>141</v>
      </c>
      <c r="K21" s="430"/>
      <c r="L21" s="181" t="s">
        <v>147</v>
      </c>
    </row>
    <row r="22" spans="1:12" ht="25.5" customHeight="1">
      <c r="A22" s="182" t="s">
        <v>132</v>
      </c>
      <c r="B22" s="412" t="s">
        <v>148</v>
      </c>
      <c r="C22" s="413"/>
      <c r="D22" s="413"/>
      <c r="E22" s="413"/>
      <c r="F22" s="413"/>
      <c r="G22" s="413"/>
      <c r="H22" s="413"/>
      <c r="I22" s="413"/>
      <c r="J22" s="413"/>
      <c r="K22" s="415"/>
      <c r="L22" s="182" t="s">
        <v>149</v>
      </c>
    </row>
    <row r="23" spans="1:12" ht="51" customHeight="1">
      <c r="A23" s="180">
        <v>1</v>
      </c>
      <c r="B23" s="419" t="s">
        <v>150</v>
      </c>
      <c r="C23" s="420"/>
      <c r="D23" s="420"/>
      <c r="E23" s="420"/>
      <c r="F23" s="420"/>
      <c r="G23" s="420"/>
      <c r="H23" s="420"/>
      <c r="I23" s="420"/>
      <c r="J23" s="420"/>
      <c r="K23" s="421"/>
      <c r="L23" s="181" t="s">
        <v>141</v>
      </c>
    </row>
    <row r="24" spans="1:12" ht="15.75" customHeight="1">
      <c r="A24" s="412" t="s">
        <v>151</v>
      </c>
      <c r="B24" s="413"/>
      <c r="C24" s="413"/>
      <c r="D24" s="413"/>
      <c r="E24" s="413"/>
      <c r="F24" s="423"/>
      <c r="G24" s="423"/>
      <c r="H24" s="413"/>
      <c r="I24" s="423"/>
      <c r="J24" s="423"/>
      <c r="K24" s="413"/>
      <c r="L24" s="435"/>
    </row>
    <row r="25" spans="1:12" ht="26.25" customHeight="1">
      <c r="A25" s="412" t="s">
        <v>152</v>
      </c>
      <c r="B25" s="413"/>
      <c r="C25" s="415"/>
      <c r="D25" s="416">
        <v>1</v>
      </c>
      <c r="E25" s="417"/>
      <c r="F25" s="436" t="s">
        <v>153</v>
      </c>
      <c r="G25" s="436"/>
      <c r="H25" s="188">
        <v>2024</v>
      </c>
      <c r="I25" s="436" t="s">
        <v>154</v>
      </c>
      <c r="J25" s="436"/>
      <c r="L25" s="181" t="s">
        <v>142</v>
      </c>
    </row>
    <row r="26" spans="1:12" ht="26.25" customHeight="1">
      <c r="A26" s="412" t="s">
        <v>155</v>
      </c>
      <c r="B26" s="413"/>
      <c r="C26" s="415"/>
      <c r="D26" s="416"/>
      <c r="E26" s="417"/>
      <c r="F26" s="437"/>
      <c r="G26" s="437"/>
      <c r="H26" s="417"/>
      <c r="I26" s="437"/>
      <c r="J26" s="437"/>
      <c r="K26" s="417"/>
      <c r="L26" s="438"/>
    </row>
    <row r="27" spans="1:12" ht="45.75" customHeight="1">
      <c r="A27" s="412" t="s">
        <v>156</v>
      </c>
      <c r="B27" s="413"/>
      <c r="C27" s="415"/>
      <c r="D27" s="429"/>
      <c r="E27" s="431"/>
      <c r="F27" s="431"/>
      <c r="G27" s="431"/>
      <c r="H27" s="431"/>
      <c r="I27" s="431"/>
      <c r="J27" s="431"/>
      <c r="K27" s="431"/>
      <c r="L27" s="430"/>
    </row>
    <row r="28" spans="1:12" ht="17.850000000000001" customHeight="1">
      <c r="A28" s="412" t="s">
        <v>157</v>
      </c>
      <c r="B28" s="413"/>
      <c r="C28" s="415"/>
      <c r="D28" s="416"/>
      <c r="E28" s="417"/>
      <c r="F28" s="417"/>
      <c r="G28" s="417"/>
      <c r="H28" s="417"/>
      <c r="I28" s="417"/>
      <c r="J28" s="417"/>
      <c r="K28" s="417"/>
      <c r="L28" s="418"/>
    </row>
  </sheetData>
  <mergeCells count="64">
    <mergeCell ref="B23:K23"/>
    <mergeCell ref="F25:G25"/>
    <mergeCell ref="D25:E25"/>
    <mergeCell ref="A10:D10"/>
    <mergeCell ref="E10:L10"/>
    <mergeCell ref="B22:K22"/>
    <mergeCell ref="C18:G18"/>
    <mergeCell ref="H18:I18"/>
    <mergeCell ref="J18:K18"/>
    <mergeCell ref="C19:G19"/>
    <mergeCell ref="H19:I19"/>
    <mergeCell ref="J19:K19"/>
    <mergeCell ref="C20:G20"/>
    <mergeCell ref="H20:I20"/>
    <mergeCell ref="J20:K20"/>
    <mergeCell ref="C21:G21"/>
    <mergeCell ref="A27:C27"/>
    <mergeCell ref="D27:L27"/>
    <mergeCell ref="A28:C28"/>
    <mergeCell ref="D28:L28"/>
    <mergeCell ref="A24:L24"/>
    <mergeCell ref="A25:C25"/>
    <mergeCell ref="I25:J25"/>
    <mergeCell ref="A26:C26"/>
    <mergeCell ref="D26:L26"/>
    <mergeCell ref="H21:I21"/>
    <mergeCell ref="J21:K21"/>
    <mergeCell ref="I15:J15"/>
    <mergeCell ref="K15:L15"/>
    <mergeCell ref="A17:C17"/>
    <mergeCell ref="D17:H17"/>
    <mergeCell ref="I17:L17"/>
    <mergeCell ref="A16:C16"/>
    <mergeCell ref="D16:H16"/>
    <mergeCell ref="I16:J16"/>
    <mergeCell ref="K16:L16"/>
    <mergeCell ref="A15:C15"/>
    <mergeCell ref="D15:H15"/>
    <mergeCell ref="A9:L9"/>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dataValidations count="1">
    <dataValidation type="list" allowBlank="1" showInputMessage="1" showErrorMessage="1" sqref="J19:K21 L23 K15:L16 D15:H15 K13:L13 D6:H8 K6:L8" xr:uid="{22E4A5A0-DBA8-42B5-AE94-8DFC87FAD362}">
      <formula1>#REF!</formula1>
    </dataValidation>
  </dataValidations>
  <pageMargins left="0.7" right="0.7" top="0.75" bottom="0.75" header="0.3" footer="0.3"/>
  <pageSetup scale="8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56278-50CD-4495-B1CD-86BD9139C3BF}">
  <sheetPr>
    <tabColor theme="5" tint="0.59999389629810485"/>
  </sheetPr>
  <dimension ref="A1:O115"/>
  <sheetViews>
    <sheetView topLeftCell="A76" zoomScale="70" zoomScaleNormal="70" workbookViewId="0">
      <selection activeCell="B36" sqref="B36:C36"/>
    </sheetView>
  </sheetViews>
  <sheetFormatPr defaultColWidth="10.85546875" defaultRowHeight="14.25"/>
  <cols>
    <col min="1" max="1" width="49.7109375" style="1" customWidth="1"/>
    <col min="2"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8" customFormat="1" ht="32.25" customHeight="1" thickBot="1">
      <c r="A1" s="370"/>
      <c r="B1" s="347" t="s">
        <v>0</v>
      </c>
      <c r="C1" s="348"/>
      <c r="D1" s="348"/>
      <c r="E1" s="348"/>
      <c r="F1" s="348"/>
      <c r="G1" s="348"/>
      <c r="H1" s="348"/>
      <c r="I1" s="348"/>
      <c r="J1" s="348"/>
      <c r="K1" s="348"/>
      <c r="L1" s="349"/>
      <c r="M1" s="344" t="s">
        <v>1</v>
      </c>
      <c r="N1" s="345"/>
      <c r="O1" s="346"/>
    </row>
    <row r="2" spans="1:15" s="78" customFormat="1" ht="30.75" customHeight="1" thickBot="1">
      <c r="A2" s="371"/>
      <c r="B2" s="350" t="s">
        <v>2</v>
      </c>
      <c r="C2" s="351"/>
      <c r="D2" s="351"/>
      <c r="E2" s="351"/>
      <c r="F2" s="351"/>
      <c r="G2" s="351"/>
      <c r="H2" s="351"/>
      <c r="I2" s="351"/>
      <c r="J2" s="351"/>
      <c r="K2" s="351"/>
      <c r="L2" s="352"/>
      <c r="M2" s="344" t="s">
        <v>3</v>
      </c>
      <c r="N2" s="345"/>
      <c r="O2" s="346"/>
    </row>
    <row r="3" spans="1:15" s="78" customFormat="1" ht="24" customHeight="1" thickBot="1">
      <c r="A3" s="371"/>
      <c r="B3" s="350" t="s">
        <v>4</v>
      </c>
      <c r="C3" s="351"/>
      <c r="D3" s="351"/>
      <c r="E3" s="351"/>
      <c r="F3" s="351"/>
      <c r="G3" s="351"/>
      <c r="H3" s="351"/>
      <c r="I3" s="351"/>
      <c r="J3" s="351"/>
      <c r="K3" s="351"/>
      <c r="L3" s="352"/>
      <c r="M3" s="344" t="s">
        <v>5</v>
      </c>
      <c r="N3" s="345"/>
      <c r="O3" s="346"/>
    </row>
    <row r="4" spans="1:15" s="78" customFormat="1" ht="21.75" customHeight="1" thickBot="1">
      <c r="A4" s="372"/>
      <c r="B4" s="353" t="s">
        <v>158</v>
      </c>
      <c r="C4" s="354"/>
      <c r="D4" s="354"/>
      <c r="E4" s="354"/>
      <c r="F4" s="354"/>
      <c r="G4" s="354"/>
      <c r="H4" s="354"/>
      <c r="I4" s="354"/>
      <c r="J4" s="354"/>
      <c r="K4" s="354"/>
      <c r="L4" s="355"/>
      <c r="M4" s="344" t="s">
        <v>6</v>
      </c>
      <c r="N4" s="345"/>
      <c r="O4" s="346"/>
    </row>
    <row r="5" spans="1:15" s="78" customFormat="1" ht="12" customHeight="1" thickBot="1">
      <c r="A5" s="79"/>
      <c r="B5" s="80"/>
      <c r="C5" s="80"/>
      <c r="D5" s="80"/>
      <c r="E5" s="80"/>
      <c r="F5" s="80"/>
      <c r="G5" s="80"/>
      <c r="H5" s="80"/>
      <c r="I5" s="80"/>
      <c r="J5" s="80"/>
      <c r="K5" s="80"/>
      <c r="L5" s="80"/>
      <c r="M5" s="81"/>
      <c r="N5" s="81"/>
      <c r="O5" s="81"/>
    </row>
    <row r="6" spans="1:15" ht="40.35" customHeight="1" thickBot="1">
      <c r="A6" s="54" t="s">
        <v>7</v>
      </c>
      <c r="B6" s="379" t="s">
        <v>8</v>
      </c>
      <c r="C6" s="380"/>
      <c r="D6" s="380"/>
      <c r="E6" s="380"/>
      <c r="F6" s="380"/>
      <c r="G6" s="380"/>
      <c r="H6" s="380"/>
      <c r="I6" s="380"/>
      <c r="J6" s="380"/>
      <c r="K6" s="381"/>
      <c r="L6" s="166" t="s">
        <v>9</v>
      </c>
      <c r="M6" s="392">
        <v>2024110010313</v>
      </c>
      <c r="N6" s="393"/>
      <c r="O6" s="394"/>
    </row>
    <row r="7" spans="1:15" s="78" customFormat="1" ht="10.15" customHeight="1" thickBot="1">
      <c r="A7" s="79"/>
      <c r="B7" s="80"/>
      <c r="C7" s="80"/>
      <c r="D7" s="80"/>
      <c r="E7" s="80"/>
      <c r="F7" s="80"/>
      <c r="G7" s="80"/>
      <c r="H7" s="80"/>
      <c r="I7" s="80"/>
      <c r="J7" s="80"/>
      <c r="K7" s="80"/>
      <c r="L7" s="80"/>
      <c r="M7" s="81"/>
      <c r="N7" s="81"/>
      <c r="O7" s="81"/>
    </row>
    <row r="8" spans="1:15" s="78" customFormat="1" ht="21.75" customHeight="1" thickBot="1">
      <c r="A8" s="374" t="s">
        <v>10</v>
      </c>
      <c r="B8" s="166" t="s">
        <v>11</v>
      </c>
      <c r="C8" s="125"/>
      <c r="D8" s="166" t="s">
        <v>12</v>
      </c>
      <c r="E8" s="125"/>
      <c r="F8" s="166" t="s">
        <v>13</v>
      </c>
      <c r="G8" s="125" t="s">
        <v>14</v>
      </c>
      <c r="H8" s="166" t="s">
        <v>15</v>
      </c>
      <c r="I8" s="126"/>
      <c r="J8" s="358" t="s">
        <v>16</v>
      </c>
      <c r="K8" s="373"/>
      <c r="L8" s="165" t="s">
        <v>17</v>
      </c>
      <c r="M8" s="386"/>
      <c r="N8" s="386"/>
      <c r="O8" s="386"/>
    </row>
    <row r="9" spans="1:15" s="78" customFormat="1" ht="21.75" customHeight="1" thickBot="1">
      <c r="A9" s="374"/>
      <c r="B9" s="167" t="s">
        <v>18</v>
      </c>
      <c r="C9" s="127"/>
      <c r="D9" s="166" t="s">
        <v>19</v>
      </c>
      <c r="E9" s="128"/>
      <c r="F9" s="166" t="s">
        <v>20</v>
      </c>
      <c r="G9" s="128"/>
      <c r="H9" s="166" t="s">
        <v>21</v>
      </c>
      <c r="I9" s="126"/>
      <c r="J9" s="358"/>
      <c r="K9" s="373"/>
      <c r="L9" s="165" t="s">
        <v>22</v>
      </c>
      <c r="M9" s="386"/>
      <c r="N9" s="386"/>
      <c r="O9" s="386"/>
    </row>
    <row r="10" spans="1:15" s="78" customFormat="1" ht="21.75" customHeight="1" thickBot="1">
      <c r="A10" s="374"/>
      <c r="B10" s="166" t="s">
        <v>23</v>
      </c>
      <c r="C10" s="125"/>
      <c r="D10" s="166" t="s">
        <v>24</v>
      </c>
      <c r="E10" s="128"/>
      <c r="F10" s="166" t="s">
        <v>25</v>
      </c>
      <c r="G10" s="128"/>
      <c r="H10" s="166" t="s">
        <v>26</v>
      </c>
      <c r="I10" s="126"/>
      <c r="J10" s="358"/>
      <c r="K10" s="373"/>
      <c r="L10" s="165" t="s">
        <v>27</v>
      </c>
      <c r="M10" s="386" t="s">
        <v>14</v>
      </c>
      <c r="N10" s="386"/>
      <c r="O10" s="386"/>
    </row>
    <row r="11" spans="1:15" s="78" customFormat="1" ht="11.45" customHeight="1" thickBot="1">
      <c r="A11" s="79"/>
      <c r="B11" s="80"/>
      <c r="C11" s="80"/>
      <c r="D11" s="80"/>
      <c r="E11" s="80"/>
      <c r="F11" s="80"/>
      <c r="G11" s="80"/>
      <c r="H11" s="80"/>
      <c r="I11" s="80"/>
      <c r="J11" s="80"/>
      <c r="K11" s="80"/>
      <c r="L11" s="80"/>
      <c r="M11" s="81"/>
      <c r="N11" s="81"/>
      <c r="O11" s="81"/>
    </row>
    <row r="12" spans="1:15" ht="15" customHeight="1">
      <c r="A12" s="376" t="s">
        <v>28</v>
      </c>
      <c r="B12" s="359" t="s">
        <v>159</v>
      </c>
      <c r="C12" s="360"/>
      <c r="D12" s="360"/>
      <c r="E12" s="360"/>
      <c r="F12" s="360"/>
      <c r="G12" s="360"/>
      <c r="H12" s="360"/>
      <c r="I12" s="360"/>
      <c r="J12" s="360"/>
      <c r="K12" s="360"/>
      <c r="L12" s="360"/>
      <c r="M12" s="360"/>
      <c r="N12" s="360"/>
      <c r="O12" s="361"/>
    </row>
    <row r="13" spans="1:15" ht="15" customHeight="1">
      <c r="A13" s="377"/>
      <c r="B13" s="362"/>
      <c r="C13" s="363"/>
      <c r="D13" s="363"/>
      <c r="E13" s="363"/>
      <c r="F13" s="363"/>
      <c r="G13" s="363"/>
      <c r="H13" s="363"/>
      <c r="I13" s="363"/>
      <c r="J13" s="363"/>
      <c r="K13" s="363"/>
      <c r="L13" s="363"/>
      <c r="M13" s="363"/>
      <c r="N13" s="363"/>
      <c r="O13" s="364"/>
    </row>
    <row r="14" spans="1:15" ht="15" customHeight="1" thickBot="1">
      <c r="A14" s="378"/>
      <c r="B14" s="365"/>
      <c r="C14" s="366"/>
      <c r="D14" s="366"/>
      <c r="E14" s="366"/>
      <c r="F14" s="366"/>
      <c r="G14" s="366"/>
      <c r="H14" s="366"/>
      <c r="I14" s="366"/>
      <c r="J14" s="366"/>
      <c r="K14" s="366"/>
      <c r="L14" s="366"/>
      <c r="M14" s="366"/>
      <c r="N14" s="366"/>
      <c r="O14" s="367"/>
    </row>
    <row r="15" spans="1:15" ht="9" customHeight="1" thickBot="1">
      <c r="A15" s="13"/>
      <c r="B15" s="77"/>
      <c r="C15" s="14"/>
      <c r="D15" s="14"/>
      <c r="E15" s="14"/>
      <c r="F15" s="14"/>
      <c r="G15" s="15"/>
      <c r="H15" s="15"/>
      <c r="I15" s="15"/>
      <c r="J15" s="15"/>
      <c r="K15" s="15"/>
      <c r="L15" s="16"/>
      <c r="M15" s="16"/>
      <c r="N15" s="16"/>
      <c r="O15" s="16"/>
    </row>
    <row r="16" spans="1:15" s="17" customFormat="1" ht="37.5" customHeight="1" thickBot="1">
      <c r="A16" s="54" t="s">
        <v>30</v>
      </c>
      <c r="B16" s="368" t="s">
        <v>160</v>
      </c>
      <c r="C16" s="368"/>
      <c r="D16" s="368"/>
      <c r="E16" s="368"/>
      <c r="F16" s="368"/>
      <c r="G16" s="374" t="s">
        <v>32</v>
      </c>
      <c r="H16" s="374"/>
      <c r="I16" s="369" t="s">
        <v>161</v>
      </c>
      <c r="J16" s="369"/>
      <c r="K16" s="369"/>
      <c r="L16" s="369"/>
      <c r="M16" s="369"/>
      <c r="N16" s="369"/>
      <c r="O16" s="369"/>
    </row>
    <row r="18" spans="1:15" ht="56.25" customHeight="1" thickBot="1">
      <c r="A18" s="54" t="s">
        <v>34</v>
      </c>
      <c r="B18" s="368" t="s">
        <v>35</v>
      </c>
      <c r="C18" s="368"/>
      <c r="D18" s="368"/>
      <c r="E18" s="368"/>
      <c r="F18" s="54" t="s">
        <v>36</v>
      </c>
      <c r="G18" s="375" t="s">
        <v>37</v>
      </c>
      <c r="H18" s="375"/>
      <c r="I18" s="375"/>
      <c r="J18" s="54" t="s">
        <v>38</v>
      </c>
      <c r="K18" s="368" t="s">
        <v>39</v>
      </c>
      <c r="L18" s="368"/>
      <c r="M18" s="368"/>
      <c r="N18" s="368"/>
      <c r="O18" s="368"/>
    </row>
    <row r="19" spans="1:15" ht="16.5" customHeight="1" thickBot="1">
      <c r="A19" s="75"/>
      <c r="B19" s="76"/>
      <c r="C19" s="76"/>
      <c r="D19" s="76"/>
      <c r="E19" s="76"/>
      <c r="F19" s="76"/>
      <c r="G19" s="76"/>
      <c r="H19" s="76"/>
      <c r="I19" s="76"/>
      <c r="J19" s="76"/>
      <c r="K19" s="76"/>
      <c r="L19" s="76"/>
      <c r="M19" s="76"/>
      <c r="N19" s="76"/>
      <c r="O19" s="76"/>
    </row>
    <row r="20" spans="1:15" ht="32.1" customHeight="1" thickBot="1">
      <c r="A20" s="356" t="s">
        <v>40</v>
      </c>
      <c r="B20" s="357"/>
      <c r="C20" s="357"/>
      <c r="D20" s="357"/>
      <c r="E20" s="357"/>
      <c r="F20" s="357"/>
      <c r="G20" s="357"/>
      <c r="H20" s="357"/>
      <c r="I20" s="357"/>
      <c r="J20" s="357"/>
      <c r="K20" s="357"/>
      <c r="L20" s="357"/>
      <c r="M20" s="357"/>
      <c r="N20" s="357"/>
      <c r="O20" s="358"/>
    </row>
    <row r="21" spans="1:15" ht="32.1" customHeight="1" thickBot="1">
      <c r="A21" s="356" t="s">
        <v>41</v>
      </c>
      <c r="B21" s="357"/>
      <c r="C21" s="357"/>
      <c r="D21" s="357"/>
      <c r="E21" s="357"/>
      <c r="F21" s="357"/>
      <c r="G21" s="357"/>
      <c r="H21" s="357"/>
      <c r="I21" s="357"/>
      <c r="J21" s="357"/>
      <c r="K21" s="357"/>
      <c r="L21" s="357"/>
      <c r="M21" s="357"/>
      <c r="N21" s="357"/>
      <c r="O21" s="358"/>
    </row>
    <row r="22" spans="1:15" ht="32.1" customHeight="1" thickBot="1">
      <c r="A22" s="26"/>
      <c r="B22" s="18" t="s">
        <v>11</v>
      </c>
      <c r="C22" s="18" t="s">
        <v>12</v>
      </c>
      <c r="D22" s="18" t="s">
        <v>13</v>
      </c>
      <c r="E22" s="18" t="s">
        <v>15</v>
      </c>
      <c r="F22" s="18" t="s">
        <v>18</v>
      </c>
      <c r="G22" s="18" t="s">
        <v>19</v>
      </c>
      <c r="H22" s="18" t="s">
        <v>20</v>
      </c>
      <c r="I22" s="18" t="s">
        <v>21</v>
      </c>
      <c r="J22" s="18" t="s">
        <v>23</v>
      </c>
      <c r="K22" s="18" t="s">
        <v>24</v>
      </c>
      <c r="L22" s="18" t="s">
        <v>25</v>
      </c>
      <c r="M22" s="18" t="s">
        <v>26</v>
      </c>
      <c r="N22" s="19" t="s">
        <v>42</v>
      </c>
      <c r="O22" s="19" t="s">
        <v>43</v>
      </c>
    </row>
    <row r="23" spans="1:15" ht="32.1" customHeight="1">
      <c r="A23" s="20" t="s">
        <v>44</v>
      </c>
      <c r="B23" s="281">
        <v>613661000</v>
      </c>
      <c r="C23" s="282">
        <v>0</v>
      </c>
      <c r="D23" s="282">
        <v>30326000</v>
      </c>
      <c r="E23" s="283">
        <v>0</v>
      </c>
      <c r="F23" s="283">
        <v>0</v>
      </c>
      <c r="G23" s="283">
        <v>0</v>
      </c>
      <c r="H23" s="283">
        <v>0</v>
      </c>
      <c r="I23" s="283">
        <v>0</v>
      </c>
      <c r="J23" s="283">
        <v>0</v>
      </c>
      <c r="K23" s="283">
        <v>0</v>
      </c>
      <c r="L23" s="283">
        <v>0</v>
      </c>
      <c r="M23" s="284">
        <v>0</v>
      </c>
      <c r="N23" s="285">
        <f>SUM(B23:M23)</f>
        <v>643987000</v>
      </c>
      <c r="O23" s="256">
        <v>1</v>
      </c>
    </row>
    <row r="24" spans="1:15" ht="32.1" customHeight="1">
      <c r="A24" s="20" t="s">
        <v>45</v>
      </c>
      <c r="B24" s="286">
        <v>291874000</v>
      </c>
      <c r="C24" s="274">
        <v>206793000</v>
      </c>
      <c r="D24" s="274">
        <v>0</v>
      </c>
      <c r="E24" s="257">
        <v>0</v>
      </c>
      <c r="F24" s="257">
        <v>0</v>
      </c>
      <c r="G24" s="257">
        <v>0</v>
      </c>
      <c r="H24" s="257">
        <v>0</v>
      </c>
      <c r="I24" s="257">
        <v>0</v>
      </c>
      <c r="J24" s="257">
        <v>0</v>
      </c>
      <c r="K24" s="257">
        <v>0</v>
      </c>
      <c r="L24" s="257">
        <v>0</v>
      </c>
      <c r="M24" s="287">
        <v>0</v>
      </c>
      <c r="N24" s="285">
        <f t="shared" ref="N24:N28" si="0">SUM(B24:M24)</f>
        <v>498667000</v>
      </c>
      <c r="O24" s="258">
        <f>+(B24+C24+D24+E24+F24+G24+H24+I24+J24+K24+L24+M24)/N23</f>
        <v>0.77434327090453692</v>
      </c>
    </row>
    <row r="25" spans="1:15" ht="32.1" customHeight="1">
      <c r="A25" s="20" t="s">
        <v>46</v>
      </c>
      <c r="B25" s="286">
        <v>0</v>
      </c>
      <c r="C25" s="274">
        <v>2113667</v>
      </c>
      <c r="D25" s="274">
        <v>34229734</v>
      </c>
      <c r="E25" s="257">
        <v>0</v>
      </c>
      <c r="F25" s="257">
        <v>0</v>
      </c>
      <c r="G25" s="257">
        <v>0</v>
      </c>
      <c r="H25" s="257">
        <v>0</v>
      </c>
      <c r="I25" s="257">
        <v>0</v>
      </c>
      <c r="J25" s="257">
        <v>0</v>
      </c>
      <c r="K25" s="257">
        <v>0</v>
      </c>
      <c r="L25" s="257">
        <v>0</v>
      </c>
      <c r="M25" s="287">
        <v>0</v>
      </c>
      <c r="N25" s="285">
        <f t="shared" si="0"/>
        <v>36343401</v>
      </c>
      <c r="O25" s="258">
        <f>N25/N23</f>
        <v>5.6434991700143017E-2</v>
      </c>
    </row>
    <row r="26" spans="1:15" ht="32.1" customHeight="1">
      <c r="A26" s="20" t="s">
        <v>47</v>
      </c>
      <c r="B26" s="286">
        <v>9949806</v>
      </c>
      <c r="C26" s="274">
        <v>23440151</v>
      </c>
      <c r="D26" s="274">
        <v>18953615</v>
      </c>
      <c r="E26" s="259">
        <v>0</v>
      </c>
      <c r="F26" s="259">
        <v>0</v>
      </c>
      <c r="G26" s="259">
        <v>0</v>
      </c>
      <c r="H26" s="259">
        <v>0</v>
      </c>
      <c r="I26" s="259">
        <v>0</v>
      </c>
      <c r="J26" s="259">
        <v>0</v>
      </c>
      <c r="K26" s="259">
        <v>0</v>
      </c>
      <c r="L26" s="259">
        <v>0</v>
      </c>
      <c r="M26" s="288">
        <v>0</v>
      </c>
      <c r="N26" s="285">
        <f t="shared" si="0"/>
        <v>52343572</v>
      </c>
      <c r="O26" s="256">
        <v>1</v>
      </c>
    </row>
    <row r="27" spans="1:15" ht="32.1" customHeight="1">
      <c r="A27" s="20" t="s">
        <v>48</v>
      </c>
      <c r="B27" s="286">
        <v>0</v>
      </c>
      <c r="C27" s="274">
        <v>0</v>
      </c>
      <c r="D27" s="274">
        <v>0</v>
      </c>
      <c r="E27" s="257">
        <v>0</v>
      </c>
      <c r="F27" s="257">
        <v>0</v>
      </c>
      <c r="G27" s="257">
        <v>0</v>
      </c>
      <c r="H27" s="257">
        <v>0</v>
      </c>
      <c r="I27" s="257">
        <v>0</v>
      </c>
      <c r="J27" s="257">
        <v>0</v>
      </c>
      <c r="K27" s="257">
        <v>0</v>
      </c>
      <c r="L27" s="257">
        <v>0</v>
      </c>
      <c r="M27" s="287">
        <v>0</v>
      </c>
      <c r="N27" s="285">
        <f t="shared" si="0"/>
        <v>0</v>
      </c>
      <c r="O27" s="260">
        <f>N27/N26</f>
        <v>0</v>
      </c>
    </row>
    <row r="28" spans="1:15" ht="32.1" customHeight="1" thickBot="1">
      <c r="A28" s="23" t="s">
        <v>49</v>
      </c>
      <c r="B28" s="289">
        <v>8410714</v>
      </c>
      <c r="C28" s="290">
        <v>14887997</v>
      </c>
      <c r="D28" s="290">
        <v>18953815</v>
      </c>
      <c r="E28" s="261">
        <v>0</v>
      </c>
      <c r="F28" s="261">
        <v>0</v>
      </c>
      <c r="G28" s="261">
        <v>0</v>
      </c>
      <c r="H28" s="261">
        <v>0</v>
      </c>
      <c r="I28" s="261">
        <v>0</v>
      </c>
      <c r="J28" s="261">
        <v>0</v>
      </c>
      <c r="K28" s="261">
        <v>0</v>
      </c>
      <c r="L28" s="261">
        <v>0</v>
      </c>
      <c r="M28" s="291">
        <v>0</v>
      </c>
      <c r="N28" s="292">
        <f t="shared" si="0"/>
        <v>42252526</v>
      </c>
      <c r="O28" s="262">
        <f>N28/N26</f>
        <v>0.80721518202846376</v>
      </c>
    </row>
    <row r="32" spans="1:15" ht="48" customHeight="1" thickBot="1">
      <c r="A32" s="330" t="s">
        <v>50</v>
      </c>
      <c r="B32" s="331"/>
      <c r="C32" s="331"/>
      <c r="D32" s="331"/>
      <c r="E32" s="331"/>
      <c r="F32" s="331"/>
      <c r="G32" s="331"/>
      <c r="H32" s="331"/>
      <c r="I32" s="332"/>
    </row>
    <row r="33" spans="1:9" ht="50.25" customHeight="1" thickBot="1">
      <c r="A33" s="38" t="s">
        <v>51</v>
      </c>
      <c r="B33" s="333" t="str">
        <f>+B12</f>
        <v>Implementar 7 cursos con enfoque de género y diferencial para el desarrollo de capacidades digitales de las mujeres en zonas rurales de la ciudad</v>
      </c>
      <c r="C33" s="334"/>
      <c r="D33" s="334"/>
      <c r="E33" s="334"/>
      <c r="F33" s="334"/>
      <c r="G33" s="334"/>
      <c r="H33" s="334"/>
      <c r="I33" s="335"/>
    </row>
    <row r="34" spans="1:9" ht="18.75" customHeight="1" thickBot="1">
      <c r="A34" s="324" t="s">
        <v>52</v>
      </c>
      <c r="B34" s="86">
        <v>2024</v>
      </c>
      <c r="C34" s="86">
        <v>2025</v>
      </c>
      <c r="D34" s="86">
        <v>2026</v>
      </c>
      <c r="E34" s="86">
        <v>2027</v>
      </c>
      <c r="F34" s="86" t="s">
        <v>53</v>
      </c>
      <c r="G34" s="343" t="s">
        <v>54</v>
      </c>
      <c r="H34" s="343" t="s">
        <v>55</v>
      </c>
      <c r="I34" s="343"/>
    </row>
    <row r="35" spans="1:9" ht="50.25" customHeight="1" thickBot="1">
      <c r="A35" s="325"/>
      <c r="B35" s="204">
        <v>1</v>
      </c>
      <c r="C35" s="204">
        <v>2</v>
      </c>
      <c r="D35" s="204">
        <v>2</v>
      </c>
      <c r="E35" s="204">
        <v>2</v>
      </c>
      <c r="F35" s="205">
        <f>B35+C35+D35+E35</f>
        <v>7</v>
      </c>
      <c r="G35" s="343"/>
      <c r="H35" s="343"/>
      <c r="I35" s="343"/>
    </row>
    <row r="36" spans="1:9" ht="52.5" customHeight="1" thickBot="1">
      <c r="A36" s="39" t="s">
        <v>56</v>
      </c>
      <c r="B36" s="336">
        <v>0.28999999999999998</v>
      </c>
      <c r="C36" s="337"/>
      <c r="D36" s="340" t="s">
        <v>57</v>
      </c>
      <c r="E36" s="341"/>
      <c r="F36" s="341"/>
      <c r="G36" s="341"/>
      <c r="H36" s="341"/>
      <c r="I36" s="342"/>
    </row>
    <row r="37" spans="1:9" s="29" customFormat="1" ht="48" customHeight="1" thickBot="1">
      <c r="A37" s="324" t="s">
        <v>58</v>
      </c>
      <c r="B37" s="39" t="s">
        <v>59</v>
      </c>
      <c r="C37" s="38" t="s">
        <v>60</v>
      </c>
      <c r="D37" s="310" t="s">
        <v>61</v>
      </c>
      <c r="E37" s="311"/>
      <c r="F37" s="310" t="s">
        <v>62</v>
      </c>
      <c r="G37" s="311"/>
      <c r="H37" s="40" t="s">
        <v>63</v>
      </c>
      <c r="I37" s="42" t="s">
        <v>64</v>
      </c>
    </row>
    <row r="38" spans="1:9" ht="120.75" customHeight="1" thickBot="1">
      <c r="A38" s="325"/>
      <c r="B38" s="209">
        <v>0</v>
      </c>
      <c r="C38" s="33">
        <v>0</v>
      </c>
      <c r="D38" s="326" t="s">
        <v>65</v>
      </c>
      <c r="E38" s="327"/>
      <c r="F38" s="326" t="s">
        <v>66</v>
      </c>
      <c r="G38" s="327"/>
      <c r="H38" s="237" t="s">
        <v>76</v>
      </c>
      <c r="I38" s="31" t="s">
        <v>68</v>
      </c>
    </row>
    <row r="39" spans="1:9" s="29" customFormat="1" ht="65.25" customHeight="1" thickBot="1">
      <c r="A39" s="324" t="s">
        <v>69</v>
      </c>
      <c r="B39" s="41" t="s">
        <v>59</v>
      </c>
      <c r="C39" s="40" t="s">
        <v>60</v>
      </c>
      <c r="D39" s="310" t="s">
        <v>61</v>
      </c>
      <c r="E39" s="311"/>
      <c r="F39" s="310" t="s">
        <v>62</v>
      </c>
      <c r="G39" s="311"/>
      <c r="H39" s="40" t="s">
        <v>63</v>
      </c>
      <c r="I39" s="42" t="s">
        <v>64</v>
      </c>
    </row>
    <row r="40" spans="1:9" ht="210.6" customHeight="1" thickBot="1">
      <c r="A40" s="325"/>
      <c r="B40" s="208">
        <v>0.2</v>
      </c>
      <c r="C40" s="33">
        <v>0.2</v>
      </c>
      <c r="D40" s="338" t="s">
        <v>162</v>
      </c>
      <c r="E40" s="339"/>
      <c r="F40" s="326" t="s">
        <v>163</v>
      </c>
      <c r="G40" s="327"/>
      <c r="H40" s="237" t="s">
        <v>76</v>
      </c>
      <c r="I40" s="31" t="s">
        <v>164</v>
      </c>
    </row>
    <row r="41" spans="1:9" s="29" customFormat="1" ht="60.95" customHeight="1" thickBot="1">
      <c r="A41" s="324" t="s">
        <v>73</v>
      </c>
      <c r="B41" s="41" t="s">
        <v>59</v>
      </c>
      <c r="C41" s="40" t="s">
        <v>60</v>
      </c>
      <c r="D41" s="310" t="s">
        <v>61</v>
      </c>
      <c r="E41" s="311"/>
      <c r="F41" s="310" t="s">
        <v>62</v>
      </c>
      <c r="G41" s="311"/>
      <c r="H41" s="40" t="s">
        <v>63</v>
      </c>
      <c r="I41" s="42" t="s">
        <v>64</v>
      </c>
    </row>
    <row r="42" spans="1:9" ht="151.9" customHeight="1" thickBot="1">
      <c r="A42" s="325"/>
      <c r="B42" s="208">
        <v>0.2</v>
      </c>
      <c r="C42" s="33">
        <v>0.2</v>
      </c>
      <c r="D42" s="439" t="s">
        <v>165</v>
      </c>
      <c r="E42" s="440"/>
      <c r="F42" s="326" t="s">
        <v>166</v>
      </c>
      <c r="G42" s="327"/>
      <c r="H42" s="237" t="s">
        <v>76</v>
      </c>
      <c r="I42" s="237" t="s">
        <v>167</v>
      </c>
    </row>
    <row r="43" spans="1:9" s="29" customFormat="1" ht="35.1" customHeight="1" thickBot="1">
      <c r="A43" s="324" t="s">
        <v>78</v>
      </c>
      <c r="B43" s="41" t="s">
        <v>59</v>
      </c>
      <c r="C43" s="41" t="s">
        <v>60</v>
      </c>
      <c r="D43" s="310" t="s">
        <v>61</v>
      </c>
      <c r="E43" s="311"/>
      <c r="F43" s="310" t="s">
        <v>62</v>
      </c>
      <c r="G43" s="311"/>
      <c r="H43" s="40" t="s">
        <v>63</v>
      </c>
      <c r="I43" s="40" t="s">
        <v>64</v>
      </c>
    </row>
    <row r="44" spans="1:9" ht="120.75" customHeight="1" thickBot="1">
      <c r="A44" s="325"/>
      <c r="B44" s="208">
        <v>0.2</v>
      </c>
      <c r="C44" s="33"/>
      <c r="D44" s="328"/>
      <c r="E44" s="329"/>
      <c r="F44" s="328"/>
      <c r="G44" s="329"/>
      <c r="H44" s="49"/>
      <c r="I44" s="50"/>
    </row>
    <row r="45" spans="1:9" s="29" customFormat="1" ht="35.1" customHeight="1" thickBot="1">
      <c r="A45" s="324" t="s">
        <v>79</v>
      </c>
      <c r="B45" s="41" t="s">
        <v>59</v>
      </c>
      <c r="C45" s="40" t="s">
        <v>60</v>
      </c>
      <c r="D45" s="310" t="s">
        <v>61</v>
      </c>
      <c r="E45" s="311"/>
      <c r="F45" s="310" t="s">
        <v>62</v>
      </c>
      <c r="G45" s="311"/>
      <c r="H45" s="40" t="s">
        <v>63</v>
      </c>
      <c r="I45" s="42" t="s">
        <v>64</v>
      </c>
    </row>
    <row r="46" spans="1:9" ht="120.75" customHeight="1" thickBot="1">
      <c r="A46" s="325"/>
      <c r="B46" s="208">
        <v>0.2</v>
      </c>
      <c r="C46" s="33"/>
      <c r="D46" s="312"/>
      <c r="E46" s="314"/>
      <c r="F46" s="312"/>
      <c r="G46" s="314"/>
      <c r="H46" s="30"/>
      <c r="I46" s="32"/>
    </row>
    <row r="47" spans="1:9" s="29" customFormat="1" ht="35.1" customHeight="1" thickBot="1">
      <c r="A47" s="324" t="s">
        <v>80</v>
      </c>
      <c r="B47" s="41" t="s">
        <v>59</v>
      </c>
      <c r="C47" s="40" t="s">
        <v>60</v>
      </c>
      <c r="D47" s="310" t="s">
        <v>61</v>
      </c>
      <c r="E47" s="311"/>
      <c r="F47" s="310" t="s">
        <v>62</v>
      </c>
      <c r="G47" s="311"/>
      <c r="H47" s="40" t="s">
        <v>63</v>
      </c>
      <c r="I47" s="42" t="s">
        <v>64</v>
      </c>
    </row>
    <row r="48" spans="1:9" ht="120.75" customHeight="1" thickBot="1">
      <c r="A48" s="325"/>
      <c r="B48" s="208">
        <v>0.2</v>
      </c>
      <c r="C48" s="34"/>
      <c r="D48" s="312"/>
      <c r="E48" s="314"/>
      <c r="F48" s="312"/>
      <c r="G48" s="314"/>
      <c r="H48" s="30"/>
      <c r="I48" s="32"/>
    </row>
    <row r="49" spans="1:9" ht="35.1" customHeight="1" thickBot="1">
      <c r="A49" s="324" t="s">
        <v>81</v>
      </c>
      <c r="B49" s="40" t="s">
        <v>59</v>
      </c>
      <c r="C49" s="38" t="s">
        <v>60</v>
      </c>
      <c r="D49" s="310" t="s">
        <v>61</v>
      </c>
      <c r="E49" s="311"/>
      <c r="F49" s="310" t="s">
        <v>62</v>
      </c>
      <c r="G49" s="311"/>
      <c r="H49" s="40" t="s">
        <v>63</v>
      </c>
      <c r="I49" s="42" t="s">
        <v>64</v>
      </c>
    </row>
    <row r="50" spans="1:9" ht="120.75" customHeight="1" thickBot="1">
      <c r="A50" s="325"/>
      <c r="B50" s="208">
        <v>0.2</v>
      </c>
      <c r="C50" s="34"/>
      <c r="D50" s="312"/>
      <c r="E50" s="313"/>
      <c r="F50" s="312"/>
      <c r="G50" s="314"/>
      <c r="H50" s="30"/>
      <c r="I50" s="32"/>
    </row>
    <row r="51" spans="1:9" ht="35.1" customHeight="1" thickBot="1">
      <c r="A51" s="324" t="s">
        <v>82</v>
      </c>
      <c r="B51" s="40" t="s">
        <v>59</v>
      </c>
      <c r="C51" s="38" t="s">
        <v>60</v>
      </c>
      <c r="D51" s="310" t="s">
        <v>61</v>
      </c>
      <c r="E51" s="311"/>
      <c r="F51" s="310" t="s">
        <v>62</v>
      </c>
      <c r="G51" s="311"/>
      <c r="H51" s="40" t="s">
        <v>63</v>
      </c>
      <c r="I51" s="42" t="s">
        <v>64</v>
      </c>
    </row>
    <row r="52" spans="1:9" ht="120.75" customHeight="1" thickBot="1">
      <c r="A52" s="325"/>
      <c r="B52" s="208">
        <v>0.2</v>
      </c>
      <c r="C52" s="34"/>
      <c r="D52" s="312"/>
      <c r="E52" s="313"/>
      <c r="F52" s="312"/>
      <c r="G52" s="314"/>
      <c r="H52" s="51"/>
      <c r="I52" s="32"/>
    </row>
    <row r="53" spans="1:9" ht="35.1" customHeight="1" thickBot="1">
      <c r="A53" s="324" t="s">
        <v>83</v>
      </c>
      <c r="B53" s="40" t="s">
        <v>59</v>
      </c>
      <c r="C53" s="38" t="s">
        <v>60</v>
      </c>
      <c r="D53" s="310" t="s">
        <v>61</v>
      </c>
      <c r="E53" s="311"/>
      <c r="F53" s="310" t="s">
        <v>62</v>
      </c>
      <c r="G53" s="311"/>
      <c r="H53" s="40" t="s">
        <v>63</v>
      </c>
      <c r="I53" s="42" t="s">
        <v>64</v>
      </c>
    </row>
    <row r="54" spans="1:9" ht="120.75" customHeight="1" thickBot="1">
      <c r="A54" s="325"/>
      <c r="B54" s="208">
        <v>0.2</v>
      </c>
      <c r="C54" s="34"/>
      <c r="D54" s="312"/>
      <c r="E54" s="314"/>
      <c r="F54" s="312"/>
      <c r="G54" s="314"/>
      <c r="H54" s="30"/>
      <c r="I54" s="30"/>
    </row>
    <row r="55" spans="1:9" ht="35.1" customHeight="1" thickBot="1">
      <c r="A55" s="324" t="s">
        <v>84</v>
      </c>
      <c r="B55" s="40" t="s">
        <v>59</v>
      </c>
      <c r="C55" s="38" t="s">
        <v>60</v>
      </c>
      <c r="D55" s="310" t="s">
        <v>61</v>
      </c>
      <c r="E55" s="311"/>
      <c r="F55" s="310" t="s">
        <v>62</v>
      </c>
      <c r="G55" s="311"/>
      <c r="H55" s="40" t="s">
        <v>63</v>
      </c>
      <c r="I55" s="42" t="s">
        <v>64</v>
      </c>
    </row>
    <row r="56" spans="1:9" ht="120.75" customHeight="1" thickBot="1">
      <c r="A56" s="325"/>
      <c r="B56" s="208">
        <v>0.2</v>
      </c>
      <c r="C56" s="34"/>
      <c r="D56" s="312"/>
      <c r="E56" s="314"/>
      <c r="F56" s="312"/>
      <c r="G56" s="314"/>
      <c r="H56" s="30"/>
      <c r="I56" s="32"/>
    </row>
    <row r="57" spans="1:9" ht="35.1" customHeight="1" thickBot="1">
      <c r="A57" s="324" t="s">
        <v>85</v>
      </c>
      <c r="B57" s="40" t="s">
        <v>59</v>
      </c>
      <c r="C57" s="38" t="s">
        <v>60</v>
      </c>
      <c r="D57" s="310" t="s">
        <v>61</v>
      </c>
      <c r="E57" s="311"/>
      <c r="F57" s="310" t="s">
        <v>62</v>
      </c>
      <c r="G57" s="311"/>
      <c r="H57" s="40" t="s">
        <v>63</v>
      </c>
      <c r="I57" s="42" t="s">
        <v>64</v>
      </c>
    </row>
    <row r="58" spans="1:9" ht="120.75" customHeight="1" thickBot="1">
      <c r="A58" s="325"/>
      <c r="B58" s="208">
        <v>0.2</v>
      </c>
      <c r="C58" s="34"/>
      <c r="D58" s="312"/>
      <c r="E58" s="314"/>
      <c r="F58" s="313"/>
      <c r="G58" s="313"/>
      <c r="H58" s="30"/>
      <c r="I58" s="30"/>
    </row>
    <row r="59" spans="1:9" ht="35.1" customHeight="1" thickBot="1">
      <c r="A59" s="324" t="s">
        <v>86</v>
      </c>
      <c r="B59" s="40" t="s">
        <v>59</v>
      </c>
      <c r="C59" s="38" t="s">
        <v>60</v>
      </c>
      <c r="D59" s="310" t="s">
        <v>61</v>
      </c>
      <c r="E59" s="311"/>
      <c r="F59" s="310" t="s">
        <v>62</v>
      </c>
      <c r="G59" s="311"/>
      <c r="H59" s="40" t="s">
        <v>63</v>
      </c>
      <c r="I59" s="42" t="s">
        <v>64</v>
      </c>
    </row>
    <row r="60" spans="1:9" ht="120.75" customHeight="1" thickBot="1">
      <c r="A60" s="325"/>
      <c r="B60" s="204">
        <v>0</v>
      </c>
      <c r="C60" s="34"/>
      <c r="D60" s="312"/>
      <c r="E60" s="314"/>
      <c r="F60" s="312"/>
      <c r="G60" s="314"/>
      <c r="H60" s="30"/>
      <c r="I60" s="30"/>
    </row>
    <row r="61" spans="1:9">
      <c r="B61" s="218">
        <f>+B58+B56+B54+B52+B50+B48+B46+B44+B42+B40</f>
        <v>1.9999999999999998</v>
      </c>
    </row>
    <row r="64" spans="1:9" ht="34.5" customHeight="1">
      <c r="A64" s="388" t="s">
        <v>87</v>
      </c>
      <c r="B64" s="388"/>
      <c r="C64" s="388"/>
      <c r="D64" s="388"/>
      <c r="E64" s="388"/>
      <c r="F64" s="388"/>
      <c r="G64" s="388"/>
      <c r="H64" s="388"/>
      <c r="I64" s="388"/>
    </row>
    <row r="65" spans="1:9" ht="64.5" customHeight="1">
      <c r="A65" s="43" t="s">
        <v>88</v>
      </c>
      <c r="B65" s="315" t="s">
        <v>168</v>
      </c>
      <c r="C65" s="316"/>
      <c r="D65" s="315" t="s">
        <v>169</v>
      </c>
      <c r="E65" s="316"/>
      <c r="F65" s="389" t="s">
        <v>170</v>
      </c>
      <c r="G65" s="390"/>
      <c r="H65" s="389" t="s">
        <v>170</v>
      </c>
      <c r="I65" s="390"/>
    </row>
    <row r="66" spans="1:9" ht="54.75" customHeight="1">
      <c r="A66" s="43" t="s">
        <v>93</v>
      </c>
      <c r="B66" s="382">
        <v>0.12</v>
      </c>
      <c r="C66" s="383"/>
      <c r="D66" s="441">
        <v>0.17</v>
      </c>
      <c r="E66" s="442"/>
      <c r="F66" s="443"/>
      <c r="G66" s="444"/>
      <c r="H66" s="395"/>
      <c r="I66" s="396"/>
    </row>
    <row r="67" spans="1:9" ht="30" customHeight="1">
      <c r="A67" s="384" t="s">
        <v>11</v>
      </c>
      <c r="B67" s="91" t="s">
        <v>94</v>
      </c>
      <c r="C67" s="91" t="s">
        <v>60</v>
      </c>
      <c r="D67" s="91" t="s">
        <v>94</v>
      </c>
      <c r="E67" s="91" t="s">
        <v>60</v>
      </c>
      <c r="F67" s="91" t="s">
        <v>94</v>
      </c>
      <c r="G67" s="91" t="s">
        <v>60</v>
      </c>
      <c r="H67" s="91" t="s">
        <v>94</v>
      </c>
      <c r="I67" s="91" t="s">
        <v>60</v>
      </c>
    </row>
    <row r="68" spans="1:9" ht="30" customHeight="1">
      <c r="A68" s="385"/>
      <c r="B68" s="45">
        <v>0</v>
      </c>
      <c r="C68" s="45">
        <v>0</v>
      </c>
      <c r="D68" s="45">
        <v>0</v>
      </c>
      <c r="E68" s="45">
        <v>0</v>
      </c>
      <c r="F68" s="45"/>
      <c r="G68" s="45"/>
      <c r="H68" s="52"/>
      <c r="I68" s="45"/>
    </row>
    <row r="69" spans="1:9" ht="80.25" customHeight="1">
      <c r="A69" s="43" t="s">
        <v>95</v>
      </c>
      <c r="B69" s="318" t="s">
        <v>65</v>
      </c>
      <c r="C69" s="319"/>
      <c r="D69" s="318" t="s">
        <v>65</v>
      </c>
      <c r="E69" s="319"/>
      <c r="F69" s="308"/>
      <c r="G69" s="309"/>
      <c r="H69" s="308"/>
      <c r="I69" s="391"/>
    </row>
    <row r="70" spans="1:9" ht="80.25" customHeight="1">
      <c r="A70" s="43" t="s">
        <v>96</v>
      </c>
      <c r="B70" s="318" t="s">
        <v>97</v>
      </c>
      <c r="C70" s="319"/>
      <c r="D70" s="318" t="s">
        <v>97</v>
      </c>
      <c r="E70" s="319"/>
      <c r="F70" s="304"/>
      <c r="G70" s="305"/>
      <c r="H70" s="304"/>
      <c r="I70" s="305"/>
    </row>
    <row r="71" spans="1:9" ht="30.75" customHeight="1">
      <c r="A71" s="384" t="s">
        <v>12</v>
      </c>
      <c r="B71" s="91" t="s">
        <v>94</v>
      </c>
      <c r="C71" s="91" t="s">
        <v>60</v>
      </c>
      <c r="D71" s="91" t="s">
        <v>94</v>
      </c>
      <c r="E71" s="91" t="s">
        <v>60</v>
      </c>
      <c r="F71" s="91" t="s">
        <v>94</v>
      </c>
      <c r="G71" s="91" t="s">
        <v>60</v>
      </c>
      <c r="H71" s="91" t="s">
        <v>94</v>
      </c>
      <c r="I71" s="91" t="s">
        <v>60</v>
      </c>
    </row>
    <row r="72" spans="1:9" ht="30.75" customHeight="1">
      <c r="A72" s="385"/>
      <c r="B72" s="45">
        <v>0</v>
      </c>
      <c r="C72" s="45">
        <v>0</v>
      </c>
      <c r="D72" s="45">
        <v>0</v>
      </c>
      <c r="E72" s="45">
        <v>0</v>
      </c>
      <c r="F72" s="45"/>
      <c r="G72" s="46"/>
      <c r="H72" s="52"/>
      <c r="I72" s="46"/>
    </row>
    <row r="73" spans="1:9" ht="80.25" customHeight="1">
      <c r="A73" s="43" t="s">
        <v>95</v>
      </c>
      <c r="B73" s="318" t="s">
        <v>65</v>
      </c>
      <c r="C73" s="319"/>
      <c r="D73" s="318" t="s">
        <v>65</v>
      </c>
      <c r="E73" s="319"/>
      <c r="F73" s="308"/>
      <c r="G73" s="309"/>
      <c r="H73" s="320"/>
      <c r="I73" s="321"/>
    </row>
    <row r="74" spans="1:9" ht="80.25" customHeight="1">
      <c r="A74" s="43" t="s">
        <v>96</v>
      </c>
      <c r="B74" s="318" t="s">
        <v>97</v>
      </c>
      <c r="C74" s="319"/>
      <c r="D74" s="318" t="s">
        <v>97</v>
      </c>
      <c r="E74" s="319"/>
      <c r="F74" s="304"/>
      <c r="G74" s="305"/>
      <c r="H74" s="304"/>
      <c r="I74" s="305"/>
    </row>
    <row r="75" spans="1:9" ht="30.75" customHeight="1">
      <c r="A75" s="384" t="s">
        <v>13</v>
      </c>
      <c r="B75" s="91" t="s">
        <v>94</v>
      </c>
      <c r="C75" s="91" t="s">
        <v>60</v>
      </c>
      <c r="D75" s="91" t="s">
        <v>94</v>
      </c>
      <c r="E75" s="91" t="s">
        <v>60</v>
      </c>
      <c r="F75" s="91" t="s">
        <v>94</v>
      </c>
      <c r="G75" s="91" t="s">
        <v>60</v>
      </c>
      <c r="H75" s="91" t="s">
        <v>94</v>
      </c>
      <c r="I75" s="91" t="s">
        <v>60</v>
      </c>
    </row>
    <row r="76" spans="1:9" ht="30.75" customHeight="1">
      <c r="A76" s="385"/>
      <c r="B76" s="45">
        <v>0.25</v>
      </c>
      <c r="C76" s="45">
        <v>0.25</v>
      </c>
      <c r="D76" s="45">
        <v>0</v>
      </c>
      <c r="E76" s="45">
        <v>0</v>
      </c>
      <c r="F76" s="45"/>
      <c r="G76" s="46"/>
      <c r="H76" s="52"/>
      <c r="I76" s="46"/>
    </row>
    <row r="77" spans="1:9" ht="121.9" customHeight="1">
      <c r="A77" s="43" t="s">
        <v>95</v>
      </c>
      <c r="B77" s="445" t="s">
        <v>171</v>
      </c>
      <c r="C77" s="446"/>
      <c r="D77" s="318" t="s">
        <v>65</v>
      </c>
      <c r="E77" s="319"/>
      <c r="F77" s="308"/>
      <c r="G77" s="309"/>
      <c r="H77" s="304"/>
      <c r="I77" s="305"/>
    </row>
    <row r="78" spans="1:9" ht="80.25" customHeight="1">
      <c r="A78" s="43" t="s">
        <v>96</v>
      </c>
      <c r="B78" s="445" t="s">
        <v>172</v>
      </c>
      <c r="C78" s="446"/>
      <c r="D78" s="318" t="s">
        <v>173</v>
      </c>
      <c r="E78" s="319"/>
      <c r="F78" s="304"/>
      <c r="G78" s="305"/>
      <c r="H78" s="304"/>
      <c r="I78" s="305"/>
    </row>
    <row r="79" spans="1:9" ht="30.75" customHeight="1">
      <c r="A79" s="384" t="s">
        <v>15</v>
      </c>
      <c r="B79" s="91" t="s">
        <v>94</v>
      </c>
      <c r="C79" s="91" t="s">
        <v>60</v>
      </c>
      <c r="D79" s="91" t="s">
        <v>94</v>
      </c>
      <c r="E79" s="91" t="s">
        <v>60</v>
      </c>
      <c r="F79" s="91" t="s">
        <v>94</v>
      </c>
      <c r="G79" s="91" t="s">
        <v>60</v>
      </c>
      <c r="H79" s="91" t="s">
        <v>94</v>
      </c>
      <c r="I79" s="91" t="s">
        <v>60</v>
      </c>
    </row>
    <row r="80" spans="1:9" ht="30.75" customHeight="1">
      <c r="A80" s="385"/>
      <c r="B80" s="45">
        <v>0.25</v>
      </c>
      <c r="C80" s="45"/>
      <c r="D80" s="45">
        <v>0</v>
      </c>
      <c r="E80" s="45"/>
      <c r="F80" s="45"/>
      <c r="G80" s="46"/>
      <c r="H80" s="52"/>
      <c r="I80" s="46"/>
    </row>
    <row r="81" spans="1:9" ht="80.25" customHeight="1">
      <c r="A81" s="43" t="s">
        <v>95</v>
      </c>
      <c r="B81" s="306"/>
      <c r="C81" s="307"/>
      <c r="D81" s="304"/>
      <c r="E81" s="305"/>
      <c r="F81" s="308"/>
      <c r="G81" s="309"/>
      <c r="H81" s="304"/>
      <c r="I81" s="305"/>
    </row>
    <row r="82" spans="1:9" ht="80.25" customHeight="1">
      <c r="A82" s="43" t="s">
        <v>96</v>
      </c>
      <c r="B82" s="397"/>
      <c r="C82" s="398"/>
      <c r="D82" s="318"/>
      <c r="E82" s="319"/>
      <c r="F82" s="304"/>
      <c r="G82" s="305"/>
      <c r="H82" s="304"/>
      <c r="I82" s="305"/>
    </row>
    <row r="83" spans="1:9" ht="30" customHeight="1">
      <c r="A83" s="384" t="s">
        <v>18</v>
      </c>
      <c r="B83" s="91" t="s">
        <v>94</v>
      </c>
      <c r="C83" s="91" t="s">
        <v>60</v>
      </c>
      <c r="D83" s="91" t="s">
        <v>94</v>
      </c>
      <c r="E83" s="91" t="s">
        <v>60</v>
      </c>
      <c r="F83" s="91" t="s">
        <v>94</v>
      </c>
      <c r="G83" s="91" t="s">
        <v>60</v>
      </c>
      <c r="H83" s="91" t="s">
        <v>94</v>
      </c>
      <c r="I83" s="91" t="s">
        <v>60</v>
      </c>
    </row>
    <row r="84" spans="1:9" ht="30" customHeight="1">
      <c r="A84" s="385"/>
      <c r="B84" s="45">
        <v>0</v>
      </c>
      <c r="C84" s="45"/>
      <c r="D84" s="45">
        <v>0</v>
      </c>
      <c r="E84" s="45"/>
      <c r="F84" s="45"/>
      <c r="G84" s="46"/>
      <c r="H84" s="52"/>
      <c r="I84" s="46"/>
    </row>
    <row r="85" spans="1:9" ht="80.25" customHeight="1">
      <c r="A85" s="43" t="s">
        <v>95</v>
      </c>
      <c r="B85" s="317"/>
      <c r="C85" s="317"/>
      <c r="D85" s="317"/>
      <c r="E85" s="317"/>
      <c r="F85" s="317"/>
      <c r="G85" s="317"/>
      <c r="H85" s="317"/>
      <c r="I85" s="317"/>
    </row>
    <row r="86" spans="1:9" ht="80.25" customHeight="1">
      <c r="A86" s="43" t="s">
        <v>96</v>
      </c>
      <c r="B86" s="301"/>
      <c r="C86" s="302"/>
      <c r="D86" s="301"/>
      <c r="E86" s="302"/>
      <c r="F86" s="301"/>
      <c r="G86" s="302"/>
      <c r="H86" s="301"/>
      <c r="I86" s="302"/>
    </row>
    <row r="87" spans="1:9" ht="29.25" customHeight="1">
      <c r="A87" s="384" t="s">
        <v>19</v>
      </c>
      <c r="B87" s="91" t="s">
        <v>94</v>
      </c>
      <c r="C87" s="91" t="s">
        <v>60</v>
      </c>
      <c r="D87" s="91" t="s">
        <v>94</v>
      </c>
      <c r="E87" s="91" t="s">
        <v>60</v>
      </c>
      <c r="F87" s="91" t="s">
        <v>94</v>
      </c>
      <c r="G87" s="91" t="s">
        <v>60</v>
      </c>
      <c r="H87" s="91" t="s">
        <v>94</v>
      </c>
      <c r="I87" s="91" t="s">
        <v>60</v>
      </c>
    </row>
    <row r="88" spans="1:9" ht="29.25" customHeight="1">
      <c r="A88" s="385"/>
      <c r="B88" s="45">
        <v>0</v>
      </c>
      <c r="C88" s="47"/>
      <c r="D88" s="45">
        <v>0.25</v>
      </c>
      <c r="E88" s="45"/>
      <c r="F88" s="45"/>
      <c r="G88" s="46"/>
      <c r="H88" s="52"/>
      <c r="I88" s="46"/>
    </row>
    <row r="89" spans="1:9" ht="80.25" customHeight="1">
      <c r="A89" s="43" t="s">
        <v>95</v>
      </c>
      <c r="B89" s="300"/>
      <c r="C89" s="300"/>
      <c r="D89" s="300"/>
      <c r="E89" s="300"/>
      <c r="F89" s="300"/>
      <c r="G89" s="300"/>
      <c r="H89" s="300"/>
      <c r="I89" s="300"/>
    </row>
    <row r="90" spans="1:9" ht="80.25" customHeight="1">
      <c r="A90" s="43" t="s">
        <v>96</v>
      </c>
      <c r="B90" s="301"/>
      <c r="C90" s="302"/>
      <c r="D90" s="301"/>
      <c r="E90" s="302"/>
      <c r="F90" s="301"/>
      <c r="G90" s="302"/>
      <c r="H90" s="301"/>
      <c r="I90" s="302"/>
    </row>
    <row r="91" spans="1:9" ht="24.95" customHeight="1">
      <c r="A91" s="384" t="s">
        <v>20</v>
      </c>
      <c r="B91" s="91" t="s">
        <v>94</v>
      </c>
      <c r="C91" s="91" t="s">
        <v>60</v>
      </c>
      <c r="D91" s="91" t="s">
        <v>94</v>
      </c>
      <c r="E91" s="91" t="s">
        <v>60</v>
      </c>
      <c r="F91" s="91" t="s">
        <v>94</v>
      </c>
      <c r="G91" s="91" t="s">
        <v>60</v>
      </c>
      <c r="H91" s="91" t="s">
        <v>94</v>
      </c>
      <c r="I91" s="91" t="s">
        <v>60</v>
      </c>
    </row>
    <row r="92" spans="1:9" ht="24.95" customHeight="1">
      <c r="A92" s="385"/>
      <c r="B92" s="45">
        <v>0.25</v>
      </c>
      <c r="C92" s="47"/>
      <c r="D92" s="45"/>
      <c r="E92" s="45"/>
      <c r="F92" s="45"/>
      <c r="G92" s="46"/>
      <c r="H92" s="52"/>
      <c r="I92" s="46"/>
    </row>
    <row r="93" spans="1:9" ht="80.25" customHeight="1">
      <c r="A93" s="43" t="s">
        <v>95</v>
      </c>
      <c r="B93" s="300"/>
      <c r="C93" s="300"/>
      <c r="D93" s="300"/>
      <c r="E93" s="300"/>
      <c r="F93" s="300"/>
      <c r="G93" s="300"/>
      <c r="H93" s="300"/>
      <c r="I93" s="300"/>
    </row>
    <row r="94" spans="1:9" ht="80.25" customHeight="1">
      <c r="A94" s="43" t="s">
        <v>96</v>
      </c>
      <c r="B94" s="301"/>
      <c r="C94" s="302"/>
      <c r="D94" s="301"/>
      <c r="E94" s="302"/>
      <c r="F94" s="301"/>
      <c r="G94" s="302"/>
      <c r="H94" s="301"/>
      <c r="I94" s="302"/>
    </row>
    <row r="95" spans="1:9" ht="24.95" customHeight="1">
      <c r="A95" s="384" t="s">
        <v>21</v>
      </c>
      <c r="B95" s="91" t="s">
        <v>94</v>
      </c>
      <c r="C95" s="91" t="s">
        <v>60</v>
      </c>
      <c r="D95" s="91" t="s">
        <v>94</v>
      </c>
      <c r="E95" s="91" t="s">
        <v>60</v>
      </c>
      <c r="F95" s="91" t="s">
        <v>94</v>
      </c>
      <c r="G95" s="91" t="s">
        <v>60</v>
      </c>
      <c r="H95" s="91" t="s">
        <v>94</v>
      </c>
      <c r="I95" s="91" t="s">
        <v>60</v>
      </c>
    </row>
    <row r="96" spans="1:9" ht="24.95" customHeight="1">
      <c r="A96" s="385"/>
      <c r="B96" s="45">
        <v>0.25</v>
      </c>
      <c r="C96" s="47"/>
      <c r="D96" s="45">
        <v>0.25</v>
      </c>
      <c r="E96" s="45"/>
      <c r="F96" s="45"/>
      <c r="G96" s="46"/>
      <c r="H96" s="52"/>
      <c r="I96" s="46"/>
    </row>
    <row r="97" spans="1:9" ht="80.25" customHeight="1">
      <c r="A97" s="43" t="s">
        <v>95</v>
      </c>
      <c r="B97" s="300"/>
      <c r="C97" s="300"/>
      <c r="D97" s="300"/>
      <c r="E97" s="300"/>
      <c r="F97" s="300"/>
      <c r="G97" s="300"/>
      <c r="H97" s="300"/>
      <c r="I97" s="300"/>
    </row>
    <row r="98" spans="1:9" ht="80.25" customHeight="1">
      <c r="A98" s="43" t="s">
        <v>96</v>
      </c>
      <c r="B98" s="301"/>
      <c r="C98" s="302"/>
      <c r="D98" s="301"/>
      <c r="E98" s="302"/>
      <c r="F98" s="301"/>
      <c r="G98" s="302"/>
      <c r="H98" s="301"/>
      <c r="I98" s="302"/>
    </row>
    <row r="99" spans="1:9" ht="24.95" customHeight="1">
      <c r="A99" s="384" t="s">
        <v>23</v>
      </c>
      <c r="B99" s="91" t="s">
        <v>94</v>
      </c>
      <c r="C99" s="91" t="s">
        <v>60</v>
      </c>
      <c r="D99" s="91" t="s">
        <v>94</v>
      </c>
      <c r="E99" s="91" t="s">
        <v>60</v>
      </c>
      <c r="F99" s="91" t="s">
        <v>94</v>
      </c>
      <c r="G99" s="91" t="s">
        <v>60</v>
      </c>
      <c r="H99" s="91" t="s">
        <v>94</v>
      </c>
      <c r="I99" s="91" t="s">
        <v>60</v>
      </c>
    </row>
    <row r="100" spans="1:9" ht="24.95" customHeight="1">
      <c r="A100" s="385"/>
      <c r="B100" s="45">
        <v>0</v>
      </c>
      <c r="C100" s="47"/>
      <c r="D100" s="45">
        <v>0.25</v>
      </c>
      <c r="E100" s="45"/>
      <c r="F100" s="45"/>
      <c r="G100" s="46"/>
      <c r="H100" s="52"/>
      <c r="I100" s="46"/>
    </row>
    <row r="101" spans="1:9" ht="80.25" customHeight="1">
      <c r="A101" s="43" t="s">
        <v>95</v>
      </c>
      <c r="B101" s="300"/>
      <c r="C101" s="300"/>
      <c r="D101" s="300"/>
      <c r="E101" s="300"/>
      <c r="F101" s="300"/>
      <c r="G101" s="300"/>
      <c r="H101" s="300"/>
      <c r="I101" s="300"/>
    </row>
    <row r="102" spans="1:9" ht="80.25" customHeight="1">
      <c r="A102" s="43" t="s">
        <v>96</v>
      </c>
      <c r="B102" s="301"/>
      <c r="C102" s="302"/>
      <c r="D102" s="301"/>
      <c r="E102" s="302"/>
      <c r="F102" s="301"/>
      <c r="G102" s="302"/>
      <c r="H102" s="301"/>
      <c r="I102" s="302"/>
    </row>
    <row r="103" spans="1:9" ht="24.95" customHeight="1">
      <c r="A103" s="384" t="s">
        <v>24</v>
      </c>
      <c r="B103" s="91" t="s">
        <v>94</v>
      </c>
      <c r="C103" s="91" t="s">
        <v>60</v>
      </c>
      <c r="D103" s="91" t="s">
        <v>94</v>
      </c>
      <c r="E103" s="91" t="s">
        <v>60</v>
      </c>
      <c r="F103" s="91" t="s">
        <v>94</v>
      </c>
      <c r="G103" s="91" t="s">
        <v>60</v>
      </c>
      <c r="H103" s="91" t="s">
        <v>94</v>
      </c>
      <c r="I103" s="91" t="s">
        <v>60</v>
      </c>
    </row>
    <row r="104" spans="1:9" ht="24.95" customHeight="1">
      <c r="A104" s="385"/>
      <c r="B104" s="45">
        <v>0</v>
      </c>
      <c r="C104" s="47"/>
      <c r="D104" s="45">
        <v>0.25</v>
      </c>
      <c r="E104" s="45"/>
      <c r="F104" s="45"/>
      <c r="G104" s="46"/>
      <c r="H104" s="52"/>
      <c r="I104" s="46"/>
    </row>
    <row r="105" spans="1:9" ht="80.25" customHeight="1">
      <c r="A105" s="43" t="s">
        <v>95</v>
      </c>
      <c r="B105" s="300"/>
      <c r="C105" s="300"/>
      <c r="D105" s="300"/>
      <c r="E105" s="300"/>
      <c r="F105" s="300"/>
      <c r="G105" s="300"/>
      <c r="H105" s="300"/>
      <c r="I105" s="300"/>
    </row>
    <row r="106" spans="1:9" ht="80.25" customHeight="1">
      <c r="A106" s="43" t="s">
        <v>96</v>
      </c>
      <c r="B106" s="301"/>
      <c r="C106" s="302"/>
      <c r="D106" s="301"/>
      <c r="E106" s="302"/>
      <c r="F106" s="301"/>
      <c r="G106" s="302"/>
      <c r="H106" s="301"/>
      <c r="I106" s="302"/>
    </row>
    <row r="107" spans="1:9" ht="24.95" customHeight="1">
      <c r="A107" s="384" t="s">
        <v>25</v>
      </c>
      <c r="B107" s="91" t="s">
        <v>94</v>
      </c>
      <c r="C107" s="91" t="s">
        <v>60</v>
      </c>
      <c r="D107" s="91" t="s">
        <v>94</v>
      </c>
      <c r="E107" s="91" t="s">
        <v>60</v>
      </c>
      <c r="F107" s="91" t="s">
        <v>94</v>
      </c>
      <c r="G107" s="91" t="s">
        <v>60</v>
      </c>
      <c r="H107" s="91" t="s">
        <v>94</v>
      </c>
      <c r="I107" s="91" t="s">
        <v>60</v>
      </c>
    </row>
    <row r="108" spans="1:9" ht="24.95" customHeight="1">
      <c r="A108" s="385"/>
      <c r="B108" s="45">
        <v>0</v>
      </c>
      <c r="C108" s="47"/>
      <c r="D108" s="45"/>
      <c r="E108" s="45"/>
      <c r="F108" s="45"/>
      <c r="G108" s="46"/>
      <c r="H108" s="52"/>
      <c r="I108" s="46"/>
    </row>
    <row r="109" spans="1:9" ht="80.25" customHeight="1">
      <c r="A109" s="43" t="s">
        <v>95</v>
      </c>
      <c r="B109" s="300"/>
      <c r="C109" s="300"/>
      <c r="D109" s="300"/>
      <c r="E109" s="300"/>
      <c r="F109" s="300"/>
      <c r="G109" s="300"/>
      <c r="H109" s="300"/>
      <c r="I109" s="300"/>
    </row>
    <row r="110" spans="1:9" ht="80.25" customHeight="1">
      <c r="A110" s="43" t="s">
        <v>96</v>
      </c>
      <c r="B110" s="301"/>
      <c r="C110" s="302"/>
      <c r="D110" s="301"/>
      <c r="E110" s="302"/>
      <c r="F110" s="301"/>
      <c r="G110" s="302"/>
      <c r="H110" s="301"/>
      <c r="I110" s="302"/>
    </row>
    <row r="111" spans="1:9" ht="24.95" customHeight="1">
      <c r="A111" s="384" t="s">
        <v>26</v>
      </c>
      <c r="B111" s="91" t="s">
        <v>94</v>
      </c>
      <c r="C111" s="91" t="s">
        <v>60</v>
      </c>
      <c r="D111" s="91" t="s">
        <v>94</v>
      </c>
      <c r="E111" s="91" t="s">
        <v>60</v>
      </c>
      <c r="F111" s="91" t="s">
        <v>94</v>
      </c>
      <c r="G111" s="91" t="s">
        <v>60</v>
      </c>
      <c r="H111" s="91" t="s">
        <v>94</v>
      </c>
      <c r="I111" s="91" t="s">
        <v>60</v>
      </c>
    </row>
    <row r="112" spans="1:9" ht="24.95" customHeight="1">
      <c r="A112" s="385"/>
      <c r="B112" s="45">
        <v>0</v>
      </c>
      <c r="C112" s="185"/>
      <c r="D112" s="45"/>
      <c r="E112" s="185"/>
      <c r="F112" s="45"/>
      <c r="G112" s="186"/>
      <c r="H112" s="185"/>
      <c r="I112" s="186"/>
    </row>
    <row r="113" spans="1:9" ht="80.25" customHeight="1">
      <c r="A113" s="43" t="s">
        <v>95</v>
      </c>
      <c r="B113" s="303"/>
      <c r="C113" s="303"/>
      <c r="D113" s="303"/>
      <c r="E113" s="303"/>
      <c r="F113" s="303"/>
      <c r="G113" s="303"/>
      <c r="H113" s="303"/>
      <c r="I113" s="303"/>
    </row>
    <row r="114" spans="1:9" ht="80.25" customHeight="1">
      <c r="A114" s="43" t="s">
        <v>96</v>
      </c>
      <c r="B114" s="301"/>
      <c r="C114" s="302"/>
      <c r="D114" s="301"/>
      <c r="E114" s="302"/>
      <c r="F114" s="301"/>
      <c r="G114" s="302"/>
      <c r="H114" s="301"/>
      <c r="I114" s="302"/>
    </row>
    <row r="115" spans="1:9" ht="16.5">
      <c r="A115" s="44" t="s">
        <v>100</v>
      </c>
      <c r="B115" s="48">
        <f t="shared" ref="B115:I115" si="1">(B68+B72+B76+B80+B84+B88+B92+B96+B100+B104+B108+B112)</f>
        <v>1</v>
      </c>
      <c r="C115" s="48">
        <f t="shared" si="1"/>
        <v>0.25</v>
      </c>
      <c r="D115" s="48">
        <f t="shared" si="1"/>
        <v>1</v>
      </c>
      <c r="E115" s="48">
        <f t="shared" si="1"/>
        <v>0</v>
      </c>
      <c r="F115" s="48">
        <f t="shared" si="1"/>
        <v>0</v>
      </c>
      <c r="G115" s="48">
        <f t="shared" si="1"/>
        <v>0</v>
      </c>
      <c r="H115" s="48">
        <f t="shared" si="1"/>
        <v>0</v>
      </c>
      <c r="I115" s="48">
        <f t="shared" si="1"/>
        <v>0</v>
      </c>
    </row>
  </sheetData>
  <mergeCells count="210">
    <mergeCell ref="A111:A112"/>
    <mergeCell ref="B113:C113"/>
    <mergeCell ref="D113:E113"/>
    <mergeCell ref="F113:G113"/>
    <mergeCell ref="H113:I113"/>
    <mergeCell ref="B114:C114"/>
    <mergeCell ref="D114:E114"/>
    <mergeCell ref="F114:G114"/>
    <mergeCell ref="H114:I114"/>
    <mergeCell ref="A107:A108"/>
    <mergeCell ref="B109:C109"/>
    <mergeCell ref="D109:E109"/>
    <mergeCell ref="F109:G109"/>
    <mergeCell ref="H109:I109"/>
    <mergeCell ref="B110:C110"/>
    <mergeCell ref="D110:E110"/>
    <mergeCell ref="F110:G110"/>
    <mergeCell ref="H110:I110"/>
    <mergeCell ref="A103:A104"/>
    <mergeCell ref="B105:C105"/>
    <mergeCell ref="D105:E105"/>
    <mergeCell ref="F105:G105"/>
    <mergeCell ref="H105:I105"/>
    <mergeCell ref="B106:C106"/>
    <mergeCell ref="D106:E106"/>
    <mergeCell ref="F106:G106"/>
    <mergeCell ref="H106:I106"/>
    <mergeCell ref="A99:A100"/>
    <mergeCell ref="B101:C101"/>
    <mergeCell ref="D101:E101"/>
    <mergeCell ref="F101:G101"/>
    <mergeCell ref="H101:I101"/>
    <mergeCell ref="B102:C102"/>
    <mergeCell ref="D102:E102"/>
    <mergeCell ref="F102:G102"/>
    <mergeCell ref="H102:I102"/>
    <mergeCell ref="A95:A96"/>
    <mergeCell ref="B97:C97"/>
    <mergeCell ref="D97:E97"/>
    <mergeCell ref="F97:G97"/>
    <mergeCell ref="H97:I97"/>
    <mergeCell ref="B98:C98"/>
    <mergeCell ref="D98:E98"/>
    <mergeCell ref="F98:G98"/>
    <mergeCell ref="H98:I98"/>
    <mergeCell ref="A91:A92"/>
    <mergeCell ref="B93:C93"/>
    <mergeCell ref="D93:E93"/>
    <mergeCell ref="F93:G93"/>
    <mergeCell ref="H93:I93"/>
    <mergeCell ref="B94:C94"/>
    <mergeCell ref="D94:E94"/>
    <mergeCell ref="F94:G94"/>
    <mergeCell ref="H94:I94"/>
    <mergeCell ref="A87:A88"/>
    <mergeCell ref="B89:C89"/>
    <mergeCell ref="D89:E89"/>
    <mergeCell ref="F89:G89"/>
    <mergeCell ref="H89:I89"/>
    <mergeCell ref="B90:C90"/>
    <mergeCell ref="D90:E90"/>
    <mergeCell ref="F90:G90"/>
    <mergeCell ref="H90:I90"/>
    <mergeCell ref="A83:A84"/>
    <mergeCell ref="B85:C85"/>
    <mergeCell ref="D85:E85"/>
    <mergeCell ref="F85:G85"/>
    <mergeCell ref="H85:I85"/>
    <mergeCell ref="B86:C86"/>
    <mergeCell ref="D86:E86"/>
    <mergeCell ref="F86:G86"/>
    <mergeCell ref="H86:I86"/>
    <mergeCell ref="A79:A80"/>
    <mergeCell ref="B81:C81"/>
    <mergeCell ref="D81:E81"/>
    <mergeCell ref="F81:G81"/>
    <mergeCell ref="H81:I81"/>
    <mergeCell ref="B82:C82"/>
    <mergeCell ref="D82:E82"/>
    <mergeCell ref="F82:G82"/>
    <mergeCell ref="H82:I82"/>
    <mergeCell ref="A75:A76"/>
    <mergeCell ref="B77:C77"/>
    <mergeCell ref="D77:E77"/>
    <mergeCell ref="F77:G77"/>
    <mergeCell ref="H77:I77"/>
    <mergeCell ref="B78:C78"/>
    <mergeCell ref="D78:E78"/>
    <mergeCell ref="F78:G78"/>
    <mergeCell ref="H78:I78"/>
    <mergeCell ref="A71:A72"/>
    <mergeCell ref="B73:C73"/>
    <mergeCell ref="D73:E73"/>
    <mergeCell ref="F73:G73"/>
    <mergeCell ref="H73:I73"/>
    <mergeCell ref="B74:C74"/>
    <mergeCell ref="D74:E74"/>
    <mergeCell ref="F74:G74"/>
    <mergeCell ref="H74:I74"/>
    <mergeCell ref="A67:A68"/>
    <mergeCell ref="B69:C69"/>
    <mergeCell ref="D69:E69"/>
    <mergeCell ref="F69:G69"/>
    <mergeCell ref="H69:I69"/>
    <mergeCell ref="B70:C70"/>
    <mergeCell ref="D70:E70"/>
    <mergeCell ref="F70:G70"/>
    <mergeCell ref="H70:I70"/>
    <mergeCell ref="B65:C65"/>
    <mergeCell ref="D65:E65"/>
    <mergeCell ref="F65:G65"/>
    <mergeCell ref="H65:I65"/>
    <mergeCell ref="B66:C66"/>
    <mergeCell ref="D66:E66"/>
    <mergeCell ref="F66:G66"/>
    <mergeCell ref="H66:I66"/>
    <mergeCell ref="A59:A60"/>
    <mergeCell ref="D59:E59"/>
    <mergeCell ref="F59:G59"/>
    <mergeCell ref="D60:E60"/>
    <mergeCell ref="F60:G60"/>
    <mergeCell ref="A64:I64"/>
    <mergeCell ref="A55:A56"/>
    <mergeCell ref="D55:E55"/>
    <mergeCell ref="F55:G55"/>
    <mergeCell ref="D56:E56"/>
    <mergeCell ref="F56:G56"/>
    <mergeCell ref="A57:A58"/>
    <mergeCell ref="D57:E57"/>
    <mergeCell ref="F57:G57"/>
    <mergeCell ref="D58:E58"/>
    <mergeCell ref="F58:G58"/>
    <mergeCell ref="A51:A52"/>
    <mergeCell ref="D51:E51"/>
    <mergeCell ref="F51:G51"/>
    <mergeCell ref="D52:E52"/>
    <mergeCell ref="F52:G52"/>
    <mergeCell ref="A53:A54"/>
    <mergeCell ref="D53:E53"/>
    <mergeCell ref="F53:G53"/>
    <mergeCell ref="D54:E54"/>
    <mergeCell ref="F54:G54"/>
    <mergeCell ref="A47:A48"/>
    <mergeCell ref="D47:E47"/>
    <mergeCell ref="F47:G47"/>
    <mergeCell ref="D48:E48"/>
    <mergeCell ref="F48:G48"/>
    <mergeCell ref="A49:A50"/>
    <mergeCell ref="D49:E49"/>
    <mergeCell ref="F49:G49"/>
    <mergeCell ref="D50:E50"/>
    <mergeCell ref="F50:G50"/>
    <mergeCell ref="A43:A44"/>
    <mergeCell ref="D43:E43"/>
    <mergeCell ref="F43:G43"/>
    <mergeCell ref="D44:E44"/>
    <mergeCell ref="F44:G44"/>
    <mergeCell ref="A45:A46"/>
    <mergeCell ref="D45:E45"/>
    <mergeCell ref="F45:G45"/>
    <mergeCell ref="D46:E46"/>
    <mergeCell ref="F46:G46"/>
    <mergeCell ref="A39:A40"/>
    <mergeCell ref="D39:E39"/>
    <mergeCell ref="F39:G39"/>
    <mergeCell ref="D40:E40"/>
    <mergeCell ref="F40:G40"/>
    <mergeCell ref="A41:A42"/>
    <mergeCell ref="D41:E41"/>
    <mergeCell ref="F41:G41"/>
    <mergeCell ref="D42:E42"/>
    <mergeCell ref="F42:G42"/>
    <mergeCell ref="B36:C36"/>
    <mergeCell ref="D36:I36"/>
    <mergeCell ref="A37:A38"/>
    <mergeCell ref="D37:E37"/>
    <mergeCell ref="F37:G37"/>
    <mergeCell ref="D38:E38"/>
    <mergeCell ref="F38:G38"/>
    <mergeCell ref="A20:O20"/>
    <mergeCell ref="A21:O21"/>
    <mergeCell ref="A32:I32"/>
    <mergeCell ref="B33:I33"/>
    <mergeCell ref="A34:A35"/>
    <mergeCell ref="G34:G35"/>
    <mergeCell ref="H34:I35"/>
    <mergeCell ref="B16:F16"/>
    <mergeCell ref="G16:H16"/>
    <mergeCell ref="I16:O16"/>
    <mergeCell ref="B18:E18"/>
    <mergeCell ref="G18:I18"/>
    <mergeCell ref="K18:O18"/>
    <mergeCell ref="A8:A10"/>
    <mergeCell ref="J8:K10"/>
    <mergeCell ref="M8:O8"/>
    <mergeCell ref="M9:O9"/>
    <mergeCell ref="M10:O10"/>
    <mergeCell ref="A12:A14"/>
    <mergeCell ref="B12:O14"/>
    <mergeCell ref="B6:K6"/>
    <mergeCell ref="M6:O6"/>
    <mergeCell ref="A1:A4"/>
    <mergeCell ref="B1:L1"/>
    <mergeCell ref="M1:O1"/>
    <mergeCell ref="B2:L2"/>
    <mergeCell ref="M2:O2"/>
    <mergeCell ref="B3:L3"/>
    <mergeCell ref="M3:O3"/>
    <mergeCell ref="B4:L4"/>
    <mergeCell ref="M4:O4"/>
  </mergeCells>
  <dataValidations count="1">
    <dataValidation type="list" allowBlank="1" showInputMessage="1" showErrorMessage="1" sqref="H34:I35" xr:uid="{04C3F2D6-7B3A-40AB-8B06-57D11490C549}">
      <formula1>#REF!</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FFC3A-060F-49D8-8357-ABBB46629C50}">
  <sheetPr>
    <tabColor theme="5" tint="0.59999389629810485"/>
  </sheetPr>
  <dimension ref="A1:L28"/>
  <sheetViews>
    <sheetView topLeftCell="A21" zoomScale="120" zoomScaleNormal="120" workbookViewId="0">
      <selection activeCell="D27" sqref="D27:L27"/>
    </sheetView>
  </sheetViews>
  <sheetFormatPr defaultColWidth="8.7109375" defaultRowHeight="12.75"/>
  <cols>
    <col min="1" max="1" width="3.28515625" style="179" customWidth="1"/>
    <col min="2" max="2" width="9.28515625" style="179" customWidth="1"/>
    <col min="3" max="3" width="5.7109375" style="179" customWidth="1"/>
    <col min="4" max="4" width="6.7109375" style="179" customWidth="1"/>
    <col min="5" max="5" width="5.7109375" style="179" customWidth="1"/>
    <col min="6" max="6" width="10.28515625" style="179" customWidth="1"/>
    <col min="7" max="7" width="2.140625" style="179" customWidth="1"/>
    <col min="8" max="8" width="18.7109375" style="179" customWidth="1"/>
    <col min="9" max="9" width="12.7109375" style="179" customWidth="1"/>
    <col min="10" max="10" width="6.7109375" style="179" customWidth="1"/>
    <col min="11" max="11" width="18.7109375" style="179" customWidth="1"/>
    <col min="12" max="12" width="25.7109375" style="179" customWidth="1"/>
    <col min="13" max="16384" width="8.7109375" style="179"/>
  </cols>
  <sheetData>
    <row r="1" spans="1:12" ht="18.75" customHeight="1">
      <c r="A1" s="399"/>
      <c r="B1" s="400"/>
      <c r="C1" s="400"/>
      <c r="D1" s="400"/>
      <c r="E1" s="401"/>
      <c r="F1" s="408" t="s">
        <v>101</v>
      </c>
      <c r="G1" s="409"/>
      <c r="H1" s="409"/>
      <c r="I1" s="409"/>
      <c r="J1" s="409"/>
      <c r="K1" s="409"/>
      <c r="L1" s="178"/>
    </row>
    <row r="2" spans="1:12" ht="18.75" customHeight="1">
      <c r="A2" s="402"/>
      <c r="B2" s="403"/>
      <c r="C2" s="403"/>
      <c r="D2" s="403"/>
      <c r="E2" s="404"/>
      <c r="F2" s="410"/>
      <c r="G2" s="411"/>
      <c r="H2" s="411"/>
      <c r="I2" s="411"/>
      <c r="J2" s="411"/>
      <c r="K2" s="411"/>
      <c r="L2" s="178"/>
    </row>
    <row r="3" spans="1:12" ht="18.75" customHeight="1">
      <c r="A3" s="402"/>
      <c r="B3" s="403"/>
      <c r="C3" s="403"/>
      <c r="D3" s="403"/>
      <c r="E3" s="404"/>
      <c r="F3" s="408" t="s">
        <v>102</v>
      </c>
      <c r="G3" s="409"/>
      <c r="H3" s="409"/>
      <c r="I3" s="409"/>
      <c r="J3" s="409"/>
      <c r="K3" s="409"/>
      <c r="L3" s="178"/>
    </row>
    <row r="4" spans="1:12" ht="18.75" customHeight="1">
      <c r="A4" s="405"/>
      <c r="B4" s="406"/>
      <c r="C4" s="406"/>
      <c r="D4" s="406"/>
      <c r="E4" s="407"/>
      <c r="F4" s="410"/>
      <c r="G4" s="411"/>
      <c r="H4" s="411"/>
      <c r="I4" s="411"/>
      <c r="J4" s="411"/>
      <c r="K4" s="411"/>
      <c r="L4" s="178"/>
    </row>
    <row r="5" spans="1:12" ht="15.75" customHeight="1">
      <c r="A5" s="412" t="s">
        <v>103</v>
      </c>
      <c r="B5" s="413"/>
      <c r="C5" s="413"/>
      <c r="D5" s="413"/>
      <c r="E5" s="413"/>
      <c r="F5" s="413"/>
      <c r="G5" s="413"/>
      <c r="H5" s="413"/>
      <c r="I5" s="413"/>
      <c r="J5" s="413"/>
      <c r="K5" s="413"/>
      <c r="L5" s="414"/>
    </row>
    <row r="6" spans="1:12" ht="23.25" customHeight="1">
      <c r="A6" s="412" t="s">
        <v>104</v>
      </c>
      <c r="B6" s="413"/>
      <c r="C6" s="415"/>
      <c r="D6" s="416" t="s">
        <v>105</v>
      </c>
      <c r="E6" s="417"/>
      <c r="F6" s="417"/>
      <c r="G6" s="417"/>
      <c r="H6" s="418"/>
      <c r="I6" s="412" t="s">
        <v>106</v>
      </c>
      <c r="J6" s="415"/>
      <c r="K6" s="416" t="s">
        <v>107</v>
      </c>
      <c r="L6" s="418"/>
    </row>
    <row r="7" spans="1:12" ht="17.850000000000001" customHeight="1">
      <c r="A7" s="412" t="s">
        <v>108</v>
      </c>
      <c r="B7" s="413"/>
      <c r="C7" s="415"/>
      <c r="D7" s="416" t="s">
        <v>109</v>
      </c>
      <c r="E7" s="417"/>
      <c r="F7" s="417"/>
      <c r="G7" s="417"/>
      <c r="H7" s="418"/>
      <c r="I7" s="412" t="s">
        <v>110</v>
      </c>
      <c r="J7" s="415"/>
      <c r="K7" s="416" t="s">
        <v>111</v>
      </c>
      <c r="L7" s="418"/>
    </row>
    <row r="8" spans="1:12" ht="35.85" customHeight="1">
      <c r="A8" s="412" t="s">
        <v>112</v>
      </c>
      <c r="B8" s="413"/>
      <c r="C8" s="415"/>
      <c r="D8" s="416" t="s">
        <v>113</v>
      </c>
      <c r="E8" s="417"/>
      <c r="F8" s="417"/>
      <c r="G8" s="417"/>
      <c r="H8" s="418"/>
      <c r="I8" s="412" t="s">
        <v>114</v>
      </c>
      <c r="J8" s="415"/>
      <c r="K8" s="416" t="s">
        <v>115</v>
      </c>
      <c r="L8" s="418"/>
    </row>
    <row r="9" spans="1:12" ht="15.75" customHeight="1">
      <c r="A9" s="422" t="s">
        <v>116</v>
      </c>
      <c r="B9" s="423"/>
      <c r="C9" s="423"/>
      <c r="D9" s="423"/>
      <c r="E9" s="413"/>
      <c r="F9" s="413"/>
      <c r="G9" s="413"/>
      <c r="H9" s="413"/>
      <c r="I9" s="413"/>
      <c r="J9" s="413"/>
      <c r="K9" s="413"/>
      <c r="L9" s="414"/>
    </row>
    <row r="10" spans="1:12" ht="29.1" customHeight="1">
      <c r="A10" s="436" t="s">
        <v>117</v>
      </c>
      <c r="B10" s="436"/>
      <c r="C10" s="436"/>
      <c r="D10" s="436"/>
      <c r="E10" s="447" t="s">
        <v>159</v>
      </c>
      <c r="F10" s="427"/>
      <c r="G10" s="427"/>
      <c r="H10" s="427"/>
      <c r="I10" s="427"/>
      <c r="J10" s="427"/>
      <c r="K10" s="427"/>
      <c r="L10" s="427"/>
    </row>
    <row r="11" spans="1:12" ht="34.5" customHeight="1">
      <c r="A11" s="424" t="s">
        <v>118</v>
      </c>
      <c r="B11" s="425"/>
      <c r="C11" s="425"/>
      <c r="D11" s="414"/>
      <c r="E11" s="426" t="str">
        <f>+ACTIVIDAD_2!I16</f>
        <v>Numero de cursos con enfoque de género y diferencial para el desarrollo de capacidades digitales de las mujeres en zonas rurales de la ciudad implementados</v>
      </c>
      <c r="F11" s="427"/>
      <c r="G11" s="427"/>
      <c r="H11" s="427"/>
      <c r="I11" s="427"/>
      <c r="J11" s="427"/>
      <c r="K11" s="427"/>
      <c r="L11" s="428"/>
    </row>
    <row r="12" spans="1:12" ht="47.25" customHeight="1">
      <c r="A12" s="412" t="s">
        <v>119</v>
      </c>
      <c r="B12" s="413"/>
      <c r="C12" s="413"/>
      <c r="D12" s="415"/>
      <c r="E12" s="426" t="s">
        <v>174</v>
      </c>
      <c r="F12" s="427"/>
      <c r="G12" s="427"/>
      <c r="H12" s="427"/>
      <c r="I12" s="427"/>
      <c r="J12" s="427"/>
      <c r="K12" s="427"/>
      <c r="L12" s="428"/>
    </row>
    <row r="13" spans="1:12" ht="28.5" customHeight="1">
      <c r="A13" s="412" t="s">
        <v>121</v>
      </c>
      <c r="B13" s="413"/>
      <c r="C13" s="415"/>
      <c r="D13" s="419" t="s">
        <v>122</v>
      </c>
      <c r="E13" s="420"/>
      <c r="F13" s="420"/>
      <c r="G13" s="420"/>
      <c r="H13" s="421"/>
      <c r="I13" s="412" t="s">
        <v>123</v>
      </c>
      <c r="J13" s="415"/>
      <c r="K13" s="416" t="s">
        <v>175</v>
      </c>
      <c r="L13" s="418"/>
    </row>
    <row r="14" spans="1:12" ht="15.75" customHeight="1">
      <c r="A14" s="412" t="s">
        <v>125</v>
      </c>
      <c r="B14" s="413"/>
      <c r="C14" s="413"/>
      <c r="D14" s="413"/>
      <c r="E14" s="413"/>
      <c r="F14" s="413"/>
      <c r="G14" s="413"/>
      <c r="H14" s="413"/>
      <c r="I14" s="413"/>
      <c r="J14" s="413"/>
      <c r="K14" s="413"/>
      <c r="L14" s="414"/>
    </row>
    <row r="15" spans="1:12" ht="25.5" customHeight="1">
      <c r="A15" s="412" t="s">
        <v>126</v>
      </c>
      <c r="B15" s="413"/>
      <c r="C15" s="415"/>
      <c r="D15" s="416" t="s">
        <v>127</v>
      </c>
      <c r="E15" s="417"/>
      <c r="F15" s="417"/>
      <c r="G15" s="417"/>
      <c r="H15" s="418"/>
      <c r="I15" s="412" t="s">
        <v>128</v>
      </c>
      <c r="J15" s="415"/>
      <c r="K15" s="416" t="s">
        <v>129</v>
      </c>
      <c r="L15" s="418"/>
    </row>
    <row r="16" spans="1:12" ht="25.5" customHeight="1">
      <c r="A16" s="412" t="s">
        <v>130</v>
      </c>
      <c r="B16" s="413"/>
      <c r="C16" s="415"/>
      <c r="D16" s="432">
        <v>2</v>
      </c>
      <c r="E16" s="433"/>
      <c r="F16" s="433"/>
      <c r="G16" s="433"/>
      <c r="H16" s="434"/>
      <c r="I16" s="412" t="s">
        <v>54</v>
      </c>
      <c r="J16" s="415"/>
      <c r="K16" s="416" t="s">
        <v>55</v>
      </c>
      <c r="L16" s="418"/>
    </row>
    <row r="17" spans="1:12" ht="27.6" customHeight="1">
      <c r="A17" s="412" t="s">
        <v>131</v>
      </c>
      <c r="B17" s="413"/>
      <c r="C17" s="415"/>
      <c r="D17" s="416"/>
      <c r="E17" s="417"/>
      <c r="F17" s="417"/>
      <c r="G17" s="417"/>
      <c r="H17" s="418"/>
      <c r="I17" s="429"/>
      <c r="J17" s="431"/>
      <c r="K17" s="431"/>
      <c r="L17" s="430"/>
    </row>
    <row r="18" spans="1:12" ht="12" customHeight="1">
      <c r="A18" s="182" t="s">
        <v>132</v>
      </c>
      <c r="B18" s="182" t="s">
        <v>133</v>
      </c>
      <c r="C18" s="412" t="s">
        <v>134</v>
      </c>
      <c r="D18" s="413"/>
      <c r="E18" s="413"/>
      <c r="F18" s="413"/>
      <c r="G18" s="415"/>
      <c r="H18" s="412" t="s">
        <v>135</v>
      </c>
      <c r="I18" s="415"/>
      <c r="J18" s="412" t="s">
        <v>136</v>
      </c>
      <c r="K18" s="415"/>
      <c r="L18" s="182" t="s">
        <v>137</v>
      </c>
    </row>
    <row r="19" spans="1:12" ht="106.5" customHeight="1">
      <c r="A19" s="180">
        <v>1</v>
      </c>
      <c r="B19" s="181" t="s">
        <v>138</v>
      </c>
      <c r="C19" s="419" t="s">
        <v>176</v>
      </c>
      <c r="D19" s="420"/>
      <c r="E19" s="420"/>
      <c r="F19" s="420"/>
      <c r="G19" s="421"/>
      <c r="H19" s="419" t="s">
        <v>177</v>
      </c>
      <c r="I19" s="421"/>
      <c r="J19" s="429" t="s">
        <v>141</v>
      </c>
      <c r="K19" s="430"/>
      <c r="L19" s="181" t="s">
        <v>147</v>
      </c>
    </row>
    <row r="20" spans="1:12" ht="81" customHeight="1">
      <c r="A20" s="180">
        <v>2</v>
      </c>
      <c r="B20" s="181" t="s">
        <v>138</v>
      </c>
      <c r="C20" s="416" t="s">
        <v>178</v>
      </c>
      <c r="D20" s="417"/>
      <c r="E20" s="417"/>
      <c r="F20" s="417"/>
      <c r="G20" s="418"/>
      <c r="H20" s="416" t="s">
        <v>179</v>
      </c>
      <c r="I20" s="418"/>
      <c r="J20" s="429" t="s">
        <v>141</v>
      </c>
      <c r="K20" s="430"/>
      <c r="L20" s="181" t="s">
        <v>147</v>
      </c>
    </row>
    <row r="21" spans="1:12" ht="75.75" customHeight="1">
      <c r="A21" s="180">
        <v>3</v>
      </c>
      <c r="B21" s="181" t="s">
        <v>138</v>
      </c>
      <c r="C21" s="416" t="s">
        <v>180</v>
      </c>
      <c r="D21" s="417"/>
      <c r="E21" s="417"/>
      <c r="F21" s="417"/>
      <c r="G21" s="418"/>
      <c r="H21" s="416" t="s">
        <v>181</v>
      </c>
      <c r="I21" s="418"/>
      <c r="J21" s="429" t="s">
        <v>141</v>
      </c>
      <c r="K21" s="430"/>
      <c r="L21" s="181" t="s">
        <v>147</v>
      </c>
    </row>
    <row r="22" spans="1:12" ht="25.5" customHeight="1">
      <c r="A22" s="182" t="s">
        <v>132</v>
      </c>
      <c r="B22" s="412" t="s">
        <v>148</v>
      </c>
      <c r="C22" s="413"/>
      <c r="D22" s="413"/>
      <c r="E22" s="413"/>
      <c r="F22" s="413"/>
      <c r="G22" s="413"/>
      <c r="H22" s="413"/>
      <c r="I22" s="413"/>
      <c r="J22" s="413"/>
      <c r="K22" s="415"/>
      <c r="L22" s="182" t="s">
        <v>149</v>
      </c>
    </row>
    <row r="23" spans="1:12" ht="42.6" customHeight="1">
      <c r="A23" s="180">
        <v>1</v>
      </c>
      <c r="B23" s="416" t="s">
        <v>182</v>
      </c>
      <c r="C23" s="417"/>
      <c r="D23" s="417"/>
      <c r="E23" s="417"/>
      <c r="F23" s="417"/>
      <c r="G23" s="417"/>
      <c r="H23" s="417"/>
      <c r="I23" s="417"/>
      <c r="J23" s="417"/>
      <c r="K23" s="418"/>
      <c r="L23" s="181" t="s">
        <v>141</v>
      </c>
    </row>
    <row r="24" spans="1:12" ht="15.75" customHeight="1">
      <c r="A24" s="412" t="s">
        <v>151</v>
      </c>
      <c r="B24" s="413"/>
      <c r="C24" s="413"/>
      <c r="D24" s="413"/>
      <c r="E24" s="413"/>
      <c r="F24" s="423"/>
      <c r="G24" s="423"/>
      <c r="H24" s="413"/>
      <c r="I24" s="423"/>
      <c r="J24" s="423"/>
      <c r="K24" s="413"/>
      <c r="L24" s="435"/>
    </row>
    <row r="25" spans="1:12" ht="26.25" customHeight="1">
      <c r="A25" s="412" t="s">
        <v>152</v>
      </c>
      <c r="B25" s="413"/>
      <c r="C25" s="415"/>
      <c r="D25" s="416">
        <v>1</v>
      </c>
      <c r="E25" s="417"/>
      <c r="F25" s="436" t="s">
        <v>153</v>
      </c>
      <c r="G25" s="436"/>
      <c r="H25" s="188">
        <v>2024</v>
      </c>
      <c r="I25" s="436" t="s">
        <v>154</v>
      </c>
      <c r="J25" s="436"/>
      <c r="L25" s="181" t="s">
        <v>147</v>
      </c>
    </row>
    <row r="26" spans="1:12" ht="26.25" customHeight="1">
      <c r="A26" s="412" t="s">
        <v>155</v>
      </c>
      <c r="B26" s="413"/>
      <c r="C26" s="415"/>
      <c r="D26" s="416"/>
      <c r="E26" s="417"/>
      <c r="F26" s="437"/>
      <c r="G26" s="437"/>
      <c r="H26" s="417"/>
      <c r="I26" s="437"/>
      <c r="J26" s="437"/>
      <c r="K26" s="417"/>
      <c r="L26" s="438"/>
    </row>
    <row r="27" spans="1:12" ht="45.75" customHeight="1">
      <c r="A27" s="412" t="s">
        <v>156</v>
      </c>
      <c r="B27" s="413"/>
      <c r="C27" s="415"/>
      <c r="D27" s="429"/>
      <c r="E27" s="431"/>
      <c r="F27" s="431"/>
      <c r="G27" s="431"/>
      <c r="H27" s="431"/>
      <c r="I27" s="431"/>
      <c r="J27" s="431"/>
      <c r="K27" s="431"/>
      <c r="L27" s="430"/>
    </row>
    <row r="28" spans="1:12" ht="17.850000000000001" customHeight="1">
      <c r="A28" s="412" t="s">
        <v>157</v>
      </c>
      <c r="B28" s="413"/>
      <c r="C28" s="415"/>
      <c r="D28" s="416"/>
      <c r="E28" s="417"/>
      <c r="F28" s="417"/>
      <c r="G28" s="417"/>
      <c r="H28" s="417"/>
      <c r="I28" s="417"/>
      <c r="J28" s="417"/>
      <c r="K28" s="417"/>
      <c r="L28" s="418"/>
    </row>
  </sheetData>
  <mergeCells count="64">
    <mergeCell ref="A26:C26"/>
    <mergeCell ref="D26:L26"/>
    <mergeCell ref="A27:C27"/>
    <mergeCell ref="D27:L27"/>
    <mergeCell ref="A28:C28"/>
    <mergeCell ref="D28:L28"/>
    <mergeCell ref="B22:K22"/>
    <mergeCell ref="B23:K23"/>
    <mergeCell ref="A24:L24"/>
    <mergeCell ref="A25:C25"/>
    <mergeCell ref="D25:E25"/>
    <mergeCell ref="F25:G25"/>
    <mergeCell ref="I25:J25"/>
    <mergeCell ref="C20:G20"/>
    <mergeCell ref="H20:I20"/>
    <mergeCell ref="J20:K20"/>
    <mergeCell ref="C21:G21"/>
    <mergeCell ref="H21:I21"/>
    <mergeCell ref="J21:K21"/>
    <mergeCell ref="C18:G18"/>
    <mergeCell ref="H18:I18"/>
    <mergeCell ref="J18:K18"/>
    <mergeCell ref="C19:G19"/>
    <mergeCell ref="H19:I19"/>
    <mergeCell ref="J19:K19"/>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dataValidations count="1">
    <dataValidation type="list" allowBlank="1" showInputMessage="1" showErrorMessage="1" sqref="J19:K21 D6:H8 K6:L8 K13:L13 D15:H15 K15:L16 L23" xr:uid="{6B716A34-F429-4425-933C-EBC5286FEBB0}">
      <formula1>#REF!</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56A51-9AC2-4F41-88A9-2EC7AAA4149F}">
  <sheetPr>
    <tabColor theme="5" tint="0.59999389629810485"/>
  </sheetPr>
  <dimension ref="A1:O117"/>
  <sheetViews>
    <sheetView topLeftCell="A79" zoomScale="80" zoomScaleNormal="70" workbookViewId="0">
      <selection activeCell="B82" sqref="B82"/>
    </sheetView>
  </sheetViews>
  <sheetFormatPr defaultColWidth="10.85546875" defaultRowHeight="14.25"/>
  <cols>
    <col min="1" max="1" width="49.7109375" style="1" customWidth="1"/>
    <col min="2" max="13" width="35.7109375" style="1" customWidth="1"/>
    <col min="14" max="14" width="23.140625"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8" customFormat="1" ht="32.25" customHeight="1" thickBot="1">
      <c r="A1" s="370"/>
      <c r="B1" s="347" t="s">
        <v>0</v>
      </c>
      <c r="C1" s="348"/>
      <c r="D1" s="348"/>
      <c r="E1" s="348"/>
      <c r="F1" s="348"/>
      <c r="G1" s="348"/>
      <c r="H1" s="348"/>
      <c r="I1" s="348"/>
      <c r="J1" s="348"/>
      <c r="K1" s="348"/>
      <c r="L1" s="349"/>
      <c r="M1" s="344" t="s">
        <v>1</v>
      </c>
      <c r="N1" s="345"/>
      <c r="O1" s="346"/>
    </row>
    <row r="2" spans="1:15" s="78" customFormat="1" ht="30.75" customHeight="1" thickBot="1">
      <c r="A2" s="371"/>
      <c r="B2" s="350" t="s">
        <v>2</v>
      </c>
      <c r="C2" s="351"/>
      <c r="D2" s="351"/>
      <c r="E2" s="351"/>
      <c r="F2" s="351"/>
      <c r="G2" s="351"/>
      <c r="H2" s="351"/>
      <c r="I2" s="351"/>
      <c r="J2" s="351"/>
      <c r="K2" s="351"/>
      <c r="L2" s="352"/>
      <c r="M2" s="344" t="s">
        <v>3</v>
      </c>
      <c r="N2" s="345"/>
      <c r="O2" s="346"/>
    </row>
    <row r="3" spans="1:15" s="78" customFormat="1" ht="24" customHeight="1" thickBot="1">
      <c r="A3" s="371"/>
      <c r="B3" s="350" t="s">
        <v>4</v>
      </c>
      <c r="C3" s="351"/>
      <c r="D3" s="351"/>
      <c r="E3" s="351"/>
      <c r="F3" s="351"/>
      <c r="G3" s="351"/>
      <c r="H3" s="351"/>
      <c r="I3" s="351"/>
      <c r="J3" s="351"/>
      <c r="K3" s="351"/>
      <c r="L3" s="352"/>
      <c r="M3" s="344" t="s">
        <v>5</v>
      </c>
      <c r="N3" s="345"/>
      <c r="O3" s="346"/>
    </row>
    <row r="4" spans="1:15" s="78" customFormat="1" ht="21.75" customHeight="1" thickBot="1">
      <c r="A4" s="372"/>
      <c r="B4" s="353" t="s">
        <v>158</v>
      </c>
      <c r="C4" s="354"/>
      <c r="D4" s="354"/>
      <c r="E4" s="354"/>
      <c r="F4" s="354"/>
      <c r="G4" s="354"/>
      <c r="H4" s="354"/>
      <c r="I4" s="354"/>
      <c r="J4" s="354"/>
      <c r="K4" s="354"/>
      <c r="L4" s="355"/>
      <c r="M4" s="344" t="s">
        <v>6</v>
      </c>
      <c r="N4" s="345"/>
      <c r="O4" s="346"/>
    </row>
    <row r="5" spans="1:15" s="78" customFormat="1" ht="9.6" customHeight="1" thickBot="1">
      <c r="A5" s="79"/>
      <c r="B5" s="80"/>
      <c r="C5" s="80"/>
      <c r="D5" s="80"/>
      <c r="E5" s="80"/>
      <c r="F5" s="80"/>
      <c r="G5" s="80"/>
      <c r="H5" s="80"/>
      <c r="I5" s="80"/>
      <c r="J5" s="80"/>
      <c r="K5" s="80"/>
      <c r="L5" s="80"/>
      <c r="M5" s="81"/>
      <c r="N5" s="81"/>
      <c r="O5" s="81"/>
    </row>
    <row r="6" spans="1:15" ht="40.35" customHeight="1" thickBot="1">
      <c r="A6" s="54" t="s">
        <v>7</v>
      </c>
      <c r="B6" s="379" t="s">
        <v>8</v>
      </c>
      <c r="C6" s="380"/>
      <c r="D6" s="380"/>
      <c r="E6" s="380"/>
      <c r="F6" s="380"/>
      <c r="G6" s="380"/>
      <c r="H6" s="380"/>
      <c r="I6" s="380"/>
      <c r="J6" s="380"/>
      <c r="K6" s="381"/>
      <c r="L6" s="166" t="s">
        <v>9</v>
      </c>
      <c r="M6" s="392">
        <v>2024110010313</v>
      </c>
      <c r="N6" s="393"/>
      <c r="O6" s="394"/>
    </row>
    <row r="7" spans="1:15" s="78" customFormat="1" ht="9.6" customHeight="1" thickBot="1">
      <c r="A7" s="79"/>
      <c r="B7" s="80"/>
      <c r="C7" s="80"/>
      <c r="D7" s="80"/>
      <c r="E7" s="80"/>
      <c r="F7" s="80"/>
      <c r="G7" s="80"/>
      <c r="H7" s="80"/>
      <c r="I7" s="80"/>
      <c r="J7" s="80"/>
      <c r="K7" s="80"/>
      <c r="L7" s="80"/>
      <c r="M7" s="81"/>
      <c r="N7" s="81"/>
      <c r="O7" s="81"/>
    </row>
    <row r="8" spans="1:15" s="78" customFormat="1" ht="21.75" customHeight="1" thickBot="1">
      <c r="A8" s="374" t="s">
        <v>10</v>
      </c>
      <c r="B8" s="166" t="s">
        <v>11</v>
      </c>
      <c r="C8" s="125"/>
      <c r="D8" s="166" t="s">
        <v>12</v>
      </c>
      <c r="E8" s="125"/>
      <c r="F8" s="166" t="s">
        <v>13</v>
      </c>
      <c r="G8" s="125" t="s">
        <v>14</v>
      </c>
      <c r="H8" s="166" t="s">
        <v>15</v>
      </c>
      <c r="I8" s="126"/>
      <c r="J8" s="358" t="s">
        <v>16</v>
      </c>
      <c r="K8" s="373"/>
      <c r="L8" s="165" t="s">
        <v>17</v>
      </c>
      <c r="M8" s="386"/>
      <c r="N8" s="386"/>
      <c r="O8" s="386"/>
    </row>
    <row r="9" spans="1:15" s="78" customFormat="1" ht="21.75" customHeight="1" thickBot="1">
      <c r="A9" s="374"/>
      <c r="B9" s="167" t="s">
        <v>18</v>
      </c>
      <c r="C9" s="127"/>
      <c r="D9" s="166" t="s">
        <v>19</v>
      </c>
      <c r="E9" s="128"/>
      <c r="F9" s="166" t="s">
        <v>20</v>
      </c>
      <c r="G9" s="128"/>
      <c r="H9" s="166" t="s">
        <v>21</v>
      </c>
      <c r="I9" s="126"/>
      <c r="J9" s="358"/>
      <c r="K9" s="373"/>
      <c r="L9" s="165" t="s">
        <v>22</v>
      </c>
      <c r="M9" s="386"/>
      <c r="N9" s="386"/>
      <c r="O9" s="386"/>
    </row>
    <row r="10" spans="1:15" s="78" customFormat="1" ht="21.75" customHeight="1" thickBot="1">
      <c r="A10" s="374"/>
      <c r="B10" s="166" t="s">
        <v>23</v>
      </c>
      <c r="C10" s="125"/>
      <c r="D10" s="166" t="s">
        <v>24</v>
      </c>
      <c r="E10" s="128"/>
      <c r="F10" s="166" t="s">
        <v>25</v>
      </c>
      <c r="G10" s="128"/>
      <c r="H10" s="166" t="s">
        <v>26</v>
      </c>
      <c r="I10" s="126"/>
      <c r="J10" s="358"/>
      <c r="K10" s="373"/>
      <c r="L10" s="165" t="s">
        <v>27</v>
      </c>
      <c r="M10" s="386" t="s">
        <v>14</v>
      </c>
      <c r="N10" s="386"/>
      <c r="O10" s="386"/>
    </row>
    <row r="11" spans="1:15" ht="15" customHeight="1" thickBot="1">
      <c r="A11" s="6"/>
      <c r="B11" s="7"/>
      <c r="C11" s="7"/>
      <c r="D11" s="9"/>
      <c r="E11" s="8"/>
      <c r="F11" s="8"/>
      <c r="G11" s="299"/>
      <c r="H11" s="299"/>
      <c r="I11" s="10"/>
      <c r="J11" s="10"/>
      <c r="K11" s="7"/>
      <c r="L11" s="7"/>
      <c r="M11" s="7"/>
      <c r="N11" s="7"/>
      <c r="O11" s="7"/>
    </row>
    <row r="12" spans="1:15" ht="15" customHeight="1">
      <c r="A12" s="376" t="s">
        <v>28</v>
      </c>
      <c r="B12" s="359" t="s">
        <v>183</v>
      </c>
      <c r="C12" s="360"/>
      <c r="D12" s="360"/>
      <c r="E12" s="360"/>
      <c r="F12" s="360"/>
      <c r="G12" s="360"/>
      <c r="H12" s="360"/>
      <c r="I12" s="360"/>
      <c r="J12" s="360"/>
      <c r="K12" s="360"/>
      <c r="L12" s="360"/>
      <c r="M12" s="360"/>
      <c r="N12" s="360"/>
      <c r="O12" s="361"/>
    </row>
    <row r="13" spans="1:15" ht="15" customHeight="1">
      <c r="A13" s="377"/>
      <c r="B13" s="362"/>
      <c r="C13" s="363"/>
      <c r="D13" s="363"/>
      <c r="E13" s="363"/>
      <c r="F13" s="363"/>
      <c r="G13" s="363"/>
      <c r="H13" s="363"/>
      <c r="I13" s="363"/>
      <c r="J13" s="363"/>
      <c r="K13" s="363"/>
      <c r="L13" s="363"/>
      <c r="M13" s="363"/>
      <c r="N13" s="363"/>
      <c r="O13" s="364"/>
    </row>
    <row r="14" spans="1:15" ht="15" customHeight="1" thickBot="1">
      <c r="A14" s="378"/>
      <c r="B14" s="365"/>
      <c r="C14" s="366"/>
      <c r="D14" s="366"/>
      <c r="E14" s="366"/>
      <c r="F14" s="366"/>
      <c r="G14" s="366"/>
      <c r="H14" s="366"/>
      <c r="I14" s="366"/>
      <c r="J14" s="366"/>
      <c r="K14" s="366"/>
      <c r="L14" s="366"/>
      <c r="M14" s="366"/>
      <c r="N14" s="366"/>
      <c r="O14" s="367"/>
    </row>
    <row r="15" spans="1:15" ht="9" customHeight="1" thickBot="1">
      <c r="A15" s="13"/>
      <c r="B15" s="77"/>
      <c r="C15" s="14"/>
      <c r="D15" s="14"/>
      <c r="E15" s="14"/>
      <c r="F15" s="14"/>
      <c r="G15" s="15"/>
      <c r="H15" s="15"/>
      <c r="I15" s="15"/>
      <c r="J15" s="15"/>
      <c r="K15" s="15"/>
      <c r="L15" s="16"/>
      <c r="M15" s="16"/>
      <c r="N15" s="16"/>
      <c r="O15" s="16"/>
    </row>
    <row r="16" spans="1:15" s="17" customFormat="1" ht="37.5" customHeight="1" thickBot="1">
      <c r="A16" s="54" t="s">
        <v>30</v>
      </c>
      <c r="B16" s="368" t="s">
        <v>184</v>
      </c>
      <c r="C16" s="368"/>
      <c r="D16" s="368"/>
      <c r="E16" s="368"/>
      <c r="F16" s="368"/>
      <c r="G16" s="374" t="s">
        <v>32</v>
      </c>
      <c r="H16" s="374"/>
      <c r="I16" s="448" t="s">
        <v>185</v>
      </c>
      <c r="J16" s="448"/>
      <c r="K16" s="448"/>
      <c r="L16" s="448"/>
      <c r="M16" s="448"/>
      <c r="N16" s="448"/>
      <c r="O16" s="448"/>
    </row>
    <row r="18" spans="1:15" ht="56.25" customHeight="1" thickBot="1">
      <c r="A18" s="54" t="s">
        <v>34</v>
      </c>
      <c r="B18" s="368" t="s">
        <v>35</v>
      </c>
      <c r="C18" s="368"/>
      <c r="D18" s="368"/>
      <c r="E18" s="368"/>
      <c r="F18" s="54" t="s">
        <v>36</v>
      </c>
      <c r="G18" s="375" t="s">
        <v>37</v>
      </c>
      <c r="H18" s="375"/>
      <c r="I18" s="375"/>
      <c r="J18" s="54" t="s">
        <v>38</v>
      </c>
      <c r="K18" s="368" t="s">
        <v>39</v>
      </c>
      <c r="L18" s="368"/>
      <c r="M18" s="368"/>
      <c r="N18" s="368"/>
      <c r="O18" s="368"/>
    </row>
    <row r="19" spans="1:15" ht="9" customHeight="1">
      <c r="A19" s="5"/>
      <c r="B19" s="2"/>
      <c r="C19" s="449"/>
      <c r="D19" s="449"/>
      <c r="E19" s="449"/>
      <c r="F19" s="449"/>
      <c r="G19" s="449"/>
      <c r="H19" s="449"/>
      <c r="I19" s="449"/>
      <c r="J19" s="449"/>
      <c r="K19" s="449"/>
      <c r="L19" s="449"/>
      <c r="M19" s="449"/>
      <c r="N19" s="449"/>
      <c r="O19" s="449"/>
    </row>
    <row r="21" spans="1:15" ht="16.5" customHeight="1" thickBot="1">
      <c r="A21" s="75"/>
      <c r="B21" s="76"/>
      <c r="C21" s="76"/>
      <c r="D21" s="76"/>
      <c r="E21" s="76"/>
      <c r="F21" s="76"/>
      <c r="G21" s="76"/>
      <c r="H21" s="76"/>
      <c r="I21" s="76"/>
      <c r="J21" s="76"/>
      <c r="K21" s="76"/>
      <c r="L21" s="76"/>
      <c r="M21" s="76"/>
      <c r="N21" s="76"/>
      <c r="O21" s="76"/>
    </row>
    <row r="22" spans="1:15" ht="32.1" customHeight="1" thickBot="1">
      <c r="A22" s="356" t="s">
        <v>40</v>
      </c>
      <c r="B22" s="357"/>
      <c r="C22" s="357"/>
      <c r="D22" s="357"/>
      <c r="E22" s="357"/>
      <c r="F22" s="357"/>
      <c r="G22" s="357"/>
      <c r="H22" s="357"/>
      <c r="I22" s="357"/>
      <c r="J22" s="357"/>
      <c r="K22" s="357"/>
      <c r="L22" s="357"/>
      <c r="M22" s="357"/>
      <c r="N22" s="357"/>
      <c r="O22" s="358"/>
    </row>
    <row r="23" spans="1:15" ht="32.1" customHeight="1" thickBot="1">
      <c r="A23" s="356" t="s">
        <v>41</v>
      </c>
      <c r="B23" s="357"/>
      <c r="C23" s="357"/>
      <c r="D23" s="357"/>
      <c r="E23" s="357"/>
      <c r="F23" s="357"/>
      <c r="G23" s="357"/>
      <c r="H23" s="357"/>
      <c r="I23" s="357"/>
      <c r="J23" s="357"/>
      <c r="K23" s="357"/>
      <c r="L23" s="357"/>
      <c r="M23" s="357"/>
      <c r="N23" s="357"/>
      <c r="O23" s="358"/>
    </row>
    <row r="24" spans="1:15" ht="32.1" customHeight="1" thickBot="1">
      <c r="A24" s="26"/>
      <c r="B24" s="18" t="s">
        <v>11</v>
      </c>
      <c r="C24" s="18" t="s">
        <v>12</v>
      </c>
      <c r="D24" s="18" t="s">
        <v>13</v>
      </c>
      <c r="E24" s="18" t="s">
        <v>15</v>
      </c>
      <c r="F24" s="18" t="s">
        <v>18</v>
      </c>
      <c r="G24" s="18" t="s">
        <v>19</v>
      </c>
      <c r="H24" s="18" t="s">
        <v>20</v>
      </c>
      <c r="I24" s="18" t="s">
        <v>21</v>
      </c>
      <c r="J24" s="18" t="s">
        <v>23</v>
      </c>
      <c r="K24" s="18" t="s">
        <v>24</v>
      </c>
      <c r="L24" s="18" t="s">
        <v>25</v>
      </c>
      <c r="M24" s="18" t="s">
        <v>26</v>
      </c>
      <c r="N24" s="19" t="s">
        <v>42</v>
      </c>
      <c r="O24" s="19" t="s">
        <v>43</v>
      </c>
    </row>
    <row r="25" spans="1:15" ht="32.1" customHeight="1">
      <c r="A25" s="20" t="s">
        <v>44</v>
      </c>
      <c r="B25" s="263">
        <v>94776000</v>
      </c>
      <c r="C25" s="263">
        <v>738890000</v>
      </c>
      <c r="D25" s="263">
        <v>85060000</v>
      </c>
      <c r="E25" s="217">
        <v>0</v>
      </c>
      <c r="F25" s="217">
        <v>0</v>
      </c>
      <c r="G25" s="217">
        <v>0</v>
      </c>
      <c r="H25" s="217">
        <v>0</v>
      </c>
      <c r="I25" s="217">
        <v>0</v>
      </c>
      <c r="J25" s="217">
        <v>4000000</v>
      </c>
      <c r="K25" s="217">
        <v>0</v>
      </c>
      <c r="L25" s="217">
        <v>0</v>
      </c>
      <c r="M25" s="217">
        <v>0</v>
      </c>
      <c r="N25" s="247">
        <f>SUM(B25:M25)</f>
        <v>922726000</v>
      </c>
      <c r="O25" s="239">
        <v>1</v>
      </c>
    </row>
    <row r="26" spans="1:15" ht="32.1" customHeight="1">
      <c r="A26" s="20" t="s">
        <v>45</v>
      </c>
      <c r="B26" s="277">
        <v>59208000</v>
      </c>
      <c r="C26" s="277">
        <v>36168000</v>
      </c>
      <c r="D26" s="264">
        <v>0</v>
      </c>
      <c r="E26" s="242">
        <v>0</v>
      </c>
      <c r="F26" s="242">
        <v>0</v>
      </c>
      <c r="G26" s="242">
        <v>0</v>
      </c>
      <c r="H26" s="242">
        <v>0</v>
      </c>
      <c r="I26" s="242">
        <v>0</v>
      </c>
      <c r="J26" s="242">
        <v>0</v>
      </c>
      <c r="K26" s="242">
        <v>0</v>
      </c>
      <c r="L26" s="242">
        <v>0</v>
      </c>
      <c r="M26" s="242">
        <v>0</v>
      </c>
      <c r="N26" s="247">
        <f t="shared" ref="N26:N30" si="0">SUM(B26:M26)</f>
        <v>95376000</v>
      </c>
      <c r="O26" s="241">
        <f>N26/N25</f>
        <v>0.10336329527942206</v>
      </c>
    </row>
    <row r="27" spans="1:15" ht="32.1" customHeight="1">
      <c r="A27" s="20" t="s">
        <v>46</v>
      </c>
      <c r="B27" s="264">
        <v>0</v>
      </c>
      <c r="C27" s="264">
        <v>266400</v>
      </c>
      <c r="D27" s="264">
        <v>8271000</v>
      </c>
      <c r="E27" s="242">
        <v>0</v>
      </c>
      <c r="F27" s="242">
        <v>0</v>
      </c>
      <c r="G27" s="242">
        <v>0</v>
      </c>
      <c r="H27" s="242">
        <v>0</v>
      </c>
      <c r="I27" s="242">
        <v>0</v>
      </c>
      <c r="J27" s="242">
        <v>0</v>
      </c>
      <c r="K27" s="242">
        <v>0</v>
      </c>
      <c r="L27" s="242">
        <v>0</v>
      </c>
      <c r="M27" s="242">
        <v>0</v>
      </c>
      <c r="N27" s="247">
        <f t="shared" si="0"/>
        <v>8537400</v>
      </c>
      <c r="O27" s="248">
        <f>N27/N25</f>
        <v>9.2523674416890821E-3</v>
      </c>
    </row>
    <row r="28" spans="1:15" ht="32.1" customHeight="1">
      <c r="A28" s="20" t="s">
        <v>47</v>
      </c>
      <c r="B28" s="265">
        <v>3471921</v>
      </c>
      <c r="C28" s="265">
        <v>2809465</v>
      </c>
      <c r="D28" s="265">
        <v>22743389</v>
      </c>
      <c r="E28" s="249">
        <v>0</v>
      </c>
      <c r="F28" s="249">
        <v>0</v>
      </c>
      <c r="G28" s="249">
        <v>0</v>
      </c>
      <c r="H28" s="249">
        <v>0</v>
      </c>
      <c r="I28" s="249">
        <v>0</v>
      </c>
      <c r="J28" s="249">
        <v>0</v>
      </c>
      <c r="K28" s="249">
        <v>0</v>
      </c>
      <c r="L28" s="249">
        <v>0</v>
      </c>
      <c r="M28" s="249">
        <v>0</v>
      </c>
      <c r="N28" s="247">
        <f t="shared" si="0"/>
        <v>29024775</v>
      </c>
      <c r="O28" s="250">
        <v>1</v>
      </c>
    </row>
    <row r="29" spans="1:15" ht="32.1" customHeight="1">
      <c r="A29" s="20" t="s">
        <v>48</v>
      </c>
      <c r="B29" s="264">
        <v>0</v>
      </c>
      <c r="C29" s="264">
        <v>0</v>
      </c>
      <c r="D29" s="264">
        <v>0</v>
      </c>
      <c r="E29" s="242">
        <v>0</v>
      </c>
      <c r="F29" s="242">
        <v>0</v>
      </c>
      <c r="G29" s="242">
        <v>0</v>
      </c>
      <c r="H29" s="242">
        <v>0</v>
      </c>
      <c r="I29" s="242">
        <v>0</v>
      </c>
      <c r="J29" s="242">
        <v>0</v>
      </c>
      <c r="K29" s="242">
        <v>0</v>
      </c>
      <c r="L29" s="242">
        <v>0</v>
      </c>
      <c r="M29" s="242">
        <v>0</v>
      </c>
      <c r="N29" s="247">
        <f t="shared" si="0"/>
        <v>0</v>
      </c>
      <c r="O29" s="251">
        <f>N29/N28</f>
        <v>0</v>
      </c>
    </row>
    <row r="30" spans="1:15" ht="32.1" customHeight="1" thickBot="1">
      <c r="A30" s="23" t="s">
        <v>49</v>
      </c>
      <c r="B30" s="266">
        <v>2216120</v>
      </c>
      <c r="C30" s="266">
        <v>4065266</v>
      </c>
      <c r="D30" s="266">
        <v>18953815</v>
      </c>
      <c r="E30" s="244">
        <v>0</v>
      </c>
      <c r="F30" s="244">
        <v>0</v>
      </c>
      <c r="G30" s="244">
        <v>0</v>
      </c>
      <c r="H30" s="244">
        <v>0</v>
      </c>
      <c r="I30" s="244">
        <v>0</v>
      </c>
      <c r="J30" s="244">
        <v>0</v>
      </c>
      <c r="K30" s="244">
        <v>0</v>
      </c>
      <c r="L30" s="244">
        <v>0</v>
      </c>
      <c r="M30" s="244">
        <v>0</v>
      </c>
      <c r="N30" s="252">
        <f t="shared" si="0"/>
        <v>25235201</v>
      </c>
      <c r="O30" s="246">
        <f>N30/N28</f>
        <v>0.8694365761663958</v>
      </c>
    </row>
    <row r="34" spans="1:9" ht="48" customHeight="1" thickBot="1">
      <c r="A34" s="330" t="s">
        <v>50</v>
      </c>
      <c r="B34" s="331"/>
      <c r="C34" s="331"/>
      <c r="D34" s="331"/>
      <c r="E34" s="331"/>
      <c r="F34" s="331"/>
      <c r="G34" s="331"/>
      <c r="H34" s="331"/>
      <c r="I34" s="332"/>
    </row>
    <row r="35" spans="1:9" ht="50.25" customHeight="1" thickBot="1">
      <c r="A35" s="38" t="s">
        <v>51</v>
      </c>
      <c r="B35" s="333" t="str">
        <f>+B12</f>
        <v>Ejecutar 1 estrategia para garantizar la operación tecnológica de los Centros de Inclusión Digital y sus aulas itinerantes</v>
      </c>
      <c r="C35" s="334"/>
      <c r="D35" s="334"/>
      <c r="E35" s="334"/>
      <c r="F35" s="334"/>
      <c r="G35" s="334"/>
      <c r="H35" s="334"/>
      <c r="I35" s="335"/>
    </row>
    <row r="36" spans="1:9" ht="18.75" customHeight="1" thickBot="1">
      <c r="A36" s="324" t="s">
        <v>52</v>
      </c>
      <c r="B36" s="86">
        <v>2024</v>
      </c>
      <c r="C36" s="86">
        <v>2025</v>
      </c>
      <c r="D36" s="86">
        <v>2026</v>
      </c>
      <c r="E36" s="86">
        <v>2027</v>
      </c>
      <c r="F36" s="86" t="s">
        <v>53</v>
      </c>
      <c r="G36" s="343" t="s">
        <v>54</v>
      </c>
      <c r="H36" s="343" t="s">
        <v>186</v>
      </c>
      <c r="I36" s="343"/>
    </row>
    <row r="37" spans="1:9" ht="50.25" customHeight="1" thickBot="1">
      <c r="A37" s="325"/>
      <c r="B37" s="204">
        <v>1</v>
      </c>
      <c r="C37" s="204">
        <v>1</v>
      </c>
      <c r="D37" s="204">
        <v>1</v>
      </c>
      <c r="E37" s="204">
        <v>1</v>
      </c>
      <c r="F37" s="205">
        <v>1</v>
      </c>
      <c r="G37" s="343"/>
      <c r="H37" s="343"/>
      <c r="I37" s="343"/>
    </row>
    <row r="38" spans="1:9" ht="52.5" customHeight="1" thickBot="1">
      <c r="A38" s="39" t="s">
        <v>56</v>
      </c>
      <c r="B38" s="336">
        <v>0.41</v>
      </c>
      <c r="C38" s="337"/>
      <c r="D38" s="340" t="s">
        <v>57</v>
      </c>
      <c r="E38" s="341"/>
      <c r="F38" s="341"/>
      <c r="G38" s="341"/>
      <c r="H38" s="341"/>
      <c r="I38" s="342"/>
    </row>
    <row r="39" spans="1:9" s="29" customFormat="1" ht="48" customHeight="1" thickBot="1">
      <c r="A39" s="324" t="s">
        <v>58</v>
      </c>
      <c r="B39" s="39" t="s">
        <v>59</v>
      </c>
      <c r="C39" s="38" t="s">
        <v>60</v>
      </c>
      <c r="D39" s="310" t="s">
        <v>61</v>
      </c>
      <c r="E39" s="311"/>
      <c r="F39" s="310" t="s">
        <v>62</v>
      </c>
      <c r="G39" s="311"/>
      <c r="H39" s="40" t="s">
        <v>63</v>
      </c>
      <c r="I39" s="42" t="s">
        <v>64</v>
      </c>
    </row>
    <row r="40" spans="1:9" ht="120.75" customHeight="1" thickBot="1">
      <c r="A40" s="325"/>
      <c r="B40" s="209">
        <v>0</v>
      </c>
      <c r="C40" s="33">
        <v>0</v>
      </c>
      <c r="D40" s="326" t="s">
        <v>65</v>
      </c>
      <c r="E40" s="327"/>
      <c r="F40" s="326" t="s">
        <v>66</v>
      </c>
      <c r="G40" s="327"/>
      <c r="H40" s="237" t="s">
        <v>76</v>
      </c>
      <c r="I40" s="31" t="s">
        <v>68</v>
      </c>
    </row>
    <row r="41" spans="1:9" s="29" customFormat="1" ht="54" customHeight="1" thickBot="1">
      <c r="A41" s="324" t="s">
        <v>69</v>
      </c>
      <c r="B41" s="41" t="s">
        <v>59</v>
      </c>
      <c r="C41" s="40" t="s">
        <v>60</v>
      </c>
      <c r="D41" s="310" t="s">
        <v>61</v>
      </c>
      <c r="E41" s="311"/>
      <c r="F41" s="310" t="s">
        <v>62</v>
      </c>
      <c r="G41" s="311"/>
      <c r="H41" s="40" t="s">
        <v>63</v>
      </c>
      <c r="I41" s="42" t="s">
        <v>64</v>
      </c>
    </row>
    <row r="42" spans="1:9" ht="202.5" customHeight="1" thickBot="1">
      <c r="A42" s="325"/>
      <c r="B42" s="208">
        <v>0.1</v>
      </c>
      <c r="C42" s="33">
        <v>0.1</v>
      </c>
      <c r="D42" s="338" t="s">
        <v>187</v>
      </c>
      <c r="E42" s="339"/>
      <c r="F42" s="326" t="s">
        <v>188</v>
      </c>
      <c r="G42" s="327"/>
      <c r="H42" s="237" t="s">
        <v>76</v>
      </c>
      <c r="I42" s="31" t="s">
        <v>189</v>
      </c>
    </row>
    <row r="43" spans="1:9" s="29" customFormat="1" ht="58.9" customHeight="1" thickBot="1">
      <c r="A43" s="324" t="s">
        <v>73</v>
      </c>
      <c r="B43" s="41" t="s">
        <v>59</v>
      </c>
      <c r="C43" s="40" t="s">
        <v>60</v>
      </c>
      <c r="D43" s="310" t="s">
        <v>61</v>
      </c>
      <c r="E43" s="311"/>
      <c r="F43" s="310" t="s">
        <v>62</v>
      </c>
      <c r="G43" s="311"/>
      <c r="H43" s="40" t="s">
        <v>63</v>
      </c>
      <c r="I43" s="42" t="s">
        <v>64</v>
      </c>
    </row>
    <row r="44" spans="1:9" ht="204.75" customHeight="1" thickBot="1">
      <c r="A44" s="325"/>
      <c r="B44" s="208">
        <v>0.1</v>
      </c>
      <c r="C44" s="33">
        <v>0.1</v>
      </c>
      <c r="D44" s="439" t="s">
        <v>190</v>
      </c>
      <c r="E44" s="440"/>
      <c r="F44" s="326" t="s">
        <v>191</v>
      </c>
      <c r="G44" s="327"/>
      <c r="H44" s="237" t="s">
        <v>76</v>
      </c>
      <c r="I44" s="31" t="s">
        <v>192</v>
      </c>
    </row>
    <row r="45" spans="1:9" s="29" customFormat="1" ht="35.1" customHeight="1" thickBot="1">
      <c r="A45" s="324" t="s">
        <v>78</v>
      </c>
      <c r="B45" s="41" t="s">
        <v>59</v>
      </c>
      <c r="C45" s="41" t="s">
        <v>60</v>
      </c>
      <c r="D45" s="310" t="s">
        <v>61</v>
      </c>
      <c r="E45" s="311"/>
      <c r="F45" s="310" t="s">
        <v>62</v>
      </c>
      <c r="G45" s="311"/>
      <c r="H45" s="40" t="s">
        <v>63</v>
      </c>
      <c r="I45" s="40" t="s">
        <v>64</v>
      </c>
    </row>
    <row r="46" spans="1:9" ht="120.75" customHeight="1" thickBot="1">
      <c r="A46" s="325"/>
      <c r="B46" s="208">
        <v>0.1</v>
      </c>
      <c r="C46" s="33"/>
      <c r="D46" s="328"/>
      <c r="E46" s="329"/>
      <c r="F46" s="328"/>
      <c r="G46" s="329"/>
      <c r="H46" s="49"/>
      <c r="I46" s="50"/>
    </row>
    <row r="47" spans="1:9" s="29" customFormat="1" ht="35.1" customHeight="1" thickBot="1">
      <c r="A47" s="324" t="s">
        <v>79</v>
      </c>
      <c r="B47" s="41" t="s">
        <v>59</v>
      </c>
      <c r="C47" s="40" t="s">
        <v>60</v>
      </c>
      <c r="D47" s="310" t="s">
        <v>61</v>
      </c>
      <c r="E47" s="311"/>
      <c r="F47" s="310" t="s">
        <v>62</v>
      </c>
      <c r="G47" s="311"/>
      <c r="H47" s="40" t="s">
        <v>63</v>
      </c>
      <c r="I47" s="42" t="s">
        <v>64</v>
      </c>
    </row>
    <row r="48" spans="1:9" ht="120.75" customHeight="1" thickBot="1">
      <c r="A48" s="325"/>
      <c r="B48" s="208">
        <v>0.1</v>
      </c>
      <c r="C48" s="33"/>
      <c r="D48" s="312"/>
      <c r="E48" s="314"/>
      <c r="F48" s="312"/>
      <c r="G48" s="314"/>
      <c r="H48" s="30"/>
      <c r="I48" s="32"/>
    </row>
    <row r="49" spans="1:9" s="29" customFormat="1" ht="35.1" customHeight="1" thickBot="1">
      <c r="A49" s="324" t="s">
        <v>80</v>
      </c>
      <c r="B49" s="41" t="s">
        <v>59</v>
      </c>
      <c r="C49" s="40" t="s">
        <v>60</v>
      </c>
      <c r="D49" s="310" t="s">
        <v>61</v>
      </c>
      <c r="E49" s="311"/>
      <c r="F49" s="310" t="s">
        <v>62</v>
      </c>
      <c r="G49" s="311"/>
      <c r="H49" s="40" t="s">
        <v>63</v>
      </c>
      <c r="I49" s="42" t="s">
        <v>64</v>
      </c>
    </row>
    <row r="50" spans="1:9" ht="120.75" customHeight="1" thickBot="1">
      <c r="A50" s="325"/>
      <c r="B50" s="208">
        <v>0.1</v>
      </c>
      <c r="C50" s="34"/>
      <c r="D50" s="312"/>
      <c r="E50" s="314"/>
      <c r="F50" s="312"/>
      <c r="G50" s="314"/>
      <c r="H50" s="30"/>
      <c r="I50" s="32"/>
    </row>
    <row r="51" spans="1:9" ht="35.1" customHeight="1" thickBot="1">
      <c r="A51" s="324" t="s">
        <v>81</v>
      </c>
      <c r="B51" s="40" t="s">
        <v>59</v>
      </c>
      <c r="C51" s="38" t="s">
        <v>60</v>
      </c>
      <c r="D51" s="310" t="s">
        <v>61</v>
      </c>
      <c r="E51" s="311"/>
      <c r="F51" s="310" t="s">
        <v>62</v>
      </c>
      <c r="G51" s="311"/>
      <c r="H51" s="40" t="s">
        <v>63</v>
      </c>
      <c r="I51" s="42" t="s">
        <v>64</v>
      </c>
    </row>
    <row r="52" spans="1:9" ht="120.75" customHeight="1" thickBot="1">
      <c r="A52" s="325"/>
      <c r="B52" s="208">
        <v>0.1</v>
      </c>
      <c r="C52" s="34"/>
      <c r="D52" s="312"/>
      <c r="E52" s="313"/>
      <c r="F52" s="312"/>
      <c r="G52" s="314"/>
      <c r="H52" s="30"/>
      <c r="I52" s="32"/>
    </row>
    <row r="53" spans="1:9" ht="35.1" customHeight="1" thickBot="1">
      <c r="A53" s="324" t="s">
        <v>82</v>
      </c>
      <c r="B53" s="40" t="s">
        <v>59</v>
      </c>
      <c r="C53" s="38" t="s">
        <v>60</v>
      </c>
      <c r="D53" s="310" t="s">
        <v>61</v>
      </c>
      <c r="E53" s="311"/>
      <c r="F53" s="310" t="s">
        <v>62</v>
      </c>
      <c r="G53" s="311"/>
      <c r="H53" s="40" t="s">
        <v>63</v>
      </c>
      <c r="I53" s="42" t="s">
        <v>64</v>
      </c>
    </row>
    <row r="54" spans="1:9" ht="120.75" customHeight="1" thickBot="1">
      <c r="A54" s="325"/>
      <c r="B54" s="208">
        <v>0.1</v>
      </c>
      <c r="C54" s="34"/>
      <c r="D54" s="312"/>
      <c r="E54" s="313"/>
      <c r="F54" s="312"/>
      <c r="G54" s="314"/>
      <c r="H54" s="51"/>
      <c r="I54" s="32"/>
    </row>
    <row r="55" spans="1:9" ht="35.1" customHeight="1" thickBot="1">
      <c r="A55" s="324" t="s">
        <v>83</v>
      </c>
      <c r="B55" s="40" t="s">
        <v>59</v>
      </c>
      <c r="C55" s="38" t="s">
        <v>60</v>
      </c>
      <c r="D55" s="310" t="s">
        <v>61</v>
      </c>
      <c r="E55" s="311"/>
      <c r="F55" s="310" t="s">
        <v>62</v>
      </c>
      <c r="G55" s="311"/>
      <c r="H55" s="40" t="s">
        <v>63</v>
      </c>
      <c r="I55" s="42" t="s">
        <v>64</v>
      </c>
    </row>
    <row r="56" spans="1:9" ht="120.75" customHeight="1" thickBot="1">
      <c r="A56" s="325"/>
      <c r="B56" s="208">
        <v>0.1</v>
      </c>
      <c r="C56" s="34"/>
      <c r="D56" s="312"/>
      <c r="E56" s="314"/>
      <c r="F56" s="312"/>
      <c r="G56" s="314"/>
      <c r="H56" s="30"/>
      <c r="I56" s="30"/>
    </row>
    <row r="57" spans="1:9" ht="35.1" customHeight="1" thickBot="1">
      <c r="A57" s="324" t="s">
        <v>84</v>
      </c>
      <c r="B57" s="40" t="s">
        <v>59</v>
      </c>
      <c r="C57" s="38" t="s">
        <v>60</v>
      </c>
      <c r="D57" s="310" t="s">
        <v>61</v>
      </c>
      <c r="E57" s="311"/>
      <c r="F57" s="310" t="s">
        <v>62</v>
      </c>
      <c r="G57" s="311"/>
      <c r="H57" s="40" t="s">
        <v>63</v>
      </c>
      <c r="I57" s="42" t="s">
        <v>64</v>
      </c>
    </row>
    <row r="58" spans="1:9" ht="120.75" customHeight="1" thickBot="1">
      <c r="A58" s="325"/>
      <c r="B58" s="208">
        <v>0.1</v>
      </c>
      <c r="C58" s="34"/>
      <c r="D58" s="312"/>
      <c r="E58" s="314"/>
      <c r="F58" s="312"/>
      <c r="G58" s="314"/>
      <c r="H58" s="30"/>
      <c r="I58" s="32"/>
    </row>
    <row r="59" spans="1:9" ht="35.1" customHeight="1" thickBot="1">
      <c r="A59" s="324" t="s">
        <v>85</v>
      </c>
      <c r="B59" s="40" t="s">
        <v>59</v>
      </c>
      <c r="C59" s="38" t="s">
        <v>60</v>
      </c>
      <c r="D59" s="310" t="s">
        <v>61</v>
      </c>
      <c r="E59" s="311"/>
      <c r="F59" s="310" t="s">
        <v>62</v>
      </c>
      <c r="G59" s="311"/>
      <c r="H59" s="40" t="s">
        <v>63</v>
      </c>
      <c r="I59" s="42" t="s">
        <v>64</v>
      </c>
    </row>
    <row r="60" spans="1:9" ht="120.75" customHeight="1" thickBot="1">
      <c r="A60" s="325"/>
      <c r="B60" s="208">
        <v>0.1</v>
      </c>
      <c r="C60" s="34"/>
      <c r="D60" s="312"/>
      <c r="E60" s="314"/>
      <c r="F60" s="313"/>
      <c r="G60" s="313"/>
      <c r="H60" s="30"/>
      <c r="I60" s="30"/>
    </row>
    <row r="61" spans="1:9" ht="35.1" customHeight="1" thickBot="1">
      <c r="A61" s="324" t="s">
        <v>86</v>
      </c>
      <c r="B61" s="40" t="s">
        <v>59</v>
      </c>
      <c r="C61" s="38" t="s">
        <v>60</v>
      </c>
      <c r="D61" s="310" t="s">
        <v>61</v>
      </c>
      <c r="E61" s="311"/>
      <c r="F61" s="310" t="s">
        <v>62</v>
      </c>
      <c r="G61" s="311"/>
      <c r="H61" s="40" t="s">
        <v>63</v>
      </c>
      <c r="I61" s="42" t="s">
        <v>64</v>
      </c>
    </row>
    <row r="62" spans="1:9" ht="120.75" customHeight="1" thickBot="1">
      <c r="A62" s="325"/>
      <c r="B62" s="210">
        <v>0</v>
      </c>
      <c r="C62" s="34"/>
      <c r="D62" s="312"/>
      <c r="E62" s="314"/>
      <c r="F62" s="312"/>
      <c r="G62" s="314"/>
      <c r="H62" s="30"/>
      <c r="I62" s="30"/>
    </row>
    <row r="63" spans="1:9">
      <c r="B63" s="218">
        <f>+B60+B58+B56+B54+B52+B50+B48+B46+B44+B42</f>
        <v>0.99999999999999989</v>
      </c>
    </row>
    <row r="66" spans="1:9" ht="34.5" customHeight="1">
      <c r="A66" s="388" t="s">
        <v>87</v>
      </c>
      <c r="B66" s="388"/>
      <c r="C66" s="388"/>
      <c r="D66" s="388"/>
      <c r="E66" s="388"/>
      <c r="F66" s="388"/>
      <c r="G66" s="388"/>
      <c r="H66" s="388"/>
      <c r="I66" s="388"/>
    </row>
    <row r="67" spans="1:9" ht="63" customHeight="1">
      <c r="A67" s="43" t="s">
        <v>88</v>
      </c>
      <c r="B67" s="315" t="s">
        <v>193</v>
      </c>
      <c r="C67" s="316"/>
      <c r="D67" s="315" t="s">
        <v>194</v>
      </c>
      <c r="E67" s="316"/>
      <c r="F67" s="315" t="s">
        <v>195</v>
      </c>
      <c r="G67" s="316"/>
      <c r="H67" s="389" t="s">
        <v>92</v>
      </c>
      <c r="I67" s="390"/>
    </row>
    <row r="68" spans="1:9" ht="55.5" customHeight="1">
      <c r="A68" s="43" t="s">
        <v>93</v>
      </c>
      <c r="B68" s="450">
        <v>0.06</v>
      </c>
      <c r="C68" s="451"/>
      <c r="D68" s="441">
        <v>0.06</v>
      </c>
      <c r="E68" s="442"/>
      <c r="F68" s="441">
        <v>0.28999999999999998</v>
      </c>
      <c r="G68" s="442"/>
      <c r="H68" s="395"/>
      <c r="I68" s="396"/>
    </row>
    <row r="69" spans="1:9" ht="30" customHeight="1">
      <c r="A69" s="384" t="s">
        <v>11</v>
      </c>
      <c r="B69" s="91" t="s">
        <v>94</v>
      </c>
      <c r="C69" s="91" t="s">
        <v>60</v>
      </c>
      <c r="D69" s="91" t="s">
        <v>94</v>
      </c>
      <c r="E69" s="91" t="s">
        <v>60</v>
      </c>
      <c r="F69" s="91" t="s">
        <v>94</v>
      </c>
      <c r="G69" s="91" t="s">
        <v>60</v>
      </c>
      <c r="H69" s="91" t="s">
        <v>94</v>
      </c>
      <c r="I69" s="91" t="s">
        <v>60</v>
      </c>
    </row>
    <row r="70" spans="1:9" ht="30" customHeight="1">
      <c r="A70" s="385"/>
      <c r="B70" s="45">
        <v>0</v>
      </c>
      <c r="C70" s="45">
        <v>0</v>
      </c>
      <c r="D70" s="45">
        <v>0</v>
      </c>
      <c r="E70" s="45">
        <v>0</v>
      </c>
      <c r="F70" s="45">
        <v>0</v>
      </c>
      <c r="G70" s="45">
        <v>0</v>
      </c>
      <c r="H70" s="52"/>
      <c r="I70" s="45"/>
    </row>
    <row r="71" spans="1:9" ht="80.25" customHeight="1">
      <c r="A71" s="43" t="s">
        <v>95</v>
      </c>
      <c r="B71" s="318" t="s">
        <v>65</v>
      </c>
      <c r="C71" s="319"/>
      <c r="D71" s="318" t="s">
        <v>65</v>
      </c>
      <c r="E71" s="319"/>
      <c r="F71" s="318" t="s">
        <v>65</v>
      </c>
      <c r="G71" s="319"/>
      <c r="H71" s="308"/>
      <c r="I71" s="391"/>
    </row>
    <row r="72" spans="1:9" ht="80.25" customHeight="1">
      <c r="A72" s="43" t="s">
        <v>96</v>
      </c>
      <c r="B72" s="318" t="s">
        <v>97</v>
      </c>
      <c r="C72" s="319"/>
      <c r="D72" s="318" t="s">
        <v>97</v>
      </c>
      <c r="E72" s="319"/>
      <c r="F72" s="318" t="s">
        <v>97</v>
      </c>
      <c r="G72" s="319"/>
      <c r="H72" s="304"/>
      <c r="I72" s="305"/>
    </row>
    <row r="73" spans="1:9" ht="30.75" customHeight="1">
      <c r="A73" s="384" t="s">
        <v>12</v>
      </c>
      <c r="B73" s="91" t="s">
        <v>94</v>
      </c>
      <c r="C73" s="91" t="s">
        <v>60</v>
      </c>
      <c r="D73" s="91" t="s">
        <v>94</v>
      </c>
      <c r="E73" s="91" t="s">
        <v>60</v>
      </c>
      <c r="F73" s="91" t="s">
        <v>94</v>
      </c>
      <c r="G73" s="91" t="s">
        <v>60</v>
      </c>
      <c r="H73" s="91" t="s">
        <v>94</v>
      </c>
      <c r="I73" s="91" t="s">
        <v>60</v>
      </c>
    </row>
    <row r="74" spans="1:9" ht="30.75" customHeight="1">
      <c r="A74" s="385"/>
      <c r="B74" s="45">
        <v>0</v>
      </c>
      <c r="C74" s="45">
        <v>0</v>
      </c>
      <c r="D74" s="45">
        <v>0</v>
      </c>
      <c r="E74" s="45">
        <v>0</v>
      </c>
      <c r="F74" s="45">
        <v>0</v>
      </c>
      <c r="G74" s="46">
        <v>0</v>
      </c>
      <c r="H74" s="52"/>
      <c r="I74" s="46"/>
    </row>
    <row r="75" spans="1:9" ht="80.25" customHeight="1">
      <c r="A75" s="43" t="s">
        <v>95</v>
      </c>
      <c r="B75" s="318" t="s">
        <v>65</v>
      </c>
      <c r="C75" s="319"/>
      <c r="D75" s="318" t="s">
        <v>65</v>
      </c>
      <c r="E75" s="319"/>
      <c r="F75" s="318" t="s">
        <v>65</v>
      </c>
      <c r="G75" s="319"/>
      <c r="H75" s="320"/>
      <c r="I75" s="321"/>
    </row>
    <row r="76" spans="1:9" ht="80.25" customHeight="1">
      <c r="A76" s="43" t="s">
        <v>96</v>
      </c>
      <c r="B76" s="318" t="s">
        <v>97</v>
      </c>
      <c r="C76" s="319"/>
      <c r="D76" s="318" t="s">
        <v>97</v>
      </c>
      <c r="E76" s="319"/>
      <c r="F76" s="318" t="s">
        <v>97</v>
      </c>
      <c r="G76" s="319"/>
      <c r="H76" s="304"/>
      <c r="I76" s="305"/>
    </row>
    <row r="77" spans="1:9" ht="30.75" customHeight="1">
      <c r="A77" s="384" t="s">
        <v>13</v>
      </c>
      <c r="B77" s="91" t="s">
        <v>94</v>
      </c>
      <c r="C77" s="91" t="s">
        <v>60</v>
      </c>
      <c r="D77" s="91" t="s">
        <v>94</v>
      </c>
      <c r="E77" s="91" t="s">
        <v>60</v>
      </c>
      <c r="F77" s="91" t="s">
        <v>94</v>
      </c>
      <c r="G77" s="91" t="s">
        <v>60</v>
      </c>
      <c r="H77" s="91" t="s">
        <v>94</v>
      </c>
      <c r="I77" s="91" t="s">
        <v>60</v>
      </c>
    </row>
    <row r="78" spans="1:9" ht="30.75" customHeight="1">
      <c r="A78" s="385"/>
      <c r="B78" s="45">
        <v>0.25</v>
      </c>
      <c r="C78" s="45">
        <v>0.25</v>
      </c>
      <c r="D78" s="45">
        <v>0</v>
      </c>
      <c r="E78" s="45" t="s">
        <v>196</v>
      </c>
      <c r="F78" s="45">
        <v>0.1</v>
      </c>
      <c r="G78" s="46">
        <v>0.1</v>
      </c>
      <c r="H78" s="52"/>
      <c r="I78" s="46"/>
    </row>
    <row r="79" spans="1:9" ht="268.14999999999998" customHeight="1">
      <c r="A79" s="43" t="s">
        <v>95</v>
      </c>
      <c r="B79" s="452" t="s">
        <v>197</v>
      </c>
      <c r="C79" s="453"/>
      <c r="D79" s="318" t="s">
        <v>65</v>
      </c>
      <c r="E79" s="319"/>
      <c r="F79" s="322" t="s">
        <v>198</v>
      </c>
      <c r="G79" s="323"/>
      <c r="H79" s="304"/>
      <c r="I79" s="305"/>
    </row>
    <row r="80" spans="1:9" ht="120" customHeight="1">
      <c r="A80" s="43" t="s">
        <v>96</v>
      </c>
      <c r="B80" s="452" t="s">
        <v>199</v>
      </c>
      <c r="C80" s="453"/>
      <c r="D80" s="318" t="s">
        <v>173</v>
      </c>
      <c r="E80" s="319"/>
      <c r="F80" s="322" t="s">
        <v>200</v>
      </c>
      <c r="G80" s="323"/>
      <c r="H80" s="304"/>
      <c r="I80" s="305"/>
    </row>
    <row r="81" spans="1:9" ht="30.75" customHeight="1">
      <c r="A81" s="384" t="s">
        <v>15</v>
      </c>
      <c r="B81" s="91" t="s">
        <v>94</v>
      </c>
      <c r="C81" s="91" t="s">
        <v>60</v>
      </c>
      <c r="D81" s="91" t="s">
        <v>94</v>
      </c>
      <c r="E81" s="91" t="s">
        <v>60</v>
      </c>
      <c r="F81" s="91" t="s">
        <v>94</v>
      </c>
      <c r="G81" s="91" t="s">
        <v>60</v>
      </c>
      <c r="H81" s="91" t="s">
        <v>94</v>
      </c>
      <c r="I81" s="91" t="s">
        <v>60</v>
      </c>
    </row>
    <row r="82" spans="1:9" ht="30.75" customHeight="1">
      <c r="A82" s="385"/>
      <c r="B82" s="45">
        <v>0</v>
      </c>
      <c r="C82" s="45"/>
      <c r="D82" s="45">
        <v>0.5</v>
      </c>
      <c r="E82" s="45"/>
      <c r="F82" s="45">
        <v>0.2</v>
      </c>
      <c r="G82" s="46"/>
      <c r="H82" s="52"/>
      <c r="I82" s="46"/>
    </row>
    <row r="83" spans="1:9" ht="80.25" customHeight="1">
      <c r="A83" s="43" t="s">
        <v>95</v>
      </c>
      <c r="B83" s="306"/>
      <c r="C83" s="307"/>
      <c r="D83" s="304"/>
      <c r="E83" s="305"/>
      <c r="F83" s="308"/>
      <c r="G83" s="309"/>
      <c r="H83" s="304"/>
      <c r="I83" s="305"/>
    </row>
    <row r="84" spans="1:9" ht="80.25" customHeight="1">
      <c r="A84" s="43" t="s">
        <v>96</v>
      </c>
      <c r="B84" s="397"/>
      <c r="C84" s="398"/>
      <c r="D84" s="318"/>
      <c r="E84" s="319"/>
      <c r="F84" s="304"/>
      <c r="G84" s="305"/>
      <c r="H84" s="304"/>
      <c r="I84" s="305"/>
    </row>
    <row r="85" spans="1:9" ht="30" customHeight="1">
      <c r="A85" s="384" t="s">
        <v>18</v>
      </c>
      <c r="B85" s="91" t="s">
        <v>94</v>
      </c>
      <c r="C85" s="91" t="s">
        <v>60</v>
      </c>
      <c r="D85" s="91" t="s">
        <v>94</v>
      </c>
      <c r="E85" s="91" t="s">
        <v>60</v>
      </c>
      <c r="F85" s="91" t="s">
        <v>94</v>
      </c>
      <c r="G85" s="91" t="s">
        <v>60</v>
      </c>
      <c r="H85" s="91" t="s">
        <v>94</v>
      </c>
      <c r="I85" s="91" t="s">
        <v>60</v>
      </c>
    </row>
    <row r="86" spans="1:9" ht="30" customHeight="1">
      <c r="A86" s="385"/>
      <c r="B86" s="45">
        <v>0</v>
      </c>
      <c r="C86" s="45"/>
      <c r="D86" s="45">
        <v>0</v>
      </c>
      <c r="E86" s="45"/>
      <c r="F86" s="45">
        <v>0.2</v>
      </c>
      <c r="G86" s="46"/>
      <c r="H86" s="52"/>
      <c r="I86" s="46"/>
    </row>
    <row r="87" spans="1:9" ht="80.25" customHeight="1">
      <c r="A87" s="43" t="s">
        <v>95</v>
      </c>
      <c r="B87" s="317"/>
      <c r="C87" s="317"/>
      <c r="D87" s="317"/>
      <c r="E87" s="317"/>
      <c r="F87" s="317"/>
      <c r="G87" s="317"/>
      <c r="H87" s="317"/>
      <c r="I87" s="317"/>
    </row>
    <row r="88" spans="1:9" ht="80.25" customHeight="1">
      <c r="A88" s="43" t="s">
        <v>96</v>
      </c>
      <c r="B88" s="301"/>
      <c r="C88" s="302"/>
      <c r="D88" s="301"/>
      <c r="E88" s="302"/>
      <c r="F88" s="301"/>
      <c r="G88" s="302"/>
      <c r="H88" s="301"/>
      <c r="I88" s="302"/>
    </row>
    <row r="89" spans="1:9" ht="29.25" customHeight="1">
      <c r="A89" s="384" t="s">
        <v>19</v>
      </c>
      <c r="B89" s="91" t="s">
        <v>94</v>
      </c>
      <c r="C89" s="91" t="s">
        <v>60</v>
      </c>
      <c r="D89" s="91" t="s">
        <v>94</v>
      </c>
      <c r="E89" s="91" t="s">
        <v>60</v>
      </c>
      <c r="F89" s="91" t="s">
        <v>94</v>
      </c>
      <c r="G89" s="91" t="s">
        <v>60</v>
      </c>
      <c r="H89" s="91" t="s">
        <v>94</v>
      </c>
      <c r="I89" s="91" t="s">
        <v>60</v>
      </c>
    </row>
    <row r="90" spans="1:9" ht="29.25" customHeight="1">
      <c r="A90" s="385"/>
      <c r="B90" s="45">
        <v>0.25</v>
      </c>
      <c r="C90" s="47"/>
      <c r="D90" s="45">
        <v>0</v>
      </c>
      <c r="E90" s="45"/>
      <c r="F90" s="45">
        <v>0.2</v>
      </c>
      <c r="G90" s="46"/>
      <c r="H90" s="52"/>
      <c r="I90" s="46"/>
    </row>
    <row r="91" spans="1:9" ht="80.25" customHeight="1">
      <c r="A91" s="43" t="s">
        <v>95</v>
      </c>
      <c r="B91" s="300"/>
      <c r="C91" s="300"/>
      <c r="D91" s="300"/>
      <c r="E91" s="300"/>
      <c r="F91" s="300"/>
      <c r="G91" s="300"/>
      <c r="H91" s="300"/>
      <c r="I91" s="300"/>
    </row>
    <row r="92" spans="1:9" ht="80.25" customHeight="1">
      <c r="A92" s="43" t="s">
        <v>96</v>
      </c>
      <c r="B92" s="301"/>
      <c r="C92" s="302"/>
      <c r="D92" s="301"/>
      <c r="E92" s="302"/>
      <c r="F92" s="301"/>
      <c r="G92" s="302"/>
      <c r="H92" s="301"/>
      <c r="I92" s="302"/>
    </row>
    <row r="93" spans="1:9" ht="24.95" customHeight="1">
      <c r="A93" s="384" t="s">
        <v>20</v>
      </c>
      <c r="B93" s="91" t="s">
        <v>94</v>
      </c>
      <c r="C93" s="91" t="s">
        <v>60</v>
      </c>
      <c r="D93" s="91" t="s">
        <v>94</v>
      </c>
      <c r="E93" s="91" t="s">
        <v>60</v>
      </c>
      <c r="F93" s="91" t="s">
        <v>94</v>
      </c>
      <c r="G93" s="91" t="s">
        <v>60</v>
      </c>
      <c r="H93" s="91" t="s">
        <v>94</v>
      </c>
      <c r="I93" s="91" t="s">
        <v>60</v>
      </c>
    </row>
    <row r="94" spans="1:9" ht="24.95" customHeight="1">
      <c r="A94" s="385"/>
      <c r="B94" s="45">
        <v>0</v>
      </c>
      <c r="C94" s="47"/>
      <c r="D94" s="45">
        <v>0</v>
      </c>
      <c r="E94" s="45"/>
      <c r="F94" s="45">
        <v>0.2</v>
      </c>
      <c r="G94" s="46"/>
      <c r="H94" s="52"/>
      <c r="I94" s="46"/>
    </row>
    <row r="95" spans="1:9" ht="80.25" customHeight="1">
      <c r="A95" s="43" t="s">
        <v>95</v>
      </c>
      <c r="B95" s="300"/>
      <c r="C95" s="300"/>
      <c r="D95" s="300"/>
      <c r="E95" s="300"/>
      <c r="F95" s="300"/>
      <c r="G95" s="300"/>
      <c r="H95" s="300"/>
      <c r="I95" s="300"/>
    </row>
    <row r="96" spans="1:9" ht="80.25" customHeight="1">
      <c r="A96" s="43" t="s">
        <v>96</v>
      </c>
      <c r="B96" s="301"/>
      <c r="C96" s="302"/>
      <c r="D96" s="301"/>
      <c r="E96" s="302"/>
      <c r="F96" s="301"/>
      <c r="G96" s="302"/>
      <c r="H96" s="301"/>
      <c r="I96" s="302"/>
    </row>
    <row r="97" spans="1:9" ht="24.95" customHeight="1">
      <c r="A97" s="384" t="s">
        <v>21</v>
      </c>
      <c r="B97" s="91" t="s">
        <v>94</v>
      </c>
      <c r="C97" s="91" t="s">
        <v>60</v>
      </c>
      <c r="D97" s="91" t="s">
        <v>94</v>
      </c>
      <c r="E97" s="91" t="s">
        <v>60</v>
      </c>
      <c r="F97" s="91" t="s">
        <v>94</v>
      </c>
      <c r="G97" s="91" t="s">
        <v>60</v>
      </c>
      <c r="H97" s="91" t="s">
        <v>94</v>
      </c>
      <c r="I97" s="91" t="s">
        <v>60</v>
      </c>
    </row>
    <row r="98" spans="1:9" ht="24.95" customHeight="1">
      <c r="A98" s="385"/>
      <c r="B98" s="45">
        <v>0</v>
      </c>
      <c r="C98" s="47"/>
      <c r="D98" s="45">
        <v>0</v>
      </c>
      <c r="E98" s="45"/>
      <c r="F98" s="45">
        <v>0.1</v>
      </c>
      <c r="G98" s="46"/>
      <c r="H98" s="52"/>
      <c r="I98" s="46"/>
    </row>
    <row r="99" spans="1:9" ht="80.25" customHeight="1">
      <c r="A99" s="43" t="s">
        <v>95</v>
      </c>
      <c r="B99" s="300"/>
      <c r="C99" s="300"/>
      <c r="D99" s="300"/>
      <c r="E99" s="300"/>
      <c r="F99" s="300"/>
      <c r="G99" s="300"/>
      <c r="H99" s="300"/>
      <c r="I99" s="300"/>
    </row>
    <row r="100" spans="1:9" ht="80.25" customHeight="1">
      <c r="A100" s="43" t="s">
        <v>96</v>
      </c>
      <c r="B100" s="301"/>
      <c r="C100" s="302"/>
      <c r="D100" s="301"/>
      <c r="E100" s="302"/>
      <c r="F100" s="301"/>
      <c r="G100" s="302"/>
      <c r="H100" s="301"/>
      <c r="I100" s="302"/>
    </row>
    <row r="101" spans="1:9" ht="24.95" customHeight="1">
      <c r="A101" s="384" t="s">
        <v>23</v>
      </c>
      <c r="B101" s="91" t="s">
        <v>94</v>
      </c>
      <c r="C101" s="91" t="s">
        <v>60</v>
      </c>
      <c r="D101" s="91" t="s">
        <v>94</v>
      </c>
      <c r="E101" s="91" t="s">
        <v>60</v>
      </c>
      <c r="F101" s="91" t="s">
        <v>94</v>
      </c>
      <c r="G101" s="91" t="s">
        <v>60</v>
      </c>
      <c r="H101" s="91" t="s">
        <v>94</v>
      </c>
      <c r="I101" s="91" t="s">
        <v>60</v>
      </c>
    </row>
    <row r="102" spans="1:9" ht="24.95" customHeight="1">
      <c r="A102" s="385"/>
      <c r="B102" s="45">
        <v>0.25</v>
      </c>
      <c r="C102" s="47"/>
      <c r="D102" s="45">
        <v>0</v>
      </c>
      <c r="E102" s="45"/>
      <c r="F102" s="45">
        <v>0</v>
      </c>
      <c r="G102" s="46"/>
      <c r="H102" s="52"/>
      <c r="I102" s="46"/>
    </row>
    <row r="103" spans="1:9" ht="80.25" customHeight="1">
      <c r="A103" s="43" t="s">
        <v>95</v>
      </c>
      <c r="B103" s="300"/>
      <c r="C103" s="300"/>
      <c r="D103" s="300"/>
      <c r="E103" s="300"/>
      <c r="F103" s="300"/>
      <c r="G103" s="300"/>
      <c r="H103" s="300"/>
      <c r="I103" s="300"/>
    </row>
    <row r="104" spans="1:9" ht="80.25" customHeight="1">
      <c r="A104" s="43" t="s">
        <v>96</v>
      </c>
      <c r="B104" s="301"/>
      <c r="C104" s="302"/>
      <c r="D104" s="301"/>
      <c r="E104" s="302"/>
      <c r="F104" s="301"/>
      <c r="G104" s="302"/>
      <c r="H104" s="301"/>
      <c r="I104" s="302"/>
    </row>
    <row r="105" spans="1:9" ht="24.95" customHeight="1">
      <c r="A105" s="384" t="s">
        <v>24</v>
      </c>
      <c r="B105" s="91" t="s">
        <v>94</v>
      </c>
      <c r="C105" s="91" t="s">
        <v>60</v>
      </c>
      <c r="D105" s="91" t="s">
        <v>94</v>
      </c>
      <c r="E105" s="91" t="s">
        <v>60</v>
      </c>
      <c r="F105" s="91" t="s">
        <v>94</v>
      </c>
      <c r="G105" s="91" t="s">
        <v>60</v>
      </c>
      <c r="H105" s="91" t="s">
        <v>94</v>
      </c>
      <c r="I105" s="91" t="s">
        <v>60</v>
      </c>
    </row>
    <row r="106" spans="1:9" ht="24.95" customHeight="1">
      <c r="A106" s="385"/>
      <c r="B106" s="45">
        <v>0</v>
      </c>
      <c r="C106" s="47"/>
      <c r="D106" s="45">
        <v>0.5</v>
      </c>
      <c r="E106" s="45"/>
      <c r="F106" s="45">
        <v>0</v>
      </c>
      <c r="G106" s="46"/>
      <c r="H106" s="52"/>
      <c r="I106" s="46"/>
    </row>
    <row r="107" spans="1:9" ht="80.25" customHeight="1">
      <c r="A107" s="43" t="s">
        <v>95</v>
      </c>
      <c r="B107" s="300"/>
      <c r="C107" s="300"/>
      <c r="D107" s="300"/>
      <c r="E107" s="300"/>
      <c r="F107" s="300"/>
      <c r="G107" s="300"/>
      <c r="H107" s="300"/>
      <c r="I107" s="300"/>
    </row>
    <row r="108" spans="1:9" ht="80.25" customHeight="1">
      <c r="A108" s="43" t="s">
        <v>96</v>
      </c>
      <c r="B108" s="301"/>
      <c r="C108" s="302"/>
      <c r="D108" s="301"/>
      <c r="E108" s="302"/>
      <c r="F108" s="301"/>
      <c r="G108" s="302"/>
      <c r="H108" s="301"/>
      <c r="I108" s="302"/>
    </row>
    <row r="109" spans="1:9" ht="24.95" customHeight="1">
      <c r="A109" s="384" t="s">
        <v>25</v>
      </c>
      <c r="B109" s="91" t="s">
        <v>94</v>
      </c>
      <c r="C109" s="91" t="s">
        <v>60</v>
      </c>
      <c r="D109" s="91" t="s">
        <v>94</v>
      </c>
      <c r="E109" s="91" t="s">
        <v>60</v>
      </c>
      <c r="F109" s="91" t="s">
        <v>94</v>
      </c>
      <c r="G109" s="91" t="s">
        <v>60</v>
      </c>
      <c r="H109" s="91" t="s">
        <v>94</v>
      </c>
      <c r="I109" s="91" t="s">
        <v>60</v>
      </c>
    </row>
    <row r="110" spans="1:9" ht="24.95" customHeight="1">
      <c r="A110" s="385"/>
      <c r="B110" s="45">
        <v>0</v>
      </c>
      <c r="C110" s="47"/>
      <c r="D110" s="45">
        <v>0</v>
      </c>
      <c r="E110" s="45"/>
      <c r="F110" s="45">
        <v>0</v>
      </c>
      <c r="G110" s="46"/>
      <c r="H110" s="52"/>
      <c r="I110" s="46"/>
    </row>
    <row r="111" spans="1:9" ht="80.25" customHeight="1">
      <c r="A111" s="43" t="s">
        <v>95</v>
      </c>
      <c r="B111" s="300"/>
      <c r="C111" s="300"/>
      <c r="D111" s="300"/>
      <c r="E111" s="300"/>
      <c r="F111" s="300"/>
      <c r="G111" s="300"/>
      <c r="H111" s="300"/>
      <c r="I111" s="300"/>
    </row>
    <row r="112" spans="1:9" ht="80.25" customHeight="1">
      <c r="A112" s="43" t="s">
        <v>96</v>
      </c>
      <c r="B112" s="301"/>
      <c r="C112" s="302"/>
      <c r="D112" s="301"/>
      <c r="E112" s="302"/>
      <c r="F112" s="301"/>
      <c r="G112" s="302"/>
      <c r="H112" s="301"/>
      <c r="I112" s="302"/>
    </row>
    <row r="113" spans="1:9" ht="24.95" customHeight="1">
      <c r="A113" s="384" t="s">
        <v>26</v>
      </c>
      <c r="B113" s="91" t="s">
        <v>94</v>
      </c>
      <c r="C113" s="91" t="s">
        <v>60</v>
      </c>
      <c r="D113" s="91" t="s">
        <v>94</v>
      </c>
      <c r="E113" s="91" t="s">
        <v>60</v>
      </c>
      <c r="F113" s="91" t="s">
        <v>94</v>
      </c>
      <c r="G113" s="91" t="s">
        <v>60</v>
      </c>
      <c r="H113" s="91" t="s">
        <v>94</v>
      </c>
      <c r="I113" s="91" t="s">
        <v>60</v>
      </c>
    </row>
    <row r="114" spans="1:9" ht="24.95" customHeight="1">
      <c r="A114" s="385"/>
      <c r="B114" s="45">
        <v>0.25</v>
      </c>
      <c r="C114" s="185"/>
      <c r="D114" s="45">
        <v>0</v>
      </c>
      <c r="E114" s="185"/>
      <c r="F114" s="45">
        <v>0</v>
      </c>
      <c r="G114" s="186"/>
      <c r="H114" s="185"/>
      <c r="I114" s="186"/>
    </row>
    <row r="115" spans="1:9" ht="80.25" customHeight="1">
      <c r="A115" s="43" t="s">
        <v>95</v>
      </c>
      <c r="B115" s="303"/>
      <c r="C115" s="303"/>
      <c r="D115" s="303"/>
      <c r="E115" s="303"/>
      <c r="F115" s="303"/>
      <c r="G115" s="303"/>
      <c r="H115" s="303"/>
      <c r="I115" s="303"/>
    </row>
    <row r="116" spans="1:9" ht="80.25" customHeight="1">
      <c r="A116" s="43" t="s">
        <v>96</v>
      </c>
      <c r="B116" s="301"/>
      <c r="C116" s="302"/>
      <c r="D116" s="301"/>
      <c r="E116" s="302"/>
      <c r="F116" s="301"/>
      <c r="G116" s="302"/>
      <c r="H116" s="301"/>
      <c r="I116" s="302"/>
    </row>
    <row r="117" spans="1:9" ht="16.5">
      <c r="A117" s="44" t="s">
        <v>100</v>
      </c>
      <c r="B117" s="48">
        <f t="shared" ref="B117:I117" si="1">(B70+B74+B78+B82+B86+B90+B94+B98+B102+B106+B110+B114)</f>
        <v>1</v>
      </c>
      <c r="C117" s="48">
        <f t="shared" si="1"/>
        <v>0.25</v>
      </c>
      <c r="D117" s="48">
        <f t="shared" si="1"/>
        <v>1</v>
      </c>
      <c r="E117" s="48" t="e">
        <f t="shared" si="1"/>
        <v>#VALUE!</v>
      </c>
      <c r="F117" s="48">
        <f t="shared" si="1"/>
        <v>0.99999999999999989</v>
      </c>
      <c r="G117" s="48">
        <f t="shared" si="1"/>
        <v>0.1</v>
      </c>
      <c r="H117" s="48">
        <f t="shared" si="1"/>
        <v>0</v>
      </c>
      <c r="I117" s="48">
        <f t="shared" si="1"/>
        <v>0</v>
      </c>
    </row>
  </sheetData>
  <mergeCells count="211">
    <mergeCell ref="A113:A114"/>
    <mergeCell ref="B115:C115"/>
    <mergeCell ref="D115:E115"/>
    <mergeCell ref="F115:G115"/>
    <mergeCell ref="H115:I115"/>
    <mergeCell ref="B116:C116"/>
    <mergeCell ref="D116:E116"/>
    <mergeCell ref="F116:G116"/>
    <mergeCell ref="H116:I116"/>
    <mergeCell ref="A109:A110"/>
    <mergeCell ref="B111:C111"/>
    <mergeCell ref="D111:E111"/>
    <mergeCell ref="F111:G111"/>
    <mergeCell ref="H111:I111"/>
    <mergeCell ref="B112:C112"/>
    <mergeCell ref="D112:E112"/>
    <mergeCell ref="F112:G112"/>
    <mergeCell ref="H112:I112"/>
    <mergeCell ref="A105:A106"/>
    <mergeCell ref="B107:C107"/>
    <mergeCell ref="D107:E107"/>
    <mergeCell ref="F107:G107"/>
    <mergeCell ref="H107:I107"/>
    <mergeCell ref="B108:C108"/>
    <mergeCell ref="D108:E108"/>
    <mergeCell ref="F108:G108"/>
    <mergeCell ref="H108:I108"/>
    <mergeCell ref="A101:A102"/>
    <mergeCell ref="B103:C103"/>
    <mergeCell ref="D103:E103"/>
    <mergeCell ref="F103:G103"/>
    <mergeCell ref="H103:I103"/>
    <mergeCell ref="B104:C104"/>
    <mergeCell ref="D104:E104"/>
    <mergeCell ref="F104:G104"/>
    <mergeCell ref="H104:I104"/>
    <mergeCell ref="A97:A98"/>
    <mergeCell ref="B99:C99"/>
    <mergeCell ref="D99:E99"/>
    <mergeCell ref="F99:G99"/>
    <mergeCell ref="H99:I99"/>
    <mergeCell ref="B100:C100"/>
    <mergeCell ref="D100:E100"/>
    <mergeCell ref="F100:G100"/>
    <mergeCell ref="H100:I100"/>
    <mergeCell ref="A93:A94"/>
    <mergeCell ref="B95:C95"/>
    <mergeCell ref="D95:E95"/>
    <mergeCell ref="F95:G95"/>
    <mergeCell ref="H95:I95"/>
    <mergeCell ref="B96:C96"/>
    <mergeCell ref="D96:E96"/>
    <mergeCell ref="F96:G96"/>
    <mergeCell ref="H96:I96"/>
    <mergeCell ref="A89:A90"/>
    <mergeCell ref="B91:C91"/>
    <mergeCell ref="D91:E91"/>
    <mergeCell ref="F91:G91"/>
    <mergeCell ref="H91:I91"/>
    <mergeCell ref="B92:C92"/>
    <mergeCell ref="D92:E92"/>
    <mergeCell ref="F92:G92"/>
    <mergeCell ref="H92:I92"/>
    <mergeCell ref="A85:A86"/>
    <mergeCell ref="B87:C87"/>
    <mergeCell ref="D87:E87"/>
    <mergeCell ref="F87:G87"/>
    <mergeCell ref="H87:I87"/>
    <mergeCell ref="B88:C88"/>
    <mergeCell ref="D88:E88"/>
    <mergeCell ref="F88:G88"/>
    <mergeCell ref="H88:I88"/>
    <mergeCell ref="A81:A82"/>
    <mergeCell ref="B83:C83"/>
    <mergeCell ref="D83:E83"/>
    <mergeCell ref="F83:G83"/>
    <mergeCell ref="H83:I83"/>
    <mergeCell ref="B84:C84"/>
    <mergeCell ref="D84:E84"/>
    <mergeCell ref="F84:G84"/>
    <mergeCell ref="H84:I84"/>
    <mergeCell ref="A77:A78"/>
    <mergeCell ref="B79:C79"/>
    <mergeCell ref="D79:E79"/>
    <mergeCell ref="F79:G79"/>
    <mergeCell ref="H79:I79"/>
    <mergeCell ref="B80:C80"/>
    <mergeCell ref="D80:E80"/>
    <mergeCell ref="F80:G80"/>
    <mergeCell ref="H80:I80"/>
    <mergeCell ref="A73:A74"/>
    <mergeCell ref="B75:C75"/>
    <mergeCell ref="D75:E75"/>
    <mergeCell ref="F75:G75"/>
    <mergeCell ref="H75:I75"/>
    <mergeCell ref="B76:C76"/>
    <mergeCell ref="D76:E76"/>
    <mergeCell ref="F76:G76"/>
    <mergeCell ref="H76:I76"/>
    <mergeCell ref="A69:A70"/>
    <mergeCell ref="B71:C71"/>
    <mergeCell ref="D71:E71"/>
    <mergeCell ref="F71:G71"/>
    <mergeCell ref="H71:I71"/>
    <mergeCell ref="B72:C72"/>
    <mergeCell ref="D72:E72"/>
    <mergeCell ref="F72:G72"/>
    <mergeCell ref="H72:I72"/>
    <mergeCell ref="B67:C67"/>
    <mergeCell ref="D67:E67"/>
    <mergeCell ref="F67:G67"/>
    <mergeCell ref="H67:I67"/>
    <mergeCell ref="B68:C68"/>
    <mergeCell ref="D68:E68"/>
    <mergeCell ref="F68:G68"/>
    <mergeCell ref="H68:I68"/>
    <mergeCell ref="A61:A62"/>
    <mergeCell ref="D61:E61"/>
    <mergeCell ref="F61:G61"/>
    <mergeCell ref="D62:E62"/>
    <mergeCell ref="F62:G62"/>
    <mergeCell ref="A66:I66"/>
    <mergeCell ref="A57:A58"/>
    <mergeCell ref="D57:E57"/>
    <mergeCell ref="F57:G57"/>
    <mergeCell ref="D58:E58"/>
    <mergeCell ref="F58:G58"/>
    <mergeCell ref="A59:A60"/>
    <mergeCell ref="D59:E59"/>
    <mergeCell ref="F59:G59"/>
    <mergeCell ref="D60:E60"/>
    <mergeCell ref="F60:G60"/>
    <mergeCell ref="A53:A54"/>
    <mergeCell ref="D53:E53"/>
    <mergeCell ref="F53:G53"/>
    <mergeCell ref="D54:E54"/>
    <mergeCell ref="F54:G54"/>
    <mergeCell ref="A55:A56"/>
    <mergeCell ref="D55:E55"/>
    <mergeCell ref="F55:G55"/>
    <mergeCell ref="D56:E56"/>
    <mergeCell ref="F56:G56"/>
    <mergeCell ref="A49:A50"/>
    <mergeCell ref="D49:E49"/>
    <mergeCell ref="F49:G49"/>
    <mergeCell ref="D50:E50"/>
    <mergeCell ref="F50:G50"/>
    <mergeCell ref="A51:A52"/>
    <mergeCell ref="D51:E51"/>
    <mergeCell ref="F51:G51"/>
    <mergeCell ref="D52:E52"/>
    <mergeCell ref="F52:G52"/>
    <mergeCell ref="A45:A46"/>
    <mergeCell ref="D45:E45"/>
    <mergeCell ref="F45:G45"/>
    <mergeCell ref="D46:E46"/>
    <mergeCell ref="F46:G46"/>
    <mergeCell ref="A47:A48"/>
    <mergeCell ref="D47:E47"/>
    <mergeCell ref="F47:G47"/>
    <mergeCell ref="D48:E48"/>
    <mergeCell ref="F48:G48"/>
    <mergeCell ref="A41:A42"/>
    <mergeCell ref="D41:E41"/>
    <mergeCell ref="F41:G41"/>
    <mergeCell ref="D42:E42"/>
    <mergeCell ref="F42:G42"/>
    <mergeCell ref="A43:A44"/>
    <mergeCell ref="D43:E43"/>
    <mergeCell ref="F43:G43"/>
    <mergeCell ref="D44:E44"/>
    <mergeCell ref="F44:G44"/>
    <mergeCell ref="B38:C38"/>
    <mergeCell ref="D38:I38"/>
    <mergeCell ref="A39:A40"/>
    <mergeCell ref="D39:E39"/>
    <mergeCell ref="F39:G39"/>
    <mergeCell ref="D40:E40"/>
    <mergeCell ref="F40:G40"/>
    <mergeCell ref="C19:O19"/>
    <mergeCell ref="A22:O22"/>
    <mergeCell ref="A23:O23"/>
    <mergeCell ref="A34:I34"/>
    <mergeCell ref="B35:I35"/>
    <mergeCell ref="A36:A37"/>
    <mergeCell ref="G36:G37"/>
    <mergeCell ref="H36:I37"/>
    <mergeCell ref="B16:F16"/>
    <mergeCell ref="G16:H16"/>
    <mergeCell ref="I16:O16"/>
    <mergeCell ref="B18:E18"/>
    <mergeCell ref="G18:I18"/>
    <mergeCell ref="K18:O18"/>
    <mergeCell ref="A8:A10"/>
    <mergeCell ref="J8:K10"/>
    <mergeCell ref="M8:O8"/>
    <mergeCell ref="M9:O9"/>
    <mergeCell ref="M10:O10"/>
    <mergeCell ref="A12:A14"/>
    <mergeCell ref="B12:O14"/>
    <mergeCell ref="B6:K6"/>
    <mergeCell ref="M6:O6"/>
    <mergeCell ref="A1:A4"/>
    <mergeCell ref="B1:L1"/>
    <mergeCell ref="M1:O1"/>
    <mergeCell ref="B2:L2"/>
    <mergeCell ref="M2:O2"/>
    <mergeCell ref="B3:L3"/>
    <mergeCell ref="M3:O3"/>
    <mergeCell ref="B4:L4"/>
    <mergeCell ref="M4:O4"/>
  </mergeCells>
  <dataValidations disablePrompts="1" count="1">
    <dataValidation type="list" allowBlank="1" showInputMessage="1" showErrorMessage="1" sqref="H36:I37" xr:uid="{2E94EF64-2D2F-4581-849C-21663047BFC7}">
      <formula1>#REF!</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C5BD4-5CD8-4FD3-B93C-BB29A5F64F22}">
  <sheetPr>
    <tabColor theme="5" tint="0.59999389629810485"/>
  </sheetPr>
  <dimension ref="A1:L28"/>
  <sheetViews>
    <sheetView topLeftCell="A21" workbookViewId="0">
      <selection activeCell="M27" sqref="M27"/>
    </sheetView>
  </sheetViews>
  <sheetFormatPr defaultColWidth="8.7109375" defaultRowHeight="12.75"/>
  <cols>
    <col min="1" max="1" width="3.28515625" style="179" customWidth="1"/>
    <col min="2" max="2" width="9.28515625" style="179" customWidth="1"/>
    <col min="3" max="3" width="5.7109375" style="179" customWidth="1"/>
    <col min="4" max="4" width="6.7109375" style="179" customWidth="1"/>
    <col min="5" max="5" width="5.7109375" style="179" customWidth="1"/>
    <col min="6" max="6" width="10.28515625" style="179" customWidth="1"/>
    <col min="7" max="7" width="2.140625" style="179" customWidth="1"/>
    <col min="8" max="8" width="18.7109375" style="179" customWidth="1"/>
    <col min="9" max="9" width="12.7109375" style="179" customWidth="1"/>
    <col min="10" max="10" width="6.7109375" style="179" customWidth="1"/>
    <col min="11" max="11" width="18.7109375" style="179" customWidth="1"/>
    <col min="12" max="12" width="25.7109375" style="179" customWidth="1"/>
    <col min="13" max="16384" width="8.7109375" style="179"/>
  </cols>
  <sheetData>
    <row r="1" spans="1:12" ht="18.75" customHeight="1">
      <c r="A1" s="399"/>
      <c r="B1" s="400"/>
      <c r="C1" s="400"/>
      <c r="D1" s="400"/>
      <c r="E1" s="401"/>
      <c r="F1" s="408" t="s">
        <v>101</v>
      </c>
      <c r="G1" s="409"/>
      <c r="H1" s="409"/>
      <c r="I1" s="409"/>
      <c r="J1" s="409"/>
      <c r="K1" s="409"/>
      <c r="L1" s="178"/>
    </row>
    <row r="2" spans="1:12" ht="18.75" customHeight="1">
      <c r="A2" s="402"/>
      <c r="B2" s="403"/>
      <c r="C2" s="403"/>
      <c r="D2" s="403"/>
      <c r="E2" s="404"/>
      <c r="F2" s="410"/>
      <c r="G2" s="411"/>
      <c r="H2" s="411"/>
      <c r="I2" s="411"/>
      <c r="J2" s="411"/>
      <c r="K2" s="411"/>
      <c r="L2" s="178"/>
    </row>
    <row r="3" spans="1:12" ht="18.75" customHeight="1">
      <c r="A3" s="402"/>
      <c r="B3" s="403"/>
      <c r="C3" s="403"/>
      <c r="D3" s="403"/>
      <c r="E3" s="404"/>
      <c r="F3" s="408" t="s">
        <v>102</v>
      </c>
      <c r="G3" s="409"/>
      <c r="H3" s="409"/>
      <c r="I3" s="409"/>
      <c r="J3" s="409"/>
      <c r="K3" s="409"/>
      <c r="L3" s="178"/>
    </row>
    <row r="4" spans="1:12" ht="18.75" customHeight="1">
      <c r="A4" s="405"/>
      <c r="B4" s="406"/>
      <c r="C4" s="406"/>
      <c r="D4" s="406"/>
      <c r="E4" s="407"/>
      <c r="F4" s="410"/>
      <c r="G4" s="411"/>
      <c r="H4" s="411"/>
      <c r="I4" s="411"/>
      <c r="J4" s="411"/>
      <c r="K4" s="411"/>
      <c r="L4" s="178"/>
    </row>
    <row r="5" spans="1:12" ht="15.75" customHeight="1">
      <c r="A5" s="412" t="s">
        <v>103</v>
      </c>
      <c r="B5" s="413"/>
      <c r="C5" s="413"/>
      <c r="D5" s="413"/>
      <c r="E5" s="413"/>
      <c r="F5" s="413"/>
      <c r="G5" s="413"/>
      <c r="H5" s="413"/>
      <c r="I5" s="413"/>
      <c r="J5" s="413"/>
      <c r="K5" s="413"/>
      <c r="L5" s="414"/>
    </row>
    <row r="6" spans="1:12" ht="23.25" customHeight="1">
      <c r="A6" s="412" t="s">
        <v>104</v>
      </c>
      <c r="B6" s="413"/>
      <c r="C6" s="415"/>
      <c r="D6" s="416" t="s">
        <v>105</v>
      </c>
      <c r="E6" s="417"/>
      <c r="F6" s="417"/>
      <c r="G6" s="417"/>
      <c r="H6" s="418"/>
      <c r="I6" s="412" t="s">
        <v>106</v>
      </c>
      <c r="J6" s="415"/>
      <c r="K6" s="416" t="s">
        <v>107</v>
      </c>
      <c r="L6" s="418"/>
    </row>
    <row r="7" spans="1:12" ht="17.850000000000001" customHeight="1">
      <c r="A7" s="412" t="s">
        <v>108</v>
      </c>
      <c r="B7" s="413"/>
      <c r="C7" s="415"/>
      <c r="D7" s="416" t="s">
        <v>109</v>
      </c>
      <c r="E7" s="417"/>
      <c r="F7" s="417"/>
      <c r="G7" s="417"/>
      <c r="H7" s="418"/>
      <c r="I7" s="412" t="s">
        <v>110</v>
      </c>
      <c r="J7" s="415"/>
      <c r="K7" s="416" t="s">
        <v>111</v>
      </c>
      <c r="L7" s="418"/>
    </row>
    <row r="8" spans="1:12" ht="35.85" customHeight="1">
      <c r="A8" s="412" t="s">
        <v>112</v>
      </c>
      <c r="B8" s="413"/>
      <c r="C8" s="415"/>
      <c r="D8" s="416" t="s">
        <v>113</v>
      </c>
      <c r="E8" s="417"/>
      <c r="F8" s="417"/>
      <c r="G8" s="417"/>
      <c r="H8" s="418"/>
      <c r="I8" s="412" t="s">
        <v>114</v>
      </c>
      <c r="J8" s="415"/>
      <c r="K8" s="416" t="s">
        <v>115</v>
      </c>
      <c r="L8" s="418"/>
    </row>
    <row r="9" spans="1:12" ht="15.75" customHeight="1">
      <c r="A9" s="422" t="s">
        <v>116</v>
      </c>
      <c r="B9" s="423"/>
      <c r="C9" s="423"/>
      <c r="D9" s="423"/>
      <c r="E9" s="423"/>
      <c r="F9" s="423"/>
      <c r="G9" s="423"/>
      <c r="H9" s="423"/>
      <c r="I9" s="423"/>
      <c r="J9" s="423"/>
      <c r="K9" s="423"/>
      <c r="L9" s="454"/>
    </row>
    <row r="10" spans="1:12" ht="21.75" customHeight="1">
      <c r="A10" s="436" t="s">
        <v>117</v>
      </c>
      <c r="B10" s="436"/>
      <c r="C10" s="436"/>
      <c r="D10" s="436"/>
      <c r="E10" s="455" t="s">
        <v>183</v>
      </c>
      <c r="F10" s="455"/>
      <c r="G10" s="455"/>
      <c r="H10" s="455"/>
      <c r="I10" s="455"/>
      <c r="J10" s="455"/>
      <c r="K10" s="455"/>
      <c r="L10" s="455"/>
    </row>
    <row r="11" spans="1:12" ht="34.5" customHeight="1">
      <c r="A11" s="424" t="s">
        <v>118</v>
      </c>
      <c r="B11" s="425"/>
      <c r="C11" s="425"/>
      <c r="D11" s="414"/>
      <c r="E11" s="456" t="str">
        <f>+ACTIVIDAD_3!I16</f>
        <v>Numero de estrategias ejecutadas para garantizar la operación tecnológica de los Centros de Inclusión Digital y sus aulas itinerantes</v>
      </c>
      <c r="F11" s="457"/>
      <c r="G11" s="457"/>
      <c r="H11" s="457"/>
      <c r="I11" s="457"/>
      <c r="J11" s="457"/>
      <c r="K11" s="457"/>
      <c r="L11" s="458"/>
    </row>
    <row r="12" spans="1:12" ht="47.25" customHeight="1">
      <c r="A12" s="412" t="s">
        <v>119</v>
      </c>
      <c r="B12" s="413"/>
      <c r="C12" s="413"/>
      <c r="D12" s="415"/>
      <c r="E12" s="426" t="s">
        <v>201</v>
      </c>
      <c r="F12" s="427"/>
      <c r="G12" s="427"/>
      <c r="H12" s="427"/>
      <c r="I12" s="427"/>
      <c r="J12" s="427"/>
      <c r="K12" s="427"/>
      <c r="L12" s="428"/>
    </row>
    <row r="13" spans="1:12" ht="28.5" customHeight="1">
      <c r="A13" s="412" t="s">
        <v>121</v>
      </c>
      <c r="B13" s="413"/>
      <c r="C13" s="415"/>
      <c r="D13" s="416" t="s">
        <v>122</v>
      </c>
      <c r="E13" s="417"/>
      <c r="F13" s="417"/>
      <c r="G13" s="417"/>
      <c r="H13" s="418"/>
      <c r="I13" s="412" t="s">
        <v>123</v>
      </c>
      <c r="J13" s="415"/>
      <c r="K13" s="416" t="s">
        <v>124</v>
      </c>
      <c r="L13" s="418"/>
    </row>
    <row r="14" spans="1:12" ht="15.75" customHeight="1">
      <c r="A14" s="412" t="s">
        <v>125</v>
      </c>
      <c r="B14" s="413"/>
      <c r="C14" s="413"/>
      <c r="D14" s="413"/>
      <c r="E14" s="413"/>
      <c r="F14" s="413"/>
      <c r="G14" s="413"/>
      <c r="H14" s="413"/>
      <c r="I14" s="413"/>
      <c r="J14" s="413"/>
      <c r="K14" s="413"/>
      <c r="L14" s="414"/>
    </row>
    <row r="15" spans="1:12" ht="25.5" customHeight="1">
      <c r="A15" s="412" t="s">
        <v>126</v>
      </c>
      <c r="B15" s="413"/>
      <c r="C15" s="415"/>
      <c r="D15" s="416" t="s">
        <v>127</v>
      </c>
      <c r="E15" s="417"/>
      <c r="F15" s="417"/>
      <c r="G15" s="417"/>
      <c r="H15" s="418"/>
      <c r="I15" s="412" t="s">
        <v>128</v>
      </c>
      <c r="J15" s="415"/>
      <c r="K15" s="416" t="s">
        <v>129</v>
      </c>
      <c r="L15" s="418"/>
    </row>
    <row r="16" spans="1:12" ht="25.5" customHeight="1">
      <c r="A16" s="412" t="s">
        <v>130</v>
      </c>
      <c r="B16" s="413"/>
      <c r="C16" s="415"/>
      <c r="D16" s="432">
        <v>1</v>
      </c>
      <c r="E16" s="433"/>
      <c r="F16" s="433"/>
      <c r="G16" s="433"/>
      <c r="H16" s="434"/>
      <c r="I16" s="412" t="s">
        <v>54</v>
      </c>
      <c r="J16" s="415"/>
      <c r="K16" s="416" t="s">
        <v>186</v>
      </c>
      <c r="L16" s="418"/>
    </row>
    <row r="17" spans="1:12" ht="27.6" customHeight="1">
      <c r="A17" s="412" t="s">
        <v>131</v>
      </c>
      <c r="B17" s="413"/>
      <c r="C17" s="415"/>
      <c r="D17" s="416"/>
      <c r="E17" s="417"/>
      <c r="F17" s="417"/>
      <c r="G17" s="417"/>
      <c r="H17" s="418"/>
      <c r="I17" s="429"/>
      <c r="J17" s="431"/>
      <c r="K17" s="431"/>
      <c r="L17" s="430"/>
    </row>
    <row r="18" spans="1:12" ht="12" customHeight="1">
      <c r="A18" s="182" t="s">
        <v>132</v>
      </c>
      <c r="B18" s="182" t="s">
        <v>133</v>
      </c>
      <c r="C18" s="412" t="s">
        <v>134</v>
      </c>
      <c r="D18" s="413"/>
      <c r="E18" s="413"/>
      <c r="F18" s="413"/>
      <c r="G18" s="415"/>
      <c r="H18" s="412" t="s">
        <v>135</v>
      </c>
      <c r="I18" s="415"/>
      <c r="J18" s="412" t="s">
        <v>136</v>
      </c>
      <c r="K18" s="415"/>
      <c r="L18" s="182" t="s">
        <v>137</v>
      </c>
    </row>
    <row r="19" spans="1:12" ht="131.25" customHeight="1">
      <c r="A19" s="180">
        <v>1</v>
      </c>
      <c r="B19" s="181" t="s">
        <v>138</v>
      </c>
      <c r="C19" s="416" t="s">
        <v>202</v>
      </c>
      <c r="D19" s="417"/>
      <c r="E19" s="417"/>
      <c r="F19" s="417"/>
      <c r="G19" s="418"/>
      <c r="H19" s="419" t="s">
        <v>203</v>
      </c>
      <c r="I19" s="421"/>
      <c r="J19" s="429" t="s">
        <v>141</v>
      </c>
      <c r="K19" s="430"/>
      <c r="L19" s="181" t="s">
        <v>204</v>
      </c>
    </row>
    <row r="20" spans="1:12" ht="123.75" customHeight="1">
      <c r="A20" s="180">
        <v>2</v>
      </c>
      <c r="B20" s="181" t="s">
        <v>138</v>
      </c>
      <c r="C20" s="416" t="s">
        <v>205</v>
      </c>
      <c r="D20" s="417"/>
      <c r="E20" s="417"/>
      <c r="F20" s="417"/>
      <c r="G20" s="418"/>
      <c r="H20" s="419" t="s">
        <v>206</v>
      </c>
      <c r="I20" s="421"/>
      <c r="J20" s="429" t="s">
        <v>141</v>
      </c>
      <c r="K20" s="430"/>
      <c r="L20" s="181" t="s">
        <v>207</v>
      </c>
    </row>
    <row r="21" spans="1:12" ht="140.25" customHeight="1">
      <c r="A21" s="180">
        <v>3</v>
      </c>
      <c r="B21" s="181" t="s">
        <v>138</v>
      </c>
      <c r="C21" s="416" t="s">
        <v>208</v>
      </c>
      <c r="D21" s="417"/>
      <c r="E21" s="417"/>
      <c r="F21" s="417"/>
      <c r="G21" s="418"/>
      <c r="H21" s="416" t="s">
        <v>209</v>
      </c>
      <c r="I21" s="418"/>
      <c r="J21" s="429" t="s">
        <v>141</v>
      </c>
      <c r="K21" s="430"/>
      <c r="L21" s="181" t="s">
        <v>210</v>
      </c>
    </row>
    <row r="22" spans="1:12" ht="25.5" customHeight="1">
      <c r="A22" s="182" t="s">
        <v>132</v>
      </c>
      <c r="B22" s="412" t="s">
        <v>148</v>
      </c>
      <c r="C22" s="413"/>
      <c r="D22" s="413"/>
      <c r="E22" s="413"/>
      <c r="F22" s="413"/>
      <c r="G22" s="413"/>
      <c r="H22" s="413"/>
      <c r="I22" s="413"/>
      <c r="J22" s="413"/>
      <c r="K22" s="415"/>
      <c r="L22" s="182" t="s">
        <v>149</v>
      </c>
    </row>
    <row r="23" spans="1:12" ht="35.25" customHeight="1">
      <c r="A23" s="180">
        <v>1</v>
      </c>
      <c r="B23" s="416" t="s">
        <v>211</v>
      </c>
      <c r="C23" s="417"/>
      <c r="D23" s="417"/>
      <c r="E23" s="417"/>
      <c r="F23" s="417"/>
      <c r="G23" s="417"/>
      <c r="H23" s="417"/>
      <c r="I23" s="417"/>
      <c r="J23" s="417"/>
      <c r="K23" s="418"/>
      <c r="L23" s="223" t="s">
        <v>141</v>
      </c>
    </row>
    <row r="24" spans="1:12" ht="15.75" customHeight="1">
      <c r="A24" s="412" t="s">
        <v>151</v>
      </c>
      <c r="B24" s="413"/>
      <c r="C24" s="413"/>
      <c r="D24" s="413"/>
      <c r="E24" s="413"/>
      <c r="F24" s="423"/>
      <c r="G24" s="423"/>
      <c r="H24" s="413"/>
      <c r="I24" s="423"/>
      <c r="J24" s="423"/>
      <c r="K24" s="413"/>
      <c r="L24" s="435"/>
    </row>
    <row r="25" spans="1:12" ht="26.25" customHeight="1">
      <c r="A25" s="412" t="s">
        <v>152</v>
      </c>
      <c r="B25" s="413"/>
      <c r="C25" s="415"/>
      <c r="D25" s="416">
        <v>1</v>
      </c>
      <c r="E25" s="417"/>
      <c r="F25" s="436" t="s">
        <v>153</v>
      </c>
      <c r="G25" s="436"/>
      <c r="H25" s="188">
        <v>2024</v>
      </c>
      <c r="I25" s="436" t="s">
        <v>154</v>
      </c>
      <c r="J25" s="436"/>
      <c r="L25" s="187" t="s">
        <v>147</v>
      </c>
    </row>
    <row r="26" spans="1:12" ht="26.25" customHeight="1">
      <c r="A26" s="412" t="s">
        <v>155</v>
      </c>
      <c r="B26" s="413"/>
      <c r="C26" s="415"/>
      <c r="D26" s="416"/>
      <c r="E26" s="417"/>
      <c r="F26" s="437"/>
      <c r="G26" s="437"/>
      <c r="H26" s="417"/>
      <c r="I26" s="437"/>
      <c r="J26" s="437"/>
      <c r="K26" s="417"/>
      <c r="L26" s="438"/>
    </row>
    <row r="27" spans="1:12" ht="45.75" customHeight="1">
      <c r="A27" s="412" t="s">
        <v>156</v>
      </c>
      <c r="B27" s="413"/>
      <c r="C27" s="415"/>
      <c r="D27" s="429"/>
      <c r="E27" s="431"/>
      <c r="F27" s="431"/>
      <c r="G27" s="431"/>
      <c r="H27" s="431"/>
      <c r="I27" s="431"/>
      <c r="J27" s="431"/>
      <c r="K27" s="431"/>
      <c r="L27" s="430"/>
    </row>
    <row r="28" spans="1:12" ht="17.850000000000001" customHeight="1">
      <c r="A28" s="412" t="s">
        <v>157</v>
      </c>
      <c r="B28" s="413"/>
      <c r="C28" s="415"/>
      <c r="D28" s="416"/>
      <c r="E28" s="417"/>
      <c r="F28" s="417"/>
      <c r="G28" s="417"/>
      <c r="H28" s="417"/>
      <c r="I28" s="417"/>
      <c r="J28" s="417"/>
      <c r="K28" s="417"/>
      <c r="L28" s="418"/>
    </row>
  </sheetData>
  <mergeCells count="64">
    <mergeCell ref="A26:C26"/>
    <mergeCell ref="D26:L26"/>
    <mergeCell ref="A27:C27"/>
    <mergeCell ref="D27:L27"/>
    <mergeCell ref="A28:C28"/>
    <mergeCell ref="D28:L28"/>
    <mergeCell ref="B22:K22"/>
    <mergeCell ref="B23:K23"/>
    <mergeCell ref="A24:L24"/>
    <mergeCell ref="A25:C25"/>
    <mergeCell ref="D25:E25"/>
    <mergeCell ref="F25:G25"/>
    <mergeCell ref="I25:J25"/>
    <mergeCell ref="C20:G20"/>
    <mergeCell ref="H20:I20"/>
    <mergeCell ref="J20:K20"/>
    <mergeCell ref="C21:G21"/>
    <mergeCell ref="H21:I21"/>
    <mergeCell ref="J21:K21"/>
    <mergeCell ref="C18:G18"/>
    <mergeCell ref="H18:I18"/>
    <mergeCell ref="J18:K18"/>
    <mergeCell ref="C19:G19"/>
    <mergeCell ref="H19:I19"/>
    <mergeCell ref="J19:K19"/>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dataValidations count="1">
    <dataValidation type="list" allowBlank="1" showInputMessage="1" showErrorMessage="1" sqref="J19:K21 L23 K15:L16 D15:H15 K13:L13 D6:H8 K6:L8" xr:uid="{B9658D2C-3C44-41FC-9D31-AA24F8C8F36E}">
      <formula1>#REF!</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X68"/>
  <sheetViews>
    <sheetView showGridLines="0" topLeftCell="A34" zoomScale="80" zoomScaleNormal="80" workbookViewId="0">
      <selection activeCell="D37" sqref="D37:E37"/>
    </sheetView>
  </sheetViews>
  <sheetFormatPr defaultColWidth="10.85546875" defaultRowHeight="14.25"/>
  <cols>
    <col min="1" max="1" width="42.42578125" style="1" customWidth="1"/>
    <col min="2" max="5" width="35.7109375" style="1" customWidth="1"/>
    <col min="6" max="6" width="38.7109375" style="1" customWidth="1"/>
    <col min="7"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4" ht="24" customHeight="1" thickBot="1">
      <c r="A1" s="467"/>
      <c r="B1" s="347" t="s">
        <v>0</v>
      </c>
      <c r="C1" s="348"/>
      <c r="D1" s="348"/>
      <c r="E1" s="348"/>
      <c r="F1" s="348"/>
      <c r="G1" s="348"/>
      <c r="H1" s="349"/>
      <c r="I1" s="54" t="s">
        <v>212</v>
      </c>
      <c r="J1" s="55"/>
      <c r="M1" s="83"/>
    </row>
    <row r="2" spans="1:24" ht="24" customHeight="1" thickBot="1">
      <c r="A2" s="468"/>
      <c r="B2" s="350" t="s">
        <v>2</v>
      </c>
      <c r="C2" s="351"/>
      <c r="D2" s="351"/>
      <c r="E2" s="351"/>
      <c r="F2" s="351"/>
      <c r="G2" s="351"/>
      <c r="H2" s="352"/>
      <c r="I2" s="54" t="s">
        <v>213</v>
      </c>
      <c r="J2" s="55"/>
      <c r="M2" s="83"/>
    </row>
    <row r="3" spans="1:24" ht="24" customHeight="1" thickBot="1">
      <c r="A3" s="468"/>
      <c r="B3" s="350" t="s">
        <v>4</v>
      </c>
      <c r="C3" s="351"/>
      <c r="D3" s="351"/>
      <c r="E3" s="351"/>
      <c r="F3" s="351"/>
      <c r="G3" s="351"/>
      <c r="H3" s="352"/>
      <c r="I3" s="54" t="s">
        <v>214</v>
      </c>
      <c r="J3" s="55"/>
      <c r="M3" s="83"/>
    </row>
    <row r="4" spans="1:24" ht="24" customHeight="1" thickBot="1">
      <c r="A4" s="469"/>
      <c r="B4" s="353" t="s">
        <v>215</v>
      </c>
      <c r="C4" s="354"/>
      <c r="D4" s="354"/>
      <c r="E4" s="354"/>
      <c r="F4" s="354"/>
      <c r="G4" s="354"/>
      <c r="H4" s="355"/>
      <c r="I4" s="54" t="s">
        <v>6</v>
      </c>
      <c r="J4" s="55"/>
      <c r="M4" s="83"/>
    </row>
    <row r="6" spans="1:24" ht="15" customHeight="1" thickBot="1">
      <c r="A6" s="6"/>
      <c r="B6" s="7"/>
      <c r="C6" s="7"/>
      <c r="D6" s="9"/>
      <c r="E6" s="8"/>
      <c r="F6" s="8"/>
      <c r="G6" s="299"/>
      <c r="H6" s="299"/>
      <c r="I6" s="10"/>
      <c r="J6" s="10"/>
      <c r="K6" s="7"/>
      <c r="L6" s="7"/>
      <c r="M6" s="7"/>
      <c r="N6" s="7"/>
      <c r="O6" s="7"/>
      <c r="P6" s="7"/>
      <c r="Q6" s="7"/>
      <c r="R6" s="7"/>
      <c r="S6" s="7"/>
      <c r="T6" s="11"/>
      <c r="U6" s="7"/>
      <c r="V6" s="7"/>
      <c r="X6" s="12"/>
    </row>
    <row r="7" spans="1:24" ht="15" customHeight="1">
      <c r="A7" s="477" t="s">
        <v>216</v>
      </c>
      <c r="B7" s="484" t="s">
        <v>8</v>
      </c>
      <c r="C7" s="485"/>
      <c r="D7" s="485"/>
      <c r="E7" s="485"/>
      <c r="F7" s="485"/>
      <c r="G7" s="485"/>
      <c r="H7" s="486"/>
      <c r="I7" s="477" t="s">
        <v>9</v>
      </c>
      <c r="J7" s="480">
        <v>2024110010313</v>
      </c>
      <c r="K7" s="7"/>
      <c r="L7" s="7"/>
      <c r="M7" s="7"/>
      <c r="N7" s="7"/>
      <c r="O7" s="7"/>
      <c r="P7" s="7"/>
      <c r="Q7" s="7"/>
      <c r="R7" s="7"/>
      <c r="S7" s="7"/>
      <c r="T7" s="7"/>
      <c r="U7" s="7"/>
      <c r="V7" s="7"/>
      <c r="W7" s="7"/>
      <c r="X7" s="7"/>
    </row>
    <row r="8" spans="1:24" ht="15" customHeight="1">
      <c r="A8" s="478"/>
      <c r="B8" s="487"/>
      <c r="C8" s="488"/>
      <c r="D8" s="488"/>
      <c r="E8" s="488"/>
      <c r="F8" s="488"/>
      <c r="G8" s="488"/>
      <c r="H8" s="489"/>
      <c r="I8" s="478"/>
      <c r="J8" s="481"/>
      <c r="K8" s="7"/>
      <c r="L8" s="7"/>
      <c r="M8" s="7"/>
      <c r="N8" s="7"/>
      <c r="O8" s="7"/>
      <c r="P8" s="7"/>
      <c r="Q8" s="7"/>
      <c r="R8" s="7"/>
      <c r="S8" s="7"/>
      <c r="T8" s="7"/>
      <c r="U8" s="7"/>
      <c r="V8" s="7"/>
      <c r="W8" s="7"/>
      <c r="X8" s="7"/>
    </row>
    <row r="9" spans="1:24" ht="15" customHeight="1">
      <c r="A9" s="478"/>
      <c r="B9" s="487"/>
      <c r="C9" s="488"/>
      <c r="D9" s="488"/>
      <c r="E9" s="488"/>
      <c r="F9" s="488"/>
      <c r="G9" s="488"/>
      <c r="H9" s="489"/>
      <c r="I9" s="478"/>
      <c r="J9" s="481"/>
      <c r="K9" s="7"/>
      <c r="L9" s="7"/>
      <c r="M9" s="7"/>
      <c r="N9" s="7"/>
      <c r="O9" s="7"/>
      <c r="P9" s="7"/>
      <c r="Q9" s="7"/>
      <c r="R9" s="7"/>
      <c r="S9" s="7"/>
      <c r="T9" s="7"/>
      <c r="U9" s="7"/>
      <c r="V9" s="7"/>
      <c r="W9" s="7"/>
      <c r="X9" s="7"/>
    </row>
    <row r="10" spans="1:24" ht="15" customHeight="1" thickBot="1">
      <c r="A10" s="479"/>
      <c r="B10" s="490"/>
      <c r="C10" s="491"/>
      <c r="D10" s="491"/>
      <c r="E10" s="491"/>
      <c r="F10" s="491"/>
      <c r="G10" s="491"/>
      <c r="H10" s="492"/>
      <c r="I10" s="479"/>
      <c r="J10" s="482"/>
      <c r="K10" s="7"/>
      <c r="L10" s="7"/>
      <c r="M10" s="7"/>
      <c r="N10" s="7"/>
      <c r="O10" s="7"/>
      <c r="P10" s="7"/>
      <c r="Q10" s="7"/>
      <c r="R10" s="7"/>
      <c r="S10" s="7"/>
      <c r="T10" s="7"/>
      <c r="U10" s="7"/>
      <c r="V10" s="7"/>
      <c r="W10" s="7"/>
      <c r="X10" s="7"/>
    </row>
    <row r="11" spans="1:24" ht="9" customHeight="1" thickBot="1">
      <c r="A11" s="13"/>
      <c r="B11" s="77"/>
      <c r="C11" s="7"/>
      <c r="D11" s="7"/>
      <c r="E11" s="7"/>
      <c r="F11" s="7"/>
      <c r="G11" s="7"/>
      <c r="H11" s="7"/>
      <c r="I11" s="7"/>
      <c r="J11" s="7"/>
      <c r="K11" s="7"/>
      <c r="L11" s="7"/>
      <c r="M11" s="7"/>
      <c r="N11" s="7"/>
      <c r="O11" s="7"/>
      <c r="P11" s="7"/>
      <c r="Q11" s="7"/>
      <c r="R11" s="7"/>
      <c r="S11" s="7"/>
      <c r="T11" s="7"/>
      <c r="U11" s="7"/>
      <c r="V11" s="7"/>
      <c r="W11" s="7"/>
      <c r="X11" s="7"/>
    </row>
    <row r="12" spans="1:24" s="78" customFormat="1" ht="21.75" customHeight="1" thickBot="1">
      <c r="A12" s="374" t="s">
        <v>10</v>
      </c>
      <c r="B12" s="144" t="s">
        <v>11</v>
      </c>
      <c r="C12" s="168"/>
      <c r="D12" s="144" t="s">
        <v>12</v>
      </c>
      <c r="E12" s="168"/>
      <c r="F12" s="144" t="s">
        <v>13</v>
      </c>
      <c r="G12" s="168" t="s">
        <v>14</v>
      </c>
      <c r="H12" s="144" t="s">
        <v>15</v>
      </c>
      <c r="I12" s="169"/>
    </row>
    <row r="13" spans="1:24" s="78" customFormat="1" ht="21.75" customHeight="1" thickBot="1">
      <c r="A13" s="374"/>
      <c r="B13" s="146" t="s">
        <v>18</v>
      </c>
      <c r="C13" s="87"/>
      <c r="D13" s="144" t="s">
        <v>19</v>
      </c>
      <c r="E13" s="55"/>
      <c r="F13" s="144" t="s">
        <v>20</v>
      </c>
      <c r="G13" s="55"/>
      <c r="H13" s="144" t="s">
        <v>21</v>
      </c>
      <c r="I13" s="169"/>
    </row>
    <row r="14" spans="1:24" s="78" customFormat="1" ht="21.75" customHeight="1" thickBot="1">
      <c r="A14" s="374"/>
      <c r="B14" s="144" t="s">
        <v>23</v>
      </c>
      <c r="C14" s="168"/>
      <c r="D14" s="144" t="s">
        <v>24</v>
      </c>
      <c r="E14" s="55"/>
      <c r="F14" s="144" t="s">
        <v>25</v>
      </c>
      <c r="G14" s="55"/>
      <c r="H14" s="144" t="s">
        <v>26</v>
      </c>
      <c r="I14" s="169"/>
    </row>
    <row r="15" spans="1:24" s="78" customFormat="1" ht="21.75" customHeight="1" thickBot="1">
      <c r="A15" s="1"/>
      <c r="B15" s="1"/>
      <c r="C15" s="1"/>
      <c r="D15" s="1"/>
      <c r="E15" s="1"/>
      <c r="F15" s="1"/>
      <c r="G15" s="1"/>
      <c r="H15" s="1"/>
      <c r="I15" s="1"/>
      <c r="J15" s="1"/>
      <c r="K15" s="1"/>
      <c r="L15" s="92"/>
      <c r="M15" s="93"/>
      <c r="N15" s="93"/>
      <c r="O15" s="93"/>
    </row>
    <row r="16" spans="1:24" s="78" customFormat="1" ht="21.75" customHeight="1" thickBot="1">
      <c r="A16" s="373" t="s">
        <v>16</v>
      </c>
      <c r="B16" s="373"/>
      <c r="C16" s="165" t="s">
        <v>17</v>
      </c>
      <c r="D16" s="386"/>
      <c r="E16" s="386"/>
      <c r="F16" s="386"/>
      <c r="G16" s="1"/>
      <c r="H16" s="1"/>
      <c r="I16" s="1"/>
      <c r="J16" s="1"/>
      <c r="K16" s="1"/>
      <c r="L16" s="92"/>
      <c r="M16" s="93"/>
      <c r="N16" s="93"/>
      <c r="O16" s="93"/>
    </row>
    <row r="17" spans="1:15" s="78" customFormat="1" ht="21.75" customHeight="1" thickBot="1">
      <c r="A17" s="373"/>
      <c r="B17" s="373"/>
      <c r="C17" s="165" t="s">
        <v>22</v>
      </c>
      <c r="D17" s="386"/>
      <c r="E17" s="386"/>
      <c r="F17" s="386"/>
      <c r="G17" s="1"/>
      <c r="H17" s="1"/>
      <c r="I17" s="1"/>
      <c r="J17" s="1"/>
      <c r="K17" s="1"/>
      <c r="L17" s="92"/>
      <c r="M17" s="93"/>
      <c r="N17" s="93"/>
      <c r="O17" s="93"/>
    </row>
    <row r="18" spans="1:15" s="78" customFormat="1" ht="21.75" customHeight="1" thickBot="1">
      <c r="A18" s="373"/>
      <c r="B18" s="373"/>
      <c r="C18" s="165" t="s">
        <v>27</v>
      </c>
      <c r="D18" s="386" t="s">
        <v>14</v>
      </c>
      <c r="E18" s="386"/>
      <c r="F18" s="386"/>
      <c r="G18" s="1"/>
      <c r="H18" s="1"/>
      <c r="I18" s="1"/>
      <c r="J18" s="1"/>
      <c r="K18" s="1"/>
      <c r="L18" s="92"/>
      <c r="M18" s="93"/>
      <c r="N18" s="93"/>
      <c r="O18" s="93"/>
    </row>
    <row r="19" spans="1:15" s="78" customFormat="1" ht="21.75" customHeight="1">
      <c r="A19" s="1"/>
      <c r="B19" s="1"/>
      <c r="C19" s="1"/>
      <c r="D19" s="1"/>
      <c r="E19" s="1"/>
      <c r="F19" s="1"/>
      <c r="G19" s="1"/>
      <c r="H19" s="1"/>
      <c r="I19" s="1"/>
      <c r="J19" s="1"/>
      <c r="K19" s="1"/>
      <c r="L19" s="92"/>
      <c r="M19" s="93"/>
      <c r="N19" s="93"/>
      <c r="O19" s="93"/>
    </row>
    <row r="20" spans="1:15" s="25" customFormat="1" ht="16.5" customHeight="1"/>
    <row r="21" spans="1:15" ht="5.25" customHeight="1" thickBot="1"/>
    <row r="22" spans="1:15" ht="48" customHeight="1" thickBot="1">
      <c r="A22" s="483" t="s">
        <v>217</v>
      </c>
      <c r="B22" s="483"/>
      <c r="C22" s="483"/>
      <c r="D22" s="483"/>
      <c r="E22" s="483"/>
      <c r="F22" s="483"/>
      <c r="G22" s="483"/>
      <c r="H22" s="483"/>
      <c r="I22" s="483"/>
      <c r="J22" s="483"/>
    </row>
    <row r="23" spans="1:15" ht="69.95" customHeight="1" thickBot="1">
      <c r="A23" s="150" t="s">
        <v>38</v>
      </c>
      <c r="B23" s="470" t="s">
        <v>39</v>
      </c>
      <c r="C23" s="471"/>
      <c r="D23" s="472"/>
      <c r="E23" s="151" t="s">
        <v>218</v>
      </c>
      <c r="F23" s="152" t="s">
        <v>219</v>
      </c>
      <c r="G23" s="151" t="s">
        <v>220</v>
      </c>
      <c r="H23" s="470" t="s">
        <v>221</v>
      </c>
      <c r="I23" s="471"/>
      <c r="J23" s="472"/>
    </row>
    <row r="24" spans="1:15" ht="50.25" customHeight="1" thickBot="1">
      <c r="A24" s="120" t="s">
        <v>222</v>
      </c>
      <c r="B24" s="470" t="s">
        <v>223</v>
      </c>
      <c r="C24" s="471"/>
      <c r="D24" s="471"/>
      <c r="E24" s="471"/>
      <c r="F24" s="471"/>
      <c r="G24" s="471"/>
      <c r="H24" s="471"/>
      <c r="I24" s="471"/>
      <c r="J24" s="472"/>
    </row>
    <row r="25" spans="1:15" ht="50.25" customHeight="1" thickBot="1">
      <c r="A25" s="460" t="s">
        <v>224</v>
      </c>
      <c r="B25" s="153">
        <v>2024</v>
      </c>
      <c r="C25" s="154">
        <v>2025</v>
      </c>
      <c r="D25" s="154">
        <v>2026</v>
      </c>
      <c r="E25" s="154">
        <v>2027</v>
      </c>
      <c r="F25" s="155" t="s">
        <v>225</v>
      </c>
      <c r="G25" s="156" t="s">
        <v>226</v>
      </c>
      <c r="H25" s="495" t="s">
        <v>227</v>
      </c>
      <c r="I25" s="496"/>
      <c r="J25" s="497"/>
    </row>
    <row r="26" spans="1:15" ht="50.25" customHeight="1" thickBot="1">
      <c r="A26" s="461"/>
      <c r="B26" s="206">
        <v>3479</v>
      </c>
      <c r="C26" s="206">
        <v>7721</v>
      </c>
      <c r="D26" s="206">
        <v>7900</v>
      </c>
      <c r="E26" s="206">
        <v>7900</v>
      </c>
      <c r="F26" s="207">
        <f>B26+C26+D26+E26</f>
        <v>27000</v>
      </c>
      <c r="G26" s="157">
        <v>3479</v>
      </c>
      <c r="H26" s="498" t="s">
        <v>55</v>
      </c>
      <c r="I26" s="499"/>
      <c r="J26" s="500"/>
    </row>
    <row r="27" spans="1:15" ht="52.5" customHeight="1" thickBot="1">
      <c r="A27" s="120"/>
      <c r="B27" s="501" t="s">
        <v>228</v>
      </c>
      <c r="C27" s="502"/>
      <c r="D27" s="502"/>
      <c r="E27" s="502"/>
      <c r="F27" s="502"/>
      <c r="G27" s="502"/>
      <c r="H27" s="502"/>
      <c r="I27" s="502"/>
      <c r="J27" s="503"/>
    </row>
    <row r="28" spans="1:15" s="29" customFormat="1" ht="56.25" customHeight="1" thickBot="1">
      <c r="A28" s="460" t="s">
        <v>58</v>
      </c>
      <c r="B28" s="120" t="s">
        <v>59</v>
      </c>
      <c r="C28" s="150" t="s">
        <v>60</v>
      </c>
      <c r="D28" s="462" t="s">
        <v>61</v>
      </c>
      <c r="E28" s="463"/>
      <c r="F28" s="462" t="s">
        <v>62</v>
      </c>
      <c r="G28" s="463"/>
      <c r="H28" s="121" t="s">
        <v>63</v>
      </c>
      <c r="I28" s="119" t="s">
        <v>64</v>
      </c>
      <c r="J28" s="119" t="s">
        <v>229</v>
      </c>
    </row>
    <row r="29" spans="1:15" ht="120.75" customHeight="1" thickBot="1">
      <c r="A29" s="461"/>
      <c r="B29" s="158">
        <v>0</v>
      </c>
      <c r="C29" s="89">
        <f>+B59</f>
        <v>0</v>
      </c>
      <c r="D29" s="470" t="s">
        <v>65</v>
      </c>
      <c r="E29" s="472"/>
      <c r="F29" s="470" t="s">
        <v>66</v>
      </c>
      <c r="G29" s="472"/>
      <c r="H29" s="238" t="s">
        <v>76</v>
      </c>
      <c r="I29" s="159" t="s">
        <v>68</v>
      </c>
      <c r="J29" s="159" t="s">
        <v>97</v>
      </c>
    </row>
    <row r="30" spans="1:15" s="29" customFormat="1" ht="45" customHeight="1" thickBot="1">
      <c r="A30" s="460" t="s">
        <v>69</v>
      </c>
      <c r="B30" s="118" t="s">
        <v>59</v>
      </c>
      <c r="C30" s="121" t="s">
        <v>60</v>
      </c>
      <c r="D30" s="462" t="s">
        <v>61</v>
      </c>
      <c r="E30" s="463"/>
      <c r="F30" s="462" t="s">
        <v>62</v>
      </c>
      <c r="G30" s="463"/>
      <c r="H30" s="121" t="s">
        <v>63</v>
      </c>
      <c r="I30" s="119" t="s">
        <v>64</v>
      </c>
      <c r="J30" s="119" t="s">
        <v>229</v>
      </c>
    </row>
    <row r="31" spans="1:15" ht="159" customHeight="1" thickBot="1">
      <c r="A31" s="461"/>
      <c r="B31" s="158">
        <v>400</v>
      </c>
      <c r="C31" s="89">
        <v>427</v>
      </c>
      <c r="D31" s="475" t="s">
        <v>230</v>
      </c>
      <c r="E31" s="476"/>
      <c r="F31" s="470" t="s">
        <v>231</v>
      </c>
      <c r="G31" s="472"/>
      <c r="H31" s="238" t="s">
        <v>76</v>
      </c>
      <c r="I31" s="159" t="s">
        <v>232</v>
      </c>
      <c r="J31" s="278" t="s">
        <v>233</v>
      </c>
    </row>
    <row r="32" spans="1:15" s="29" customFormat="1" ht="45" customHeight="1" thickBot="1">
      <c r="A32" s="460" t="s">
        <v>73</v>
      </c>
      <c r="B32" s="118" t="s">
        <v>59</v>
      </c>
      <c r="C32" s="121" t="s">
        <v>60</v>
      </c>
      <c r="D32" s="462" t="s">
        <v>61</v>
      </c>
      <c r="E32" s="463"/>
      <c r="F32" s="462" t="s">
        <v>62</v>
      </c>
      <c r="G32" s="463"/>
      <c r="H32" s="121" t="s">
        <v>63</v>
      </c>
      <c r="I32" s="119" t="s">
        <v>64</v>
      </c>
      <c r="J32" s="119" t="s">
        <v>229</v>
      </c>
    </row>
    <row r="33" spans="1:10" ht="208.5" customHeight="1" thickBot="1">
      <c r="A33" s="461"/>
      <c r="B33" s="158">
        <v>800</v>
      </c>
      <c r="C33" s="89">
        <v>807</v>
      </c>
      <c r="D33" s="475" t="s">
        <v>234</v>
      </c>
      <c r="E33" s="476"/>
      <c r="F33" s="475" t="s">
        <v>235</v>
      </c>
      <c r="G33" s="476"/>
      <c r="H33" s="238" t="s">
        <v>76</v>
      </c>
      <c r="I33" s="159" t="s">
        <v>236</v>
      </c>
      <c r="J33" s="159" t="s">
        <v>237</v>
      </c>
    </row>
    <row r="34" spans="1:10" s="29" customFormat="1" ht="47.25" customHeight="1" thickBot="1">
      <c r="A34" s="460" t="s">
        <v>78</v>
      </c>
      <c r="B34" s="118" t="s">
        <v>59</v>
      </c>
      <c r="C34" s="118" t="s">
        <v>60</v>
      </c>
      <c r="D34" s="462" t="s">
        <v>61</v>
      </c>
      <c r="E34" s="463"/>
      <c r="F34" s="462" t="s">
        <v>62</v>
      </c>
      <c r="G34" s="463"/>
      <c r="H34" s="121" t="s">
        <v>63</v>
      </c>
      <c r="I34" s="121" t="s">
        <v>64</v>
      </c>
      <c r="J34" s="119" t="s">
        <v>229</v>
      </c>
    </row>
    <row r="35" spans="1:10" ht="120.75" customHeight="1" thickBot="1">
      <c r="A35" s="461"/>
      <c r="B35" s="158">
        <v>600</v>
      </c>
      <c r="C35" s="89">
        <f>+E59</f>
        <v>0</v>
      </c>
      <c r="D35" s="473"/>
      <c r="E35" s="474"/>
      <c r="F35" s="473"/>
      <c r="G35" s="474"/>
      <c r="H35" s="160"/>
      <c r="I35" s="161"/>
      <c r="J35" s="161"/>
    </row>
    <row r="36" spans="1:10" s="29" customFormat="1" ht="47.25" customHeight="1" thickBot="1">
      <c r="A36" s="460" t="s">
        <v>79</v>
      </c>
      <c r="B36" s="118" t="s">
        <v>59</v>
      </c>
      <c r="C36" s="121" t="s">
        <v>60</v>
      </c>
      <c r="D36" s="462" t="s">
        <v>61</v>
      </c>
      <c r="E36" s="463"/>
      <c r="F36" s="462" t="s">
        <v>62</v>
      </c>
      <c r="G36" s="463"/>
      <c r="H36" s="121" t="s">
        <v>63</v>
      </c>
      <c r="I36" s="119" t="s">
        <v>64</v>
      </c>
      <c r="J36" s="119" t="s">
        <v>229</v>
      </c>
    </row>
    <row r="37" spans="1:10" ht="120.75" customHeight="1" thickBot="1">
      <c r="A37" s="461"/>
      <c r="B37" s="158">
        <v>800</v>
      </c>
      <c r="C37" s="89">
        <f>+F59</f>
        <v>0</v>
      </c>
      <c r="D37" s="464"/>
      <c r="E37" s="465"/>
      <c r="F37" s="464"/>
      <c r="G37" s="465"/>
      <c r="H37" s="88"/>
      <c r="I37" s="162"/>
      <c r="J37" s="162"/>
    </row>
    <row r="38" spans="1:10" s="29" customFormat="1" ht="48.75" customHeight="1" thickBot="1">
      <c r="A38" s="460" t="s">
        <v>80</v>
      </c>
      <c r="B38" s="118" t="s">
        <v>59</v>
      </c>
      <c r="C38" s="121" t="s">
        <v>60</v>
      </c>
      <c r="D38" s="462" t="s">
        <v>61</v>
      </c>
      <c r="E38" s="463"/>
      <c r="F38" s="462" t="s">
        <v>62</v>
      </c>
      <c r="G38" s="463"/>
      <c r="H38" s="121" t="s">
        <v>63</v>
      </c>
      <c r="I38" s="119" t="s">
        <v>64</v>
      </c>
      <c r="J38" s="119" t="s">
        <v>229</v>
      </c>
    </row>
    <row r="39" spans="1:10" ht="120.75" customHeight="1" thickBot="1">
      <c r="A39" s="461"/>
      <c r="B39" s="163">
        <v>800</v>
      </c>
      <c r="C39" s="90">
        <f>+G59</f>
        <v>0</v>
      </c>
      <c r="D39" s="464"/>
      <c r="E39" s="465"/>
      <c r="F39" s="464"/>
      <c r="G39" s="465"/>
      <c r="H39" s="88"/>
      <c r="I39" s="162"/>
      <c r="J39" s="162"/>
    </row>
    <row r="40" spans="1:10" ht="46.5" customHeight="1" thickBot="1">
      <c r="A40" s="460" t="s">
        <v>81</v>
      </c>
      <c r="B40" s="120" t="s">
        <v>59</v>
      </c>
      <c r="C40" s="150" t="s">
        <v>60</v>
      </c>
      <c r="D40" s="462" t="s">
        <v>61</v>
      </c>
      <c r="E40" s="463"/>
      <c r="F40" s="462" t="s">
        <v>62</v>
      </c>
      <c r="G40" s="463"/>
      <c r="H40" s="121" t="s">
        <v>63</v>
      </c>
      <c r="I40" s="119" t="s">
        <v>64</v>
      </c>
      <c r="J40" s="119" t="s">
        <v>229</v>
      </c>
    </row>
    <row r="41" spans="1:10" ht="120.75" customHeight="1" thickBot="1">
      <c r="A41" s="461"/>
      <c r="B41" s="163">
        <v>800</v>
      </c>
      <c r="C41" s="90">
        <f>+H59</f>
        <v>0</v>
      </c>
      <c r="D41" s="464"/>
      <c r="E41" s="466"/>
      <c r="F41" s="464"/>
      <c r="G41" s="465"/>
      <c r="H41" s="88"/>
      <c r="I41" s="162"/>
      <c r="J41" s="162"/>
    </row>
    <row r="42" spans="1:10" ht="48.75" customHeight="1" thickBot="1">
      <c r="A42" s="460" t="s">
        <v>82</v>
      </c>
      <c r="B42" s="120" t="s">
        <v>59</v>
      </c>
      <c r="C42" s="150" t="s">
        <v>60</v>
      </c>
      <c r="D42" s="462" t="s">
        <v>61</v>
      </c>
      <c r="E42" s="463"/>
      <c r="F42" s="462" t="s">
        <v>62</v>
      </c>
      <c r="G42" s="463"/>
      <c r="H42" s="121" t="s">
        <v>63</v>
      </c>
      <c r="I42" s="119" t="s">
        <v>64</v>
      </c>
      <c r="J42" s="119" t="s">
        <v>229</v>
      </c>
    </row>
    <row r="43" spans="1:10" ht="120.75" customHeight="1" thickBot="1">
      <c r="A43" s="461"/>
      <c r="B43" s="163">
        <v>800</v>
      </c>
      <c r="C43" s="90">
        <f>+I59</f>
        <v>0</v>
      </c>
      <c r="D43" s="464"/>
      <c r="E43" s="466"/>
      <c r="F43" s="464"/>
      <c r="G43" s="465"/>
      <c r="H43" s="164"/>
      <c r="I43" s="88"/>
      <c r="J43" s="162"/>
    </row>
    <row r="44" spans="1:10" ht="42.75" customHeight="1" thickBot="1">
      <c r="A44" s="460" t="s">
        <v>83</v>
      </c>
      <c r="B44" s="120" t="s">
        <v>59</v>
      </c>
      <c r="C44" s="150" t="s">
        <v>60</v>
      </c>
      <c r="D44" s="462" t="s">
        <v>61</v>
      </c>
      <c r="E44" s="463"/>
      <c r="F44" s="462" t="s">
        <v>62</v>
      </c>
      <c r="G44" s="463"/>
      <c r="H44" s="121" t="s">
        <v>63</v>
      </c>
      <c r="I44" s="119" t="s">
        <v>64</v>
      </c>
      <c r="J44" s="119" t="s">
        <v>229</v>
      </c>
    </row>
    <row r="45" spans="1:10" ht="120.75" customHeight="1" thickBot="1">
      <c r="A45" s="461"/>
      <c r="B45" s="163">
        <v>800</v>
      </c>
      <c r="C45" s="90">
        <f>+J59</f>
        <v>0</v>
      </c>
      <c r="D45" s="464"/>
      <c r="E45" s="465"/>
      <c r="F45" s="464"/>
      <c r="G45" s="465"/>
      <c r="H45" s="88"/>
      <c r="I45" s="88"/>
      <c r="J45" s="88"/>
    </row>
    <row r="46" spans="1:10" ht="45" customHeight="1" thickBot="1">
      <c r="A46" s="460" t="s">
        <v>84</v>
      </c>
      <c r="B46" s="120" t="s">
        <v>59</v>
      </c>
      <c r="C46" s="150" t="s">
        <v>60</v>
      </c>
      <c r="D46" s="462" t="s">
        <v>61</v>
      </c>
      <c r="E46" s="463"/>
      <c r="F46" s="462" t="s">
        <v>62</v>
      </c>
      <c r="G46" s="463"/>
      <c r="H46" s="121" t="s">
        <v>63</v>
      </c>
      <c r="I46" s="119" t="s">
        <v>64</v>
      </c>
      <c r="J46" s="119" t="s">
        <v>229</v>
      </c>
    </row>
    <row r="47" spans="1:10" ht="120.75" customHeight="1" thickBot="1">
      <c r="A47" s="461"/>
      <c r="B47" s="163">
        <v>800</v>
      </c>
      <c r="C47" s="90">
        <f>+K59</f>
        <v>0</v>
      </c>
      <c r="D47" s="464"/>
      <c r="E47" s="465"/>
      <c r="F47" s="464"/>
      <c r="G47" s="465"/>
      <c r="H47" s="88"/>
      <c r="I47" s="162"/>
      <c r="J47" s="162"/>
    </row>
    <row r="48" spans="1:10" ht="46.5" customHeight="1" thickBot="1">
      <c r="A48" s="460" t="s">
        <v>85</v>
      </c>
      <c r="B48" s="120" t="s">
        <v>59</v>
      </c>
      <c r="C48" s="150" t="s">
        <v>60</v>
      </c>
      <c r="D48" s="462" t="s">
        <v>61</v>
      </c>
      <c r="E48" s="463"/>
      <c r="F48" s="462" t="s">
        <v>62</v>
      </c>
      <c r="G48" s="463"/>
      <c r="H48" s="121" t="s">
        <v>63</v>
      </c>
      <c r="I48" s="119" t="s">
        <v>64</v>
      </c>
      <c r="J48" s="119" t="s">
        <v>229</v>
      </c>
    </row>
    <row r="49" spans="1:13" ht="120.75" customHeight="1" thickBot="1">
      <c r="A49" s="461"/>
      <c r="B49" s="163">
        <v>800</v>
      </c>
      <c r="C49" s="90">
        <f>+L59</f>
        <v>0</v>
      </c>
      <c r="D49" s="464"/>
      <c r="E49" s="465"/>
      <c r="F49" s="466"/>
      <c r="G49" s="466"/>
      <c r="H49" s="88"/>
      <c r="I49" s="88"/>
      <c r="J49" s="88"/>
    </row>
    <row r="50" spans="1:13" ht="48.75" customHeight="1" thickBot="1">
      <c r="A50" s="460" t="s">
        <v>86</v>
      </c>
      <c r="B50" s="120" t="s">
        <v>59</v>
      </c>
      <c r="C50" s="150" t="s">
        <v>60</v>
      </c>
      <c r="D50" s="462" t="s">
        <v>61</v>
      </c>
      <c r="E50" s="463"/>
      <c r="F50" s="462" t="s">
        <v>62</v>
      </c>
      <c r="G50" s="463"/>
      <c r="H50" s="121" t="s">
        <v>63</v>
      </c>
      <c r="I50" s="119" t="s">
        <v>64</v>
      </c>
      <c r="J50" s="119" t="s">
        <v>229</v>
      </c>
    </row>
    <row r="51" spans="1:13" ht="120.75" customHeight="1" thickBot="1">
      <c r="A51" s="461"/>
      <c r="B51" s="163">
        <v>321</v>
      </c>
      <c r="C51" s="90">
        <f>+M59</f>
        <v>0</v>
      </c>
      <c r="D51" s="464"/>
      <c r="E51" s="465"/>
      <c r="F51" s="464"/>
      <c r="G51" s="465"/>
      <c r="H51" s="88"/>
      <c r="I51" s="88"/>
      <c r="J51" s="88"/>
    </row>
    <row r="52" spans="1:13">
      <c r="B52" s="1">
        <f>B29+B31+B33+B35+B37+B39+B41+B43+B45+B47+B49+B51</f>
        <v>7721</v>
      </c>
    </row>
    <row r="55" spans="1:13" ht="18">
      <c r="A55" s="53" t="s">
        <v>238</v>
      </c>
      <c r="B55" s="1" t="s">
        <v>239</v>
      </c>
    </row>
    <row r="56" spans="1:13" ht="13.5" customHeight="1">
      <c r="A56" s="35"/>
    </row>
    <row r="58" spans="1:13" ht="23.25">
      <c r="A58" s="459" t="s">
        <v>240</v>
      </c>
      <c r="B58" s="36" t="s">
        <v>11</v>
      </c>
      <c r="C58" s="36" t="s">
        <v>12</v>
      </c>
      <c r="D58" s="36" t="s">
        <v>13</v>
      </c>
      <c r="E58" s="36" t="s">
        <v>15</v>
      </c>
      <c r="F58" s="36" t="s">
        <v>18</v>
      </c>
      <c r="G58" s="36" t="s">
        <v>19</v>
      </c>
      <c r="H58" s="36" t="s">
        <v>20</v>
      </c>
      <c r="I58" s="36" t="s">
        <v>21</v>
      </c>
      <c r="J58" s="36" t="s">
        <v>23</v>
      </c>
      <c r="K58" s="36" t="s">
        <v>24</v>
      </c>
      <c r="L58" s="36" t="s">
        <v>25</v>
      </c>
      <c r="M58" s="36" t="s">
        <v>26</v>
      </c>
    </row>
    <row r="59" spans="1:13" ht="24.75" customHeight="1">
      <c r="A59" s="459"/>
      <c r="B59" s="37">
        <v>0</v>
      </c>
      <c r="C59" s="37">
        <v>427</v>
      </c>
      <c r="D59" s="37"/>
      <c r="E59" s="37"/>
      <c r="F59" s="37"/>
      <c r="G59" s="37"/>
      <c r="H59" s="37"/>
      <c r="I59" s="37"/>
      <c r="J59" s="37"/>
      <c r="K59" s="37"/>
      <c r="L59" s="37"/>
      <c r="M59" s="37"/>
    </row>
    <row r="60" spans="1:13" ht="24.75" customHeight="1">
      <c r="B60" s="10"/>
      <c r="C60" s="10"/>
      <c r="D60" s="10"/>
      <c r="E60" s="10"/>
      <c r="F60" s="10"/>
      <c r="G60" s="10"/>
    </row>
    <row r="61" spans="1:13" s="28" customFormat="1" ht="30" customHeight="1">
      <c r="A61" s="1"/>
      <c r="B61" s="1"/>
      <c r="C61" s="1"/>
      <c r="D61" s="1"/>
      <c r="E61" s="1"/>
      <c r="F61" s="1"/>
      <c r="G61" s="1"/>
      <c r="H61" s="1"/>
      <c r="I61" s="1"/>
    </row>
    <row r="62" spans="1:13" ht="15" thickBot="1"/>
    <row r="63" spans="1:13" ht="44.25" customHeight="1" thickBot="1">
      <c r="A63" s="494" t="s">
        <v>241</v>
      </c>
      <c r="B63" s="219" t="s">
        <v>242</v>
      </c>
      <c r="C63" s="170"/>
      <c r="D63" s="493" t="s">
        <v>243</v>
      </c>
      <c r="E63" s="219" t="s">
        <v>242</v>
      </c>
      <c r="F63" s="170"/>
      <c r="G63" s="493" t="s">
        <v>244</v>
      </c>
      <c r="H63" s="219" t="s">
        <v>245</v>
      </c>
      <c r="I63" s="375"/>
      <c r="J63" s="375"/>
    </row>
    <row r="64" spans="1:13" ht="24" customHeight="1" thickBot="1">
      <c r="A64" s="494"/>
      <c r="B64" s="219" t="s">
        <v>246</v>
      </c>
      <c r="C64" s="170" t="s">
        <v>247</v>
      </c>
      <c r="D64" s="493"/>
      <c r="E64" s="219" t="s">
        <v>246</v>
      </c>
      <c r="F64" s="170" t="s">
        <v>248</v>
      </c>
      <c r="G64" s="493"/>
      <c r="H64" s="219" t="s">
        <v>249</v>
      </c>
      <c r="I64" s="375" t="s">
        <v>250</v>
      </c>
      <c r="J64" s="375"/>
    </row>
    <row r="65" spans="1:10" ht="20.45" customHeight="1" thickBot="1">
      <c r="A65" s="494"/>
      <c r="B65" s="219" t="s">
        <v>251</v>
      </c>
      <c r="C65" s="170" t="s">
        <v>252</v>
      </c>
      <c r="D65" s="493"/>
      <c r="E65" s="219" t="s">
        <v>251</v>
      </c>
      <c r="F65" s="170" t="s">
        <v>253</v>
      </c>
      <c r="G65" s="493"/>
      <c r="H65" s="219" t="s">
        <v>254</v>
      </c>
      <c r="I65" s="375" t="s">
        <v>255</v>
      </c>
      <c r="J65" s="375"/>
    </row>
    <row r="66" spans="1:10" ht="39.75" customHeight="1" thickBot="1">
      <c r="A66" s="494"/>
      <c r="B66" s="219" t="s">
        <v>242</v>
      </c>
      <c r="C66" s="170"/>
      <c r="D66" s="493"/>
      <c r="E66" s="219" t="s">
        <v>242</v>
      </c>
      <c r="F66" s="170"/>
      <c r="G66" s="493"/>
      <c r="H66" s="219" t="s">
        <v>245</v>
      </c>
      <c r="I66" s="375"/>
      <c r="J66" s="375"/>
    </row>
    <row r="67" spans="1:10" ht="27" customHeight="1" thickBot="1">
      <c r="A67" s="494"/>
      <c r="B67" s="219" t="s">
        <v>246</v>
      </c>
      <c r="C67" s="170"/>
      <c r="D67" s="493"/>
      <c r="E67" s="219" t="s">
        <v>246</v>
      </c>
      <c r="F67" s="234" t="s">
        <v>256</v>
      </c>
      <c r="G67" s="493"/>
      <c r="H67" s="219" t="s">
        <v>249</v>
      </c>
      <c r="I67" s="375"/>
      <c r="J67" s="375"/>
    </row>
    <row r="68" spans="1:10" ht="47.25" customHeight="1" thickBot="1">
      <c r="A68" s="494"/>
      <c r="B68" s="219" t="s">
        <v>251</v>
      </c>
      <c r="C68" s="170"/>
      <c r="D68" s="493"/>
      <c r="E68" s="219" t="s">
        <v>251</v>
      </c>
      <c r="F68" s="234" t="s">
        <v>257</v>
      </c>
      <c r="G68" s="493"/>
      <c r="H68" s="219" t="s">
        <v>254</v>
      </c>
      <c r="I68" s="375"/>
      <c r="J68" s="375"/>
    </row>
  </sheetData>
  <mergeCells count="92">
    <mergeCell ref="D29:E29"/>
    <mergeCell ref="F29:G29"/>
    <mergeCell ref="A25:A26"/>
    <mergeCell ref="H25:J25"/>
    <mergeCell ref="H26:J26"/>
    <mergeCell ref="D28:E28"/>
    <mergeCell ref="F28:G28"/>
    <mergeCell ref="B27:J27"/>
    <mergeCell ref="A28:A29"/>
    <mergeCell ref="D63:D68"/>
    <mergeCell ref="A63:A68"/>
    <mergeCell ref="G63:G68"/>
    <mergeCell ref="I63:J63"/>
    <mergeCell ref="I64:J64"/>
    <mergeCell ref="I65:J65"/>
    <mergeCell ref="I66:J66"/>
    <mergeCell ref="I67:J67"/>
    <mergeCell ref="I68:J68"/>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8:A59"/>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dataValidations count="1">
    <dataValidation type="list" allowBlank="1" showInputMessage="1" showErrorMessage="1" sqref="H26:J26" xr:uid="{A52E3955-10F7-4770-8A91-5F4747E11A48}">
      <formula1>#REF!</formula1>
    </dataValidation>
  </dataValidations>
  <pageMargins left="0.25" right="0.25" top="0.75" bottom="0.75" header="0.3" footer="0.3"/>
  <pageSetup scale="21"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B4DA3-2C6A-4C03-BBF8-15F6346B101A}">
  <sheetPr>
    <tabColor theme="7" tint="0.39997558519241921"/>
    <pageSetUpPr fitToPage="1"/>
  </sheetPr>
  <dimension ref="A1:L26"/>
  <sheetViews>
    <sheetView topLeftCell="A21" zoomScale="120" zoomScaleNormal="120" workbookViewId="0">
      <selection activeCell="H36" sqref="H36"/>
    </sheetView>
  </sheetViews>
  <sheetFormatPr defaultColWidth="8.7109375" defaultRowHeight="12.75"/>
  <cols>
    <col min="1" max="1" width="3.28515625" style="179" customWidth="1"/>
    <col min="2" max="2" width="9.28515625" style="179" customWidth="1"/>
    <col min="3" max="3" width="5.7109375" style="179" customWidth="1"/>
    <col min="4" max="4" width="6.7109375" style="179" customWidth="1"/>
    <col min="5" max="5" width="5.7109375" style="179" customWidth="1"/>
    <col min="6" max="6" width="10.28515625" style="179" customWidth="1"/>
    <col min="7" max="7" width="2.140625" style="179" customWidth="1"/>
    <col min="8" max="8" width="18.7109375" style="179" customWidth="1"/>
    <col min="9" max="9" width="12.7109375" style="179" customWidth="1"/>
    <col min="10" max="10" width="6.7109375" style="179" customWidth="1"/>
    <col min="11" max="11" width="18.7109375" style="179" customWidth="1"/>
    <col min="12" max="12" width="25.7109375" style="179" customWidth="1"/>
    <col min="13" max="16384" width="8.7109375" style="179"/>
  </cols>
  <sheetData>
    <row r="1" spans="1:12" ht="18.75" customHeight="1">
      <c r="A1" s="399"/>
      <c r="B1" s="400"/>
      <c r="C1" s="400"/>
      <c r="D1" s="400"/>
      <c r="E1" s="401"/>
      <c r="F1" s="408" t="s">
        <v>101</v>
      </c>
      <c r="G1" s="409"/>
      <c r="H1" s="409"/>
      <c r="I1" s="409"/>
      <c r="J1" s="409"/>
      <c r="K1" s="409"/>
      <c r="L1" s="178"/>
    </row>
    <row r="2" spans="1:12" ht="18.75" customHeight="1">
      <c r="A2" s="402"/>
      <c r="B2" s="403"/>
      <c r="C2" s="403"/>
      <c r="D2" s="403"/>
      <c r="E2" s="404"/>
      <c r="F2" s="410"/>
      <c r="G2" s="411"/>
      <c r="H2" s="411"/>
      <c r="I2" s="411"/>
      <c r="J2" s="411"/>
      <c r="K2" s="411"/>
      <c r="L2" s="178"/>
    </row>
    <row r="3" spans="1:12" ht="18.75" customHeight="1">
      <c r="A3" s="402"/>
      <c r="B3" s="403"/>
      <c r="C3" s="403"/>
      <c r="D3" s="403"/>
      <c r="E3" s="404"/>
      <c r="F3" s="408" t="s">
        <v>102</v>
      </c>
      <c r="G3" s="409"/>
      <c r="H3" s="409"/>
      <c r="I3" s="409"/>
      <c r="J3" s="409"/>
      <c r="K3" s="409"/>
      <c r="L3" s="178"/>
    </row>
    <row r="4" spans="1:12" ht="18.75" customHeight="1">
      <c r="A4" s="405"/>
      <c r="B4" s="406"/>
      <c r="C4" s="406"/>
      <c r="D4" s="406"/>
      <c r="E4" s="407"/>
      <c r="F4" s="410"/>
      <c r="G4" s="411"/>
      <c r="H4" s="411"/>
      <c r="I4" s="411"/>
      <c r="J4" s="411"/>
      <c r="K4" s="411"/>
      <c r="L4" s="178"/>
    </row>
    <row r="5" spans="1:12" ht="15.75" customHeight="1">
      <c r="A5" s="412" t="s">
        <v>103</v>
      </c>
      <c r="B5" s="413"/>
      <c r="C5" s="413"/>
      <c r="D5" s="413"/>
      <c r="E5" s="413"/>
      <c r="F5" s="413"/>
      <c r="G5" s="413"/>
      <c r="H5" s="413"/>
      <c r="I5" s="413"/>
      <c r="J5" s="413"/>
      <c r="K5" s="413"/>
      <c r="L5" s="414"/>
    </row>
    <row r="6" spans="1:12" ht="23.25" customHeight="1">
      <c r="A6" s="412" t="s">
        <v>104</v>
      </c>
      <c r="B6" s="413"/>
      <c r="C6" s="415"/>
      <c r="D6" s="416" t="s">
        <v>105</v>
      </c>
      <c r="E6" s="417"/>
      <c r="F6" s="417"/>
      <c r="G6" s="417"/>
      <c r="H6" s="418"/>
      <c r="I6" s="412" t="s">
        <v>106</v>
      </c>
      <c r="J6" s="415"/>
      <c r="K6" s="416" t="s">
        <v>107</v>
      </c>
      <c r="L6" s="418"/>
    </row>
    <row r="7" spans="1:12" ht="17.850000000000001" customHeight="1">
      <c r="A7" s="412" t="s">
        <v>108</v>
      </c>
      <c r="B7" s="413"/>
      <c r="C7" s="415"/>
      <c r="D7" s="416" t="s">
        <v>109</v>
      </c>
      <c r="E7" s="417"/>
      <c r="F7" s="417"/>
      <c r="G7" s="417"/>
      <c r="H7" s="418"/>
      <c r="I7" s="412" t="s">
        <v>110</v>
      </c>
      <c r="J7" s="415"/>
      <c r="K7" s="416" t="s">
        <v>111</v>
      </c>
      <c r="L7" s="418"/>
    </row>
    <row r="8" spans="1:12" ht="35.85" customHeight="1">
      <c r="A8" s="412" t="s">
        <v>112</v>
      </c>
      <c r="B8" s="413"/>
      <c r="C8" s="415"/>
      <c r="D8" s="416" t="s">
        <v>113</v>
      </c>
      <c r="E8" s="417"/>
      <c r="F8" s="417"/>
      <c r="G8" s="417"/>
      <c r="H8" s="418"/>
      <c r="I8" s="412" t="s">
        <v>114</v>
      </c>
      <c r="J8" s="415"/>
      <c r="K8" s="416" t="s">
        <v>115</v>
      </c>
      <c r="L8" s="418"/>
    </row>
    <row r="9" spans="1:12" ht="15.75" customHeight="1">
      <c r="A9" s="422" t="s">
        <v>116</v>
      </c>
      <c r="B9" s="423"/>
      <c r="C9" s="423"/>
      <c r="D9" s="423"/>
      <c r="E9" s="423"/>
      <c r="F9" s="423"/>
      <c r="G9" s="423"/>
      <c r="H9" s="423"/>
      <c r="I9" s="423"/>
      <c r="J9" s="423"/>
      <c r="K9" s="423"/>
      <c r="L9" s="454"/>
    </row>
    <row r="10" spans="1:12" ht="41.25" customHeight="1">
      <c r="A10" s="436" t="s">
        <v>38</v>
      </c>
      <c r="B10" s="436"/>
      <c r="C10" s="436"/>
      <c r="D10" s="436"/>
      <c r="E10" s="455" t="str">
        <f>+META_PDD!B23</f>
        <v>Formar 27.000 mujeres en habilidades digitales a través de los Centros de Inclusión Digital – CID, en zonas rurales y urbanas.</v>
      </c>
      <c r="F10" s="455"/>
      <c r="G10" s="455"/>
      <c r="H10" s="455"/>
      <c r="I10" s="455"/>
      <c r="J10" s="455"/>
      <c r="K10" s="455"/>
      <c r="L10" s="455"/>
    </row>
    <row r="11" spans="1:12" ht="34.5" customHeight="1">
      <c r="A11" s="424" t="s">
        <v>118</v>
      </c>
      <c r="B11" s="425"/>
      <c r="C11" s="425"/>
      <c r="D11" s="414"/>
      <c r="E11" s="456" t="s">
        <v>223</v>
      </c>
      <c r="F11" s="457"/>
      <c r="G11" s="457"/>
      <c r="H11" s="457"/>
      <c r="I11" s="457"/>
      <c r="J11" s="457"/>
      <c r="K11" s="457"/>
      <c r="L11" s="458"/>
    </row>
    <row r="12" spans="1:12" ht="47.25" customHeight="1">
      <c r="A12" s="412" t="s">
        <v>119</v>
      </c>
      <c r="B12" s="413"/>
      <c r="C12" s="413"/>
      <c r="D12" s="415"/>
      <c r="E12" s="426" t="s">
        <v>258</v>
      </c>
      <c r="F12" s="427"/>
      <c r="G12" s="427"/>
      <c r="H12" s="427"/>
      <c r="I12" s="427"/>
      <c r="J12" s="427"/>
      <c r="K12" s="427"/>
      <c r="L12" s="428"/>
    </row>
    <row r="13" spans="1:12" ht="28.5" customHeight="1">
      <c r="A13" s="412" t="s">
        <v>121</v>
      </c>
      <c r="B13" s="413"/>
      <c r="C13" s="415"/>
      <c r="D13" s="416">
        <v>4033</v>
      </c>
      <c r="E13" s="417"/>
      <c r="F13" s="417"/>
      <c r="G13" s="417"/>
      <c r="H13" s="418"/>
      <c r="I13" s="412" t="s">
        <v>123</v>
      </c>
      <c r="J13" s="415"/>
      <c r="K13" s="416" t="s">
        <v>175</v>
      </c>
      <c r="L13" s="418"/>
    </row>
    <row r="14" spans="1:12" ht="15.75" customHeight="1">
      <c r="A14" s="412" t="s">
        <v>125</v>
      </c>
      <c r="B14" s="413"/>
      <c r="C14" s="413"/>
      <c r="D14" s="413"/>
      <c r="E14" s="413"/>
      <c r="F14" s="413"/>
      <c r="G14" s="413"/>
      <c r="H14" s="413"/>
      <c r="I14" s="413"/>
      <c r="J14" s="413"/>
      <c r="K14" s="413"/>
      <c r="L14" s="414"/>
    </row>
    <row r="15" spans="1:12" ht="25.5" customHeight="1">
      <c r="A15" s="412" t="s">
        <v>126</v>
      </c>
      <c r="B15" s="413"/>
      <c r="C15" s="415"/>
      <c r="D15" s="416" t="s">
        <v>127</v>
      </c>
      <c r="E15" s="417"/>
      <c r="F15" s="417"/>
      <c r="G15" s="417"/>
      <c r="H15" s="418"/>
      <c r="I15" s="412" t="s">
        <v>128</v>
      </c>
      <c r="J15" s="415"/>
      <c r="K15" s="416" t="s">
        <v>129</v>
      </c>
      <c r="L15" s="418"/>
    </row>
    <row r="16" spans="1:12" ht="25.5" customHeight="1">
      <c r="A16" s="412" t="s">
        <v>130</v>
      </c>
      <c r="B16" s="413"/>
      <c r="C16" s="415"/>
      <c r="D16" s="432">
        <v>7900</v>
      </c>
      <c r="E16" s="433"/>
      <c r="F16" s="433"/>
      <c r="G16" s="433"/>
      <c r="H16" s="434"/>
      <c r="I16" s="412" t="s">
        <v>54</v>
      </c>
      <c r="J16" s="415"/>
      <c r="K16" s="416" t="s">
        <v>55</v>
      </c>
      <c r="L16" s="418"/>
    </row>
    <row r="17" spans="1:12" ht="27.6" customHeight="1">
      <c r="A17" s="412" t="s">
        <v>131</v>
      </c>
      <c r="B17" s="413"/>
      <c r="C17" s="415"/>
      <c r="D17" s="416"/>
      <c r="E17" s="417"/>
      <c r="F17" s="417"/>
      <c r="G17" s="417"/>
      <c r="H17" s="418"/>
      <c r="I17" s="429"/>
      <c r="J17" s="431"/>
      <c r="K17" s="431"/>
      <c r="L17" s="430"/>
    </row>
    <row r="18" spans="1:12" ht="12" customHeight="1">
      <c r="A18" s="182" t="s">
        <v>132</v>
      </c>
      <c r="B18" s="182" t="s">
        <v>133</v>
      </c>
      <c r="C18" s="412" t="s">
        <v>134</v>
      </c>
      <c r="D18" s="413"/>
      <c r="E18" s="413"/>
      <c r="F18" s="413"/>
      <c r="G18" s="415"/>
      <c r="H18" s="412" t="s">
        <v>135</v>
      </c>
      <c r="I18" s="415"/>
      <c r="J18" s="412" t="s">
        <v>136</v>
      </c>
      <c r="K18" s="415"/>
      <c r="L18" s="182" t="s">
        <v>137</v>
      </c>
    </row>
    <row r="19" spans="1:12" ht="62.25" customHeight="1">
      <c r="A19" s="180">
        <v>1</v>
      </c>
      <c r="B19" s="181" t="s">
        <v>138</v>
      </c>
      <c r="C19" s="416" t="s">
        <v>259</v>
      </c>
      <c r="D19" s="417"/>
      <c r="E19" s="417"/>
      <c r="F19" s="417"/>
      <c r="G19" s="418"/>
      <c r="H19" s="419" t="s">
        <v>260</v>
      </c>
      <c r="I19" s="421"/>
      <c r="J19" s="429" t="s">
        <v>141</v>
      </c>
      <c r="K19" s="430"/>
      <c r="L19" s="181" t="s">
        <v>147</v>
      </c>
    </row>
    <row r="20" spans="1:12" ht="25.5" customHeight="1">
      <c r="A20" s="182" t="s">
        <v>132</v>
      </c>
      <c r="B20" s="412" t="s">
        <v>148</v>
      </c>
      <c r="C20" s="413"/>
      <c r="D20" s="413"/>
      <c r="E20" s="413"/>
      <c r="F20" s="413"/>
      <c r="G20" s="413"/>
      <c r="H20" s="413"/>
      <c r="I20" s="413"/>
      <c r="J20" s="413"/>
      <c r="K20" s="415"/>
      <c r="L20" s="182" t="s">
        <v>149</v>
      </c>
    </row>
    <row r="21" spans="1:12" ht="28.35" customHeight="1">
      <c r="A21" s="180">
        <v>1</v>
      </c>
      <c r="B21" s="416" t="s">
        <v>239</v>
      </c>
      <c r="C21" s="417"/>
      <c r="D21" s="417"/>
      <c r="E21" s="417"/>
      <c r="F21" s="417"/>
      <c r="G21" s="417"/>
      <c r="H21" s="417"/>
      <c r="I21" s="417"/>
      <c r="J21" s="417"/>
      <c r="K21" s="418"/>
      <c r="L21" s="181" t="s">
        <v>141</v>
      </c>
    </row>
    <row r="22" spans="1:12" ht="15.75" customHeight="1">
      <c r="A22" s="412" t="s">
        <v>151</v>
      </c>
      <c r="B22" s="413"/>
      <c r="C22" s="413"/>
      <c r="D22" s="413"/>
      <c r="E22" s="413"/>
      <c r="F22" s="423"/>
      <c r="G22" s="423"/>
      <c r="H22" s="413"/>
      <c r="I22" s="423"/>
      <c r="J22" s="423"/>
      <c r="K22" s="413"/>
      <c r="L22" s="435"/>
    </row>
    <row r="23" spans="1:12" ht="26.25" customHeight="1">
      <c r="A23" s="412" t="s">
        <v>152</v>
      </c>
      <c r="B23" s="413"/>
      <c r="C23" s="415"/>
      <c r="D23" s="416">
        <v>3479</v>
      </c>
      <c r="E23" s="417"/>
      <c r="F23" s="436" t="s">
        <v>153</v>
      </c>
      <c r="G23" s="436"/>
      <c r="H23" s="188">
        <v>2024</v>
      </c>
      <c r="I23" s="436" t="s">
        <v>154</v>
      </c>
      <c r="J23" s="436"/>
      <c r="L23" s="187" t="s">
        <v>147</v>
      </c>
    </row>
    <row r="24" spans="1:12" ht="26.25" customHeight="1">
      <c r="A24" s="412" t="s">
        <v>155</v>
      </c>
      <c r="B24" s="413"/>
      <c r="C24" s="415"/>
      <c r="D24" s="416"/>
      <c r="E24" s="417"/>
      <c r="F24" s="437"/>
      <c r="G24" s="437"/>
      <c r="H24" s="417"/>
      <c r="I24" s="437"/>
      <c r="J24" s="437"/>
      <c r="K24" s="417"/>
      <c r="L24" s="438"/>
    </row>
    <row r="25" spans="1:12" ht="45.75" customHeight="1">
      <c r="A25" s="412" t="s">
        <v>156</v>
      </c>
      <c r="B25" s="413"/>
      <c r="C25" s="415"/>
      <c r="D25" s="429"/>
      <c r="E25" s="431"/>
      <c r="F25" s="431"/>
      <c r="G25" s="431"/>
      <c r="H25" s="431"/>
      <c r="I25" s="431"/>
      <c r="J25" s="431"/>
      <c r="K25" s="431"/>
      <c r="L25" s="430"/>
    </row>
    <row r="26" spans="1:12" ht="17.850000000000001" customHeight="1">
      <c r="A26" s="412" t="s">
        <v>157</v>
      </c>
      <c r="B26" s="413"/>
      <c r="C26" s="415"/>
      <c r="D26" s="416"/>
      <c r="E26" s="417"/>
      <c r="F26" s="417"/>
      <c r="G26" s="417"/>
      <c r="H26" s="417"/>
      <c r="I26" s="417"/>
      <c r="J26" s="417"/>
      <c r="K26" s="417"/>
      <c r="L26" s="418"/>
    </row>
  </sheetData>
  <mergeCells count="58">
    <mergeCell ref="A24:C24"/>
    <mergeCell ref="D24:L24"/>
    <mergeCell ref="A25:C25"/>
    <mergeCell ref="D25:L25"/>
    <mergeCell ref="A26:C26"/>
    <mergeCell ref="D26:L26"/>
    <mergeCell ref="B20:K20"/>
    <mergeCell ref="B21:K21"/>
    <mergeCell ref="A22:L22"/>
    <mergeCell ref="A23:C23"/>
    <mergeCell ref="D23:E23"/>
    <mergeCell ref="F23:G23"/>
    <mergeCell ref="I23:J23"/>
    <mergeCell ref="C18:G18"/>
    <mergeCell ref="H18:I18"/>
    <mergeCell ref="J18:K18"/>
    <mergeCell ref="C19:G19"/>
    <mergeCell ref="H19:I19"/>
    <mergeCell ref="J19:K19"/>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dataValidations count="1">
    <dataValidation type="list" allowBlank="1" showInputMessage="1" showErrorMessage="1" sqref="J19:K19 D6:H8 K6:L8 K13:L13 D15:H15 K15:L16 L21" xr:uid="{5DBB4558-374E-4AE0-B362-418CE154544A}">
      <formula1>#REF!</formula1>
    </dataValidation>
  </dataValidations>
  <pageMargins left="0.7" right="0.7" top="0.75" bottom="0.75" header="0.3" footer="0.3"/>
  <pageSetup scale="80"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62"/>
  <sheetViews>
    <sheetView showGridLines="0" topLeftCell="A17" zoomScale="70" zoomScaleNormal="70" workbookViewId="0">
      <selection activeCell="A12" sqref="A12:L12"/>
    </sheetView>
  </sheetViews>
  <sheetFormatPr defaultColWidth="10.85546875" defaultRowHeight="14.25"/>
  <cols>
    <col min="1" max="1" width="49.7109375" style="1" customWidth="1"/>
    <col min="2"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8" customFormat="1" ht="32.25" customHeight="1" thickBot="1">
      <c r="A1" s="370"/>
      <c r="B1" s="347" t="s">
        <v>0</v>
      </c>
      <c r="C1" s="348"/>
      <c r="D1" s="348"/>
      <c r="E1" s="348"/>
      <c r="F1" s="348"/>
      <c r="G1" s="348"/>
      <c r="H1" s="348"/>
      <c r="I1" s="349"/>
      <c r="J1" s="344" t="s">
        <v>1</v>
      </c>
      <c r="K1" s="345"/>
      <c r="L1" s="346"/>
    </row>
    <row r="2" spans="1:15" s="78" customFormat="1" ht="30.75" customHeight="1" thickBot="1">
      <c r="A2" s="371"/>
      <c r="B2" s="350" t="s">
        <v>2</v>
      </c>
      <c r="C2" s="351"/>
      <c r="D2" s="351"/>
      <c r="E2" s="351"/>
      <c r="F2" s="351"/>
      <c r="G2" s="351"/>
      <c r="H2" s="351"/>
      <c r="I2" s="352"/>
      <c r="J2" s="344" t="s">
        <v>3</v>
      </c>
      <c r="K2" s="345"/>
      <c r="L2" s="346"/>
    </row>
    <row r="3" spans="1:15" s="78" customFormat="1" ht="24" customHeight="1" thickBot="1">
      <c r="A3" s="371"/>
      <c r="B3" s="350" t="s">
        <v>4</v>
      </c>
      <c r="C3" s="351"/>
      <c r="D3" s="351"/>
      <c r="E3" s="351"/>
      <c r="F3" s="351"/>
      <c r="G3" s="351"/>
      <c r="H3" s="351"/>
      <c r="I3" s="352"/>
      <c r="J3" s="344" t="s">
        <v>5</v>
      </c>
      <c r="K3" s="345"/>
      <c r="L3" s="346"/>
    </row>
    <row r="4" spans="1:15" s="78" customFormat="1" ht="21.75" customHeight="1" thickBot="1">
      <c r="A4" s="372"/>
      <c r="B4" s="353" t="s">
        <v>261</v>
      </c>
      <c r="C4" s="354"/>
      <c r="D4" s="354"/>
      <c r="E4" s="354"/>
      <c r="F4" s="354"/>
      <c r="G4" s="354"/>
      <c r="H4" s="354"/>
      <c r="I4" s="355"/>
      <c r="J4" s="344" t="s">
        <v>6</v>
      </c>
      <c r="K4" s="345"/>
      <c r="L4" s="346"/>
    </row>
    <row r="5" spans="1:15" s="78" customFormat="1" ht="15.6" customHeight="1" thickBot="1">
      <c r="A5" s="79"/>
      <c r="B5" s="80"/>
      <c r="C5" s="80"/>
      <c r="D5" s="80"/>
      <c r="E5" s="80"/>
      <c r="F5" s="80"/>
      <c r="G5" s="80"/>
      <c r="H5" s="80"/>
      <c r="I5" s="80"/>
      <c r="J5" s="81"/>
      <c r="K5" s="81"/>
      <c r="L5" s="81"/>
    </row>
    <row r="6" spans="1:15" ht="40.35" customHeight="1" thickBot="1">
      <c r="A6" s="54" t="s">
        <v>7</v>
      </c>
      <c r="B6" s="379" t="s">
        <v>8</v>
      </c>
      <c r="C6" s="380"/>
      <c r="D6" s="380"/>
      <c r="E6" s="380"/>
      <c r="F6" s="380"/>
      <c r="G6" s="380"/>
      <c r="H6" s="380"/>
      <c r="I6" s="381"/>
      <c r="J6" s="226" t="s">
        <v>9</v>
      </c>
      <c r="K6" s="392">
        <v>2024110010313</v>
      </c>
      <c r="L6" s="394"/>
      <c r="M6" s="529"/>
      <c r="N6" s="529"/>
      <c r="O6" s="529"/>
    </row>
    <row r="7" spans="1:15" s="78" customFormat="1" ht="15" customHeight="1" thickBot="1">
      <c r="A7" s="79"/>
      <c r="B7" s="80"/>
      <c r="C7" s="80"/>
      <c r="D7" s="80"/>
      <c r="E7" s="80"/>
      <c r="F7" s="80"/>
      <c r="G7" s="80"/>
      <c r="H7" s="80"/>
      <c r="I7" s="80"/>
      <c r="J7" s="80"/>
      <c r="K7" s="80"/>
      <c r="L7" s="80"/>
      <c r="M7" s="81"/>
      <c r="N7" s="81"/>
      <c r="O7" s="81"/>
    </row>
    <row r="8" spans="1:15" s="78" customFormat="1" ht="21.75" customHeight="1" thickBot="1">
      <c r="A8" s="530" t="s">
        <v>10</v>
      </c>
      <c r="B8" s="166" t="s">
        <v>11</v>
      </c>
      <c r="C8" s="127"/>
      <c r="D8" s="166" t="s">
        <v>12</v>
      </c>
      <c r="E8" s="127"/>
      <c r="F8" s="166" t="s">
        <v>13</v>
      </c>
      <c r="G8" s="125" t="s">
        <v>14</v>
      </c>
      <c r="H8" s="166" t="s">
        <v>15</v>
      </c>
      <c r="I8" s="126"/>
      <c r="J8" s="504" t="s">
        <v>16</v>
      </c>
      <c r="K8" s="165" t="s">
        <v>17</v>
      </c>
      <c r="L8" s="82"/>
      <c r="M8" s="529"/>
      <c r="N8" s="529"/>
      <c r="O8" s="529"/>
    </row>
    <row r="9" spans="1:15" s="78" customFormat="1" ht="21.75" customHeight="1" thickBot="1">
      <c r="A9" s="530"/>
      <c r="B9" s="167" t="s">
        <v>18</v>
      </c>
      <c r="C9" s="127"/>
      <c r="D9" s="166" t="s">
        <v>19</v>
      </c>
      <c r="E9" s="128"/>
      <c r="F9" s="166" t="s">
        <v>20</v>
      </c>
      <c r="G9" s="128"/>
      <c r="H9" s="166" t="s">
        <v>21</v>
      </c>
      <c r="I9" s="126"/>
      <c r="J9" s="504"/>
      <c r="K9" s="165" t="s">
        <v>22</v>
      </c>
      <c r="L9" s="82"/>
      <c r="M9" s="529"/>
      <c r="N9" s="529"/>
      <c r="O9" s="529"/>
    </row>
    <row r="10" spans="1:15" s="78" customFormat="1" ht="21.75" customHeight="1" thickBot="1">
      <c r="A10" s="530"/>
      <c r="B10" s="166" t="s">
        <v>23</v>
      </c>
      <c r="C10" s="125"/>
      <c r="D10" s="166" t="s">
        <v>24</v>
      </c>
      <c r="E10" s="128"/>
      <c r="F10" s="166" t="s">
        <v>25</v>
      </c>
      <c r="G10" s="128"/>
      <c r="H10" s="166" t="s">
        <v>26</v>
      </c>
      <c r="I10" s="126"/>
      <c r="J10" s="504"/>
      <c r="K10" s="165" t="s">
        <v>27</v>
      </c>
      <c r="L10" s="236" t="s">
        <v>14</v>
      </c>
      <c r="M10" s="529"/>
      <c r="N10" s="529"/>
      <c r="O10" s="529"/>
    </row>
    <row r="11" spans="1:15" ht="12" customHeight="1" thickBot="1">
      <c r="A11" s="75"/>
      <c r="B11" s="76"/>
      <c r="C11" s="76"/>
      <c r="D11" s="76"/>
      <c r="E11" s="76"/>
      <c r="F11" s="76"/>
      <c r="G11" s="76"/>
      <c r="H11" s="76"/>
      <c r="I11" s="76"/>
      <c r="J11" s="76"/>
      <c r="K11" s="76"/>
      <c r="L11" s="76"/>
      <c r="M11" s="529"/>
      <c r="N11" s="529"/>
      <c r="O11" s="529"/>
    </row>
    <row r="12" spans="1:15" ht="32.1" customHeight="1" thickBot="1">
      <c r="A12" s="524" t="s">
        <v>262</v>
      </c>
      <c r="B12" s="525"/>
      <c r="C12" s="525"/>
      <c r="D12" s="525"/>
      <c r="E12" s="525"/>
      <c r="F12" s="525"/>
      <c r="G12" s="525"/>
      <c r="H12" s="525"/>
      <c r="I12" s="525"/>
      <c r="J12" s="525"/>
      <c r="K12" s="525"/>
      <c r="L12" s="526"/>
    </row>
    <row r="13" spans="1:15" ht="32.1" customHeight="1" thickBot="1">
      <c r="A13" s="527" t="s">
        <v>263</v>
      </c>
      <c r="B13" s="510" t="s">
        <v>117</v>
      </c>
      <c r="C13" s="505" t="s">
        <v>30</v>
      </c>
      <c r="D13" s="507" t="s">
        <v>58</v>
      </c>
      <c r="E13" s="508"/>
      <c r="F13" s="509"/>
      <c r="G13" s="507" t="s">
        <v>69</v>
      </c>
      <c r="H13" s="508"/>
      <c r="I13" s="509"/>
      <c r="J13" s="356" t="s">
        <v>73</v>
      </c>
      <c r="K13" s="357"/>
      <c r="L13" s="358"/>
    </row>
    <row r="14" spans="1:15" ht="32.1" customHeight="1" thickBot="1">
      <c r="A14" s="528"/>
      <c r="B14" s="511"/>
      <c r="C14" s="506"/>
      <c r="D14" s="113" t="s">
        <v>45</v>
      </c>
      <c r="E14" s="111" t="s">
        <v>46</v>
      </c>
      <c r="F14" s="112" t="s">
        <v>264</v>
      </c>
      <c r="G14" s="113" t="s">
        <v>45</v>
      </c>
      <c r="H14" s="111" t="s">
        <v>46</v>
      </c>
      <c r="I14" s="112" t="s">
        <v>264</v>
      </c>
      <c r="J14" s="113" t="s">
        <v>45</v>
      </c>
      <c r="K14" s="111" t="s">
        <v>46</v>
      </c>
      <c r="L14" s="112" t="s">
        <v>264</v>
      </c>
    </row>
    <row r="15" spans="1:15" ht="31.5" customHeight="1">
      <c r="A15" s="531" t="s">
        <v>265</v>
      </c>
      <c r="B15" s="533" t="s">
        <v>29</v>
      </c>
      <c r="C15" s="543" t="s">
        <v>266</v>
      </c>
      <c r="D15" s="515">
        <f>+ACTIVIDAD_1!B24+ACTIVIDAD_2!$B$24</f>
        <v>583748000</v>
      </c>
      <c r="E15" s="512">
        <f>+ACTIVIDAD_1!B25+ACTIVIDAD_2!$B$25</f>
        <v>0</v>
      </c>
      <c r="F15" s="518">
        <v>0</v>
      </c>
      <c r="G15" s="515">
        <f>+ACTIVIDAD_1!C24+ACTIVIDAD_2!$C$24</f>
        <v>413586000</v>
      </c>
      <c r="H15" s="515">
        <f>+ACTIVIDAD_1!C25+ACTIVIDAD_2!$C$25</f>
        <v>4227333</v>
      </c>
      <c r="I15" s="521">
        <f>+META_PDD!C31</f>
        <v>427</v>
      </c>
      <c r="J15" s="512">
        <f>+ACTIVIDAD_1!G25+ACTIVIDAD_2!$B$25</f>
        <v>0</v>
      </c>
      <c r="K15" s="515">
        <f>+ACTIVIDAD_1!D25+ACTIVIDAD_2!D25</f>
        <v>68459466</v>
      </c>
      <c r="L15" s="551">
        <f>+ACTIVIDAD_1!C42+ACTIVIDAD_2!C42</f>
        <v>0.28000000000000003</v>
      </c>
    </row>
    <row r="16" spans="1:15" ht="39.75" customHeight="1">
      <c r="A16" s="535"/>
      <c r="B16" s="534"/>
      <c r="C16" s="549"/>
      <c r="D16" s="516"/>
      <c r="E16" s="513"/>
      <c r="F16" s="519"/>
      <c r="G16" s="516"/>
      <c r="H16" s="516"/>
      <c r="I16" s="522"/>
      <c r="J16" s="513"/>
      <c r="K16" s="516"/>
      <c r="L16" s="552"/>
    </row>
    <row r="17" spans="1:13" ht="77.25" customHeight="1">
      <c r="A17" s="532"/>
      <c r="B17" s="212" t="s">
        <v>159</v>
      </c>
      <c r="C17" s="550"/>
      <c r="D17" s="517"/>
      <c r="E17" s="514"/>
      <c r="F17" s="520"/>
      <c r="G17" s="517"/>
      <c r="H17" s="517"/>
      <c r="I17" s="523"/>
      <c r="J17" s="514"/>
      <c r="K17" s="517"/>
      <c r="L17" s="553"/>
    </row>
    <row r="18" spans="1:13" ht="105" customHeight="1" thickBot="1">
      <c r="A18" s="213" t="s">
        <v>267</v>
      </c>
      <c r="B18" s="212" t="s">
        <v>183</v>
      </c>
      <c r="C18" s="211" t="s">
        <v>268</v>
      </c>
      <c r="D18" s="267">
        <f>+ACTIVIDAD_3!B26</f>
        <v>59208000</v>
      </c>
      <c r="E18" s="268">
        <f>+ACTIVIDAD_3!B27</f>
        <v>0</v>
      </c>
      <c r="F18" s="269">
        <v>0</v>
      </c>
      <c r="G18" s="270">
        <f>+ACTIVIDAD_3!C26</f>
        <v>36168000</v>
      </c>
      <c r="H18" s="270">
        <f>+ACTIVIDAD_3!C27</f>
        <v>266400</v>
      </c>
      <c r="I18" s="271">
        <f>+ACTIVIDAD_3!C40+ACTIVIDAD_3!C42</f>
        <v>0.1</v>
      </c>
      <c r="J18" s="269">
        <v>0</v>
      </c>
      <c r="K18" s="270">
        <v>8271000</v>
      </c>
      <c r="L18" s="271">
        <v>0.1</v>
      </c>
    </row>
    <row r="19" spans="1:13" s="25" customFormat="1" ht="16.5" customHeight="1">
      <c r="D19" s="253"/>
      <c r="G19" s="253"/>
      <c r="M19" s="1"/>
    </row>
    <row r="20" spans="1:13" ht="15" customHeight="1" thickBot="1"/>
    <row r="21" spans="1:13" ht="35.1" customHeight="1" thickBot="1">
      <c r="A21" s="524" t="s">
        <v>269</v>
      </c>
      <c r="B21" s="525"/>
      <c r="C21" s="525"/>
      <c r="D21" s="525"/>
      <c r="E21" s="525"/>
      <c r="F21" s="525"/>
      <c r="G21" s="525"/>
      <c r="H21" s="525"/>
      <c r="I21" s="525"/>
      <c r="J21" s="525"/>
      <c r="K21" s="525"/>
      <c r="L21" s="526"/>
    </row>
    <row r="22" spans="1:13" ht="35.1" customHeight="1">
      <c r="A22" s="527" t="s">
        <v>263</v>
      </c>
      <c r="B22" s="510" t="s">
        <v>117</v>
      </c>
      <c r="C22" s="505" t="s">
        <v>30</v>
      </c>
      <c r="D22" s="507" t="s">
        <v>78</v>
      </c>
      <c r="E22" s="508"/>
      <c r="F22" s="509"/>
      <c r="G22" s="507" t="s">
        <v>79</v>
      </c>
      <c r="H22" s="508"/>
      <c r="I22" s="509"/>
      <c r="J22" s="507" t="s">
        <v>80</v>
      </c>
      <c r="K22" s="508"/>
      <c r="L22" s="509"/>
    </row>
    <row r="23" spans="1:13" ht="35.1" customHeight="1" thickBot="1">
      <c r="A23" s="528"/>
      <c r="B23" s="511"/>
      <c r="C23" s="506"/>
      <c r="D23" s="113" t="s">
        <v>45</v>
      </c>
      <c r="E23" s="111" t="s">
        <v>46</v>
      </c>
      <c r="F23" s="112" t="s">
        <v>264</v>
      </c>
      <c r="G23" s="113" t="s">
        <v>45</v>
      </c>
      <c r="H23" s="111" t="s">
        <v>46</v>
      </c>
      <c r="I23" s="112" t="s">
        <v>264</v>
      </c>
      <c r="J23" s="113" t="s">
        <v>45</v>
      </c>
      <c r="K23" s="111" t="s">
        <v>46</v>
      </c>
      <c r="L23" s="112" t="s">
        <v>264</v>
      </c>
    </row>
    <row r="24" spans="1:13" ht="62.25" customHeight="1">
      <c r="A24" s="531" t="s">
        <v>265</v>
      </c>
      <c r="B24" s="214" t="s">
        <v>29</v>
      </c>
      <c r="C24" s="543" t="s">
        <v>266</v>
      </c>
      <c r="D24" s="539"/>
      <c r="E24" s="541"/>
      <c r="F24" s="545"/>
      <c r="G24" s="539"/>
      <c r="H24" s="541"/>
      <c r="I24" s="545"/>
      <c r="J24" s="539"/>
      <c r="K24" s="541"/>
      <c r="L24" s="545"/>
    </row>
    <row r="25" spans="1:13" ht="72" customHeight="1">
      <c r="A25" s="532"/>
      <c r="B25" s="212" t="s">
        <v>159</v>
      </c>
      <c r="C25" s="544"/>
      <c r="D25" s="540"/>
      <c r="E25" s="542"/>
      <c r="F25" s="546"/>
      <c r="G25" s="540"/>
      <c r="H25" s="542"/>
      <c r="I25" s="546"/>
      <c r="J25" s="540"/>
      <c r="K25" s="542"/>
      <c r="L25" s="546"/>
    </row>
    <row r="26" spans="1:13" ht="90" customHeight="1" thickBot="1">
      <c r="A26" s="213" t="s">
        <v>267</v>
      </c>
      <c r="B26" s="212" t="s">
        <v>183</v>
      </c>
      <c r="C26" s="211" t="s">
        <v>268</v>
      </c>
      <c r="D26" s="115"/>
      <c r="E26" s="24"/>
      <c r="F26" s="27"/>
      <c r="G26" s="115"/>
      <c r="H26" s="24"/>
      <c r="I26" s="27"/>
      <c r="J26" s="115"/>
      <c r="K26" s="24"/>
      <c r="L26" s="27"/>
    </row>
    <row r="28" spans="1:13" ht="15" thickBot="1"/>
    <row r="29" spans="1:13" ht="35.1" customHeight="1" thickBot="1">
      <c r="A29" s="536" t="s">
        <v>270</v>
      </c>
      <c r="B29" s="537"/>
      <c r="C29" s="537"/>
      <c r="D29" s="537"/>
      <c r="E29" s="537"/>
      <c r="F29" s="537"/>
      <c r="G29" s="537"/>
      <c r="H29" s="537"/>
      <c r="I29" s="537"/>
      <c r="J29" s="537"/>
      <c r="K29" s="537"/>
      <c r="L29" s="538"/>
    </row>
    <row r="30" spans="1:13" ht="35.1" customHeight="1">
      <c r="A30" s="527" t="s">
        <v>263</v>
      </c>
      <c r="B30" s="510" t="s">
        <v>117</v>
      </c>
      <c r="C30" s="505" t="s">
        <v>30</v>
      </c>
      <c r="D30" s="507" t="s">
        <v>81</v>
      </c>
      <c r="E30" s="508"/>
      <c r="F30" s="509"/>
      <c r="G30" s="507" t="s">
        <v>82</v>
      </c>
      <c r="H30" s="508"/>
      <c r="I30" s="509"/>
      <c r="J30" s="507" t="s">
        <v>83</v>
      </c>
      <c r="K30" s="508"/>
      <c r="L30" s="509"/>
    </row>
    <row r="31" spans="1:13" ht="35.1" customHeight="1" thickBot="1">
      <c r="A31" s="528"/>
      <c r="B31" s="511"/>
      <c r="C31" s="506"/>
      <c r="D31" s="113" t="s">
        <v>45</v>
      </c>
      <c r="E31" s="111" t="s">
        <v>46</v>
      </c>
      <c r="F31" s="112" t="s">
        <v>264</v>
      </c>
      <c r="G31" s="113" t="s">
        <v>45</v>
      </c>
      <c r="H31" s="111" t="s">
        <v>46</v>
      </c>
      <c r="I31" s="112" t="s">
        <v>264</v>
      </c>
      <c r="J31" s="113" t="s">
        <v>45</v>
      </c>
      <c r="K31" s="111" t="s">
        <v>46</v>
      </c>
      <c r="L31" s="112" t="s">
        <v>264</v>
      </c>
    </row>
    <row r="32" spans="1:13" ht="56.25" customHeight="1">
      <c r="A32" s="531" t="s">
        <v>265</v>
      </c>
      <c r="B32" s="214" t="s">
        <v>29</v>
      </c>
      <c r="C32" s="543" t="s">
        <v>266</v>
      </c>
      <c r="D32" s="547"/>
      <c r="E32" s="547"/>
      <c r="F32" s="545"/>
      <c r="G32" s="539"/>
      <c r="H32" s="541"/>
      <c r="I32" s="545"/>
      <c r="J32" s="539"/>
      <c r="K32" s="541"/>
      <c r="L32" s="545"/>
    </row>
    <row r="33" spans="1:12" ht="75" customHeight="1">
      <c r="A33" s="532"/>
      <c r="B33" s="212" t="s">
        <v>159</v>
      </c>
      <c r="C33" s="544"/>
      <c r="D33" s="548"/>
      <c r="E33" s="548"/>
      <c r="F33" s="546"/>
      <c r="G33" s="540"/>
      <c r="H33" s="542"/>
      <c r="I33" s="546"/>
      <c r="J33" s="540"/>
      <c r="K33" s="542"/>
      <c r="L33" s="546"/>
    </row>
    <row r="34" spans="1:12" ht="72.75" customHeight="1">
      <c r="A34" s="213" t="s">
        <v>267</v>
      </c>
      <c r="B34" s="212" t="s">
        <v>183</v>
      </c>
      <c r="C34" s="211" t="s">
        <v>268</v>
      </c>
      <c r="D34" s="114"/>
      <c r="E34" s="21"/>
      <c r="F34" s="22"/>
      <c r="G34" s="114"/>
      <c r="H34" s="21"/>
      <c r="I34" s="22"/>
      <c r="J34" s="114"/>
      <c r="K34" s="21"/>
      <c r="L34" s="22"/>
    </row>
    <row r="36" spans="1:12" ht="15" thickBot="1"/>
    <row r="37" spans="1:12" ht="35.1" customHeight="1" thickBot="1">
      <c r="A37" s="536" t="s">
        <v>271</v>
      </c>
      <c r="B37" s="537"/>
      <c r="C37" s="537"/>
      <c r="D37" s="537"/>
      <c r="E37" s="537"/>
      <c r="F37" s="537"/>
      <c r="G37" s="537"/>
      <c r="H37" s="537"/>
      <c r="I37" s="537"/>
      <c r="J37" s="537"/>
      <c r="K37" s="537"/>
      <c r="L37" s="538"/>
    </row>
    <row r="38" spans="1:12" ht="35.1" customHeight="1">
      <c r="A38" s="527" t="s">
        <v>263</v>
      </c>
      <c r="B38" s="510" t="s">
        <v>117</v>
      </c>
      <c r="C38" s="505" t="s">
        <v>30</v>
      </c>
      <c r="D38" s="507" t="s">
        <v>84</v>
      </c>
      <c r="E38" s="508"/>
      <c r="F38" s="509"/>
      <c r="G38" s="507" t="s">
        <v>272</v>
      </c>
      <c r="H38" s="508"/>
      <c r="I38" s="509"/>
      <c r="J38" s="507" t="s">
        <v>86</v>
      </c>
      <c r="K38" s="508"/>
      <c r="L38" s="509"/>
    </row>
    <row r="39" spans="1:12" ht="35.1" customHeight="1" thickBot="1">
      <c r="A39" s="528"/>
      <c r="B39" s="511"/>
      <c r="C39" s="506"/>
      <c r="D39" s="113" t="s">
        <v>45</v>
      </c>
      <c r="E39" s="111" t="s">
        <v>46</v>
      </c>
      <c r="F39" s="112" t="s">
        <v>264</v>
      </c>
      <c r="G39" s="113" t="s">
        <v>45</v>
      </c>
      <c r="H39" s="111" t="s">
        <v>46</v>
      </c>
      <c r="I39" s="112" t="s">
        <v>264</v>
      </c>
      <c r="J39" s="113" t="s">
        <v>45</v>
      </c>
      <c r="K39" s="111" t="s">
        <v>46</v>
      </c>
      <c r="L39" s="112" t="s">
        <v>264</v>
      </c>
    </row>
    <row r="40" spans="1:12" ht="72" customHeight="1">
      <c r="A40" s="531" t="s">
        <v>265</v>
      </c>
      <c r="B40" s="214" t="s">
        <v>29</v>
      </c>
      <c r="C40" s="543" t="s">
        <v>266</v>
      </c>
      <c r="D40" s="539"/>
      <c r="E40" s="541"/>
      <c r="F40" s="545"/>
      <c r="G40" s="539"/>
      <c r="H40" s="541"/>
      <c r="I40" s="545"/>
      <c r="J40" s="539"/>
      <c r="K40" s="541"/>
      <c r="L40" s="545"/>
    </row>
    <row r="41" spans="1:12" ht="67.5" customHeight="1">
      <c r="A41" s="532"/>
      <c r="B41" s="212" t="s">
        <v>159</v>
      </c>
      <c r="C41" s="544"/>
      <c r="D41" s="540"/>
      <c r="E41" s="542"/>
      <c r="F41" s="546"/>
      <c r="G41" s="540"/>
      <c r="H41" s="542"/>
      <c r="I41" s="546"/>
      <c r="J41" s="540"/>
      <c r="K41" s="542"/>
      <c r="L41" s="546"/>
    </row>
    <row r="42" spans="1:12" ht="81.75" customHeight="1">
      <c r="A42" s="213" t="s">
        <v>267</v>
      </c>
      <c r="B42" s="212" t="s">
        <v>183</v>
      </c>
      <c r="C42" s="211" t="s">
        <v>268</v>
      </c>
      <c r="D42" s="114"/>
      <c r="E42" s="21"/>
      <c r="F42" s="22"/>
      <c r="G42" s="114"/>
      <c r="H42" s="21"/>
      <c r="I42" s="22"/>
      <c r="J42" s="114"/>
      <c r="K42" s="21"/>
      <c r="L42" s="22"/>
    </row>
    <row r="60" spans="7:7">
      <c r="G60" s="242">
        <v>34229732</v>
      </c>
    </row>
    <row r="61" spans="7:7" ht="15">
      <c r="G61" s="274">
        <v>34229734</v>
      </c>
    </row>
    <row r="62" spans="7:7">
      <c r="G62" s="293">
        <f>SUM(G60:G61)</f>
        <v>68459466</v>
      </c>
    </row>
  </sheetData>
  <mergeCells count="91">
    <mergeCell ref="K32:K33"/>
    <mergeCell ref="L32:L33"/>
    <mergeCell ref="K15:K17"/>
    <mergeCell ref="L15:L17"/>
    <mergeCell ref="J24:J25"/>
    <mergeCell ref="K24:K25"/>
    <mergeCell ref="L24:L25"/>
    <mergeCell ref="C15:C17"/>
    <mergeCell ref="I32:I33"/>
    <mergeCell ref="D24:D25"/>
    <mergeCell ref="E24:E25"/>
    <mergeCell ref="F24:F25"/>
    <mergeCell ref="G24:G25"/>
    <mergeCell ref="H24:H25"/>
    <mergeCell ref="I24:I25"/>
    <mergeCell ref="C24:C25"/>
    <mergeCell ref="C32:C33"/>
    <mergeCell ref="B30:B31"/>
    <mergeCell ref="K40:K41"/>
    <mergeCell ref="L40:L41"/>
    <mergeCell ref="D32:D33"/>
    <mergeCell ref="E32:E33"/>
    <mergeCell ref="F32:F33"/>
    <mergeCell ref="G32:G33"/>
    <mergeCell ref="H32:H33"/>
    <mergeCell ref="A37:L37"/>
    <mergeCell ref="C38:C39"/>
    <mergeCell ref="D38:F38"/>
    <mergeCell ref="G38:I38"/>
    <mergeCell ref="J38:L38"/>
    <mergeCell ref="D40:D41"/>
    <mergeCell ref="E40:E41"/>
    <mergeCell ref="A32:A33"/>
    <mergeCell ref="C22:C23"/>
    <mergeCell ref="D22:F22"/>
    <mergeCell ref="G22:I22"/>
    <mergeCell ref="J40:J41"/>
    <mergeCell ref="G40:G41"/>
    <mergeCell ref="H40:H41"/>
    <mergeCell ref="C40:C41"/>
    <mergeCell ref="I40:I41"/>
    <mergeCell ref="J32:J33"/>
    <mergeCell ref="F40:F41"/>
    <mergeCell ref="M10:O10"/>
    <mergeCell ref="D13:F13"/>
    <mergeCell ref="G13:I13"/>
    <mergeCell ref="J13:L13"/>
    <mergeCell ref="A40:A41"/>
    <mergeCell ref="B15:B16"/>
    <mergeCell ref="A15:A17"/>
    <mergeCell ref="A24:A25"/>
    <mergeCell ref="A38:A39"/>
    <mergeCell ref="B38:B39"/>
    <mergeCell ref="A22:A23"/>
    <mergeCell ref="A30:A31"/>
    <mergeCell ref="A21:L21"/>
    <mergeCell ref="A29:L29"/>
    <mergeCell ref="J22:L22"/>
    <mergeCell ref="J30:L30"/>
    <mergeCell ref="K6:L6"/>
    <mergeCell ref="M6:O6"/>
    <mergeCell ref="M11:O11"/>
    <mergeCell ref="B6:I6"/>
    <mergeCell ref="A1:A4"/>
    <mergeCell ref="J1:L1"/>
    <mergeCell ref="J2:L2"/>
    <mergeCell ref="J3:L3"/>
    <mergeCell ref="J4:L4"/>
    <mergeCell ref="B1:I1"/>
    <mergeCell ref="B2:I2"/>
    <mergeCell ref="B3:I3"/>
    <mergeCell ref="B4:I4"/>
    <mergeCell ref="A8:A10"/>
    <mergeCell ref="M8:O8"/>
    <mergeCell ref="M9:O9"/>
    <mergeCell ref="J8:J10"/>
    <mergeCell ref="C30:C31"/>
    <mergeCell ref="D30:F30"/>
    <mergeCell ref="G30:I30"/>
    <mergeCell ref="B13:B14"/>
    <mergeCell ref="J15:J17"/>
    <mergeCell ref="C13:C14"/>
    <mergeCell ref="D15:D17"/>
    <mergeCell ref="E15:E17"/>
    <mergeCell ref="F15:F17"/>
    <mergeCell ref="G15:G17"/>
    <mergeCell ref="H15:H17"/>
    <mergeCell ref="I15:I17"/>
    <mergeCell ref="A12:L12"/>
    <mergeCell ref="A13:A14"/>
    <mergeCell ref="B22:B23"/>
  </mergeCells>
  <pageMargins left="0.25" right="0.25" top="0.75" bottom="0.75" header="0.3" footer="0.3"/>
  <pageSetup scale="21"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926038-EF56-4108-9021-20CDD9BE6652}"/>
</file>

<file path=customXml/itemProps2.xml><?xml version="1.0" encoding="utf-8"?>
<ds:datastoreItem xmlns:ds="http://schemas.openxmlformats.org/officeDocument/2006/customXml" ds:itemID="{424D544D-E8DA-422F-9D4F-04A0A303E7CE}"/>
</file>

<file path=customXml/itemProps3.xml><?xml version="1.0" encoding="utf-8"?>
<ds:datastoreItem xmlns:ds="http://schemas.openxmlformats.org/officeDocument/2006/customXml" ds:itemID="{B8CB741A-7D85-4CE2-B139-98A37B65EA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2025-04-11T14:43:50Z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