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mc:AlternateContent xmlns:mc="http://schemas.openxmlformats.org/markup-compatibility/2006">
    <mc:Choice Requires="x15">
      <x15ac:absPath xmlns:x15ac="http://schemas.microsoft.com/office/spreadsheetml/2010/11/ac" url="/Users/mcallister.granados/Downloads/"/>
    </mc:Choice>
  </mc:AlternateContent>
  <xr:revisionPtr revIDLastSave="202" documentId="13_ncr:1_{B72DBB6A-0292-F343-9162-1D8E94BE5EA5}" xr6:coauthVersionLast="47" xr6:coauthVersionMax="47" xr10:uidLastSave="{F0891751-734A-44D3-AC33-8470E2055741}"/>
  <bookViews>
    <workbookView xWindow="0" yWindow="500" windowWidth="38400" windowHeight="19420" tabRatio="734" firstSheet="20" activeTab="17"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ACTIVIDAD_3" sheetId="60" r:id="rId8"/>
    <sheet name="HV 3" sheetId="65" state="hidden" r:id="rId9"/>
    <sheet name="ACTIVIDAD_4" sheetId="61" r:id="rId10"/>
    <sheet name="HV 4" sheetId="66" state="hidden" r:id="rId11"/>
    <sheet name="ACTIVIDAD_5" sheetId="62" r:id="rId12"/>
    <sheet name="HV 5" sheetId="67" state="hidden" r:id="rId13"/>
    <sheet name="ACTIVIDAD_6" sheetId="57" r:id="rId14"/>
    <sheet name="HV 6" sheetId="58" state="hidden" r:id="rId15"/>
    <sheet name="ACTIVIDAD_7" sheetId="55" r:id="rId16"/>
    <sheet name="HV 7" sheetId="56" state="hidden" r:id="rId17"/>
    <sheet name="ACTIVIDAD_8" sheetId="63" r:id="rId18"/>
    <sheet name="HV 8" sheetId="68" state="hidden" r:id="rId19"/>
    <sheet name="HV META PDD" sheetId="69" state="hidden" r:id="rId20"/>
    <sheet name="META_PDD" sheetId="38" r:id="rId21"/>
    <sheet name="PRODUCTO_MGA" sheetId="47" r:id="rId22"/>
    <sheet name="TERRITORIALIZACIÓN" sheetId="41" r:id="rId23"/>
    <sheet name="PMR" sheetId="46" r:id="rId24"/>
    <sheet name="CONTROL DE CAMBIOS" sheetId="40" r:id="rId25"/>
    <sheet name="Listas" sheetId="43" state="hidden" r:id="rId26"/>
    <sheet name="HV_BaseGeografica" sheetId="7" state="hidden" r:id="rId27"/>
    <sheet name="HV_InstrumentosCaptura" sheetId="8" state="hidden" r:id="rId28"/>
    <sheet name="HV_SistemaInformacion" sheetId="9" state="hidden" r:id="rId29"/>
    <sheet name="HV_Predio360" sheetId="10" state="hidden" r:id="rId30"/>
    <sheet name="HV_PED" sheetId="11" state="hidden" r:id="rId31"/>
    <sheet name="HV_SPI_Producto1" sheetId="12" state="hidden" r:id="rId32"/>
    <sheet name="HV_SPI_Producto2" sheetId="13" state="hidden" r:id="rId33"/>
    <sheet name="HV_SPI_Producto3" sheetId="14" state="hidden" r:id="rId34"/>
    <sheet name="HV_SPI_Producto4" sheetId="15" state="hidden" r:id="rId35"/>
    <sheet name="HV_SPI_Producto5" sheetId="16" state="hidden" r:id="rId36"/>
    <sheet name="HV_SPI_Producto6" sheetId="17" state="hidden" r:id="rId37"/>
    <sheet name="HV_SPI_Gestión" sheetId="18" state="hidden" r:id="rId38"/>
    <sheet name="Hoja3" sheetId="19" state="hidden" r:id="rId39"/>
  </sheets>
  <externalReferences>
    <externalReference r:id="rId40"/>
  </externalReferences>
  <definedNames>
    <definedName name="_xlnm._FilterDatabase" localSheetId="13" hidden="1">ACTIVIDAD_6!$A$33:$I$61</definedName>
    <definedName name="_xlnm._FilterDatabase" localSheetId="23" hidden="1">PMR!$A$11:$AX$36</definedName>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5">ACTIVIDAD_7!$A$1:$O$31</definedName>
    <definedName name="_xlnm.Print_Area" localSheetId="17">ACTIVIDAD_8!$A$1:$O$31</definedName>
    <definedName name="_xlnm.Print_Area" localSheetId="20">META_PDD!$A$6:$X$20</definedName>
    <definedName name="_xlnm.Print_Area" localSheetId="21">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1" roundtripDataChecksum="xVYwB3UHdHZoYLlS7FHKLwAp3fKOqHG7zICvfbN6ofQ="/>
    </ext>
  </extLst>
</workbook>
</file>

<file path=xl/calcChain.xml><?xml version="1.0" encoding="utf-8"?>
<calcChain xmlns="http://schemas.openxmlformats.org/spreadsheetml/2006/main">
  <c r="I21" i="47" l="1"/>
  <c r="I22" i="47"/>
  <c r="I16" i="47"/>
  <c r="I17" i="47"/>
  <c r="I18" i="47"/>
  <c r="I19" i="47"/>
  <c r="I20" i="47"/>
  <c r="I15" i="47"/>
  <c r="I23" i="47"/>
  <c r="I24" i="47"/>
  <c r="C31" i="38"/>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F36" i="62"/>
  <c r="B39" i="62"/>
  <c r="H124" i="62"/>
  <c r="C116" i="62"/>
  <c r="B116" i="62"/>
  <c r="B34" i="62"/>
  <c r="N24" i="62"/>
  <c r="H124" i="61"/>
  <c r="C116" i="61"/>
  <c r="B116" i="61"/>
  <c r="B61" i="61"/>
  <c r="B59" i="61"/>
  <c r="B57" i="61"/>
  <c r="B55" i="61"/>
  <c r="B53" i="61"/>
  <c r="B51" i="61"/>
  <c r="B49" i="61"/>
  <c r="B47" i="61"/>
  <c r="B45" i="61"/>
  <c r="B43" i="61"/>
  <c r="B41" i="61"/>
  <c r="B39" i="61"/>
  <c r="B34" i="61"/>
  <c r="N24" i="61"/>
  <c r="H124" i="60"/>
  <c r="C116" i="60"/>
  <c r="B61" i="60"/>
  <c r="B57" i="60"/>
  <c r="B53" i="60"/>
  <c r="B49" i="60"/>
  <c r="B45" i="60"/>
  <c r="B41" i="60"/>
  <c r="B59" i="60"/>
  <c r="B55" i="60"/>
  <c r="B51" i="60"/>
  <c r="B47" i="60"/>
  <c r="B43" i="60"/>
  <c r="B39" i="60"/>
  <c r="B34" i="60"/>
  <c r="N24" i="60"/>
  <c r="B62" i="59"/>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D69" i="55"/>
  <c r="B113" i="55"/>
  <c r="B109" i="55"/>
  <c r="B105" i="55"/>
  <c r="B101" i="55"/>
  <c r="B97" i="55"/>
  <c r="B93" i="55"/>
  <c r="B89" i="55"/>
  <c r="B85" i="55"/>
  <c r="B81" i="55"/>
  <c r="B77" i="55"/>
  <c r="B73" i="55"/>
  <c r="B69" i="55"/>
  <c r="D67" i="55"/>
  <c r="B67" i="55"/>
  <c r="H124" i="20"/>
  <c r="B61" i="55" l="1"/>
  <c r="B59" i="55"/>
  <c r="B57" i="55"/>
  <c r="B55" i="55"/>
  <c r="B53" i="55"/>
  <c r="B51" i="55"/>
  <c r="B49" i="55"/>
  <c r="B47" i="55"/>
  <c r="B45" i="55"/>
  <c r="B43" i="55"/>
  <c r="B41" i="55"/>
  <c r="B39" i="55"/>
  <c r="I116" i="55"/>
  <c r="H116" i="55"/>
  <c r="G116" i="55"/>
  <c r="F116" i="55"/>
  <c r="E116" i="55"/>
  <c r="D116" i="55"/>
  <c r="C116" i="55"/>
  <c r="B116" i="55"/>
  <c r="B34" i="55"/>
  <c r="N24" i="55"/>
  <c r="O25" i="55" s="1"/>
  <c r="B59" i="20" l="1"/>
  <c r="B43" i="20"/>
  <c r="B53" i="20"/>
  <c r="B57" i="20"/>
  <c r="B41" i="20"/>
  <c r="B39" i="20"/>
  <c r="B55" i="20"/>
  <c r="B49" i="20"/>
  <c r="B47" i="20"/>
  <c r="B61" i="20"/>
  <c r="B45" i="20"/>
  <c r="B51" i="20"/>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51" i="38"/>
  <c r="C49" i="38"/>
  <c r="C47" i="38"/>
  <c r="C45" i="38"/>
  <c r="C43" i="38"/>
  <c r="C41" i="38"/>
  <c r="C39" i="38"/>
  <c r="C37" i="38"/>
  <c r="C35" i="38"/>
  <c r="C33" i="38"/>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<sst xmlns="http://schemas.openxmlformats.org/spreadsheetml/2006/main" count="5112" uniqueCount="740">
  <si>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</si>
  <si>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</si>
  <si>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</si>
  <si>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</si>
  <si>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</si>
  <si>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</si>
  <si>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</si>
  <si>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</si>
  <si>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</si>
  <si>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</si>
  <si>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</si>
  <si>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</si>
  <si>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</si>
  <si>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</si>
  <si>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</si>
  <si>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</si>
  <si>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</si>
  <si>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</si>
  <si>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</si>
  <si>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</si>
  <si>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</si>
  <si>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</si>
  <si>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</si>
  <si>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</si>
  <si>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</si>
  <si>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</si>
  <si>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</si>
  <si>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</si>
  <si>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</si>
  <si>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</si>
  <si>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</si>
  <si>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</si>
  <si>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</si>
  <si>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</si>
  <si>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</si>
  <si>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</si>
  <si>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</si>
  <si>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</si>
  <si>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</si>
  <si>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</si>
  <si>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</si>
  <si>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</si>
  <si>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</si>
  <si>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</si>
  <si>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</si>
  <si>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</si>
  <si>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</si>
  <si>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</si>
  <si>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</si>
  <si>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</si>
  <si>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</si>
  <si>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</si>
  <si>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</si>
  <si>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</si>
  <si>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</si>
  <si>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</si>
  <si>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</si>
  <si>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</si>
  <si>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</si>
  <si>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</si>
  <si>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</si>
  <si>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</si>
  <si>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</si>
  <si>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</si>
  <si>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</si>
  <si>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</si>
  <si>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</si>
  <si>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</si>
  <si>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</si>
  <si>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</si>
  <si>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</si>
  <si>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</si>
  <si>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</si>
  <si>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</si>
  <si>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</si>
  <si>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</si>
  <si>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</si>
  <si>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</si>
  <si>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</si>
  <si>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</si>
  <si>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</si>
  <si>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</si>
  <si>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</si>
  <si>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</si>
  <si>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</si>
  <si>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</si>
  <si>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</si>
  <si>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</si>
  <si>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</si>
  <si>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</si>
  <si>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</si>
  <si>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</si>
  <si>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</si>
  <si>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</si>
  <si>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</si>
  <si>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</si>
  <si>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</si>
  <si>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</si>
  <si>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</si>
  <si>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</si>
  <si>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</si>
  <si>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</si>
  <si>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</si>
  <si>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</si>
  <si>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</si>
  <si>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</si>
  <si>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</si>
  <si>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</si>
  <si>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</si>
  <si>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</si>
  <si>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</si>
  <si>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</si>
  <si>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</si>
  <si>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</si>
  <si>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</si>
  <si>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</si>
  <si>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</si>
  <si>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</si>
  <si>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</si>
  <si>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</si>
  <si>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</si>
  <si>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</si>
  <si>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</si>
  <si>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</si>
  <si>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</si>
  <si>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</si>
  <si>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</si>
  <si>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</si>
  <si>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</si>
  <si>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</si>
  <si>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</si>
  <si>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</si>
  <si>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</si>
  <si>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</si>
  <si>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</si>
  <si>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</si>
  <si>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</si>
  <si>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</si>
  <si>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</si>
  <si>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</si>
  <si>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</si>
  <si>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</si>
  <si>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</si>
  <si>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</si>
  <si>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</si>
  <si>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</si>
  <si>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</si>
  <si>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</si>
  <si>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</si>
  <si>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</si>
  <si>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</si>
  <si>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</si>
  <si>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</si>
  <si>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</si>
  <si>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</si>
  <si>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</si>
  <si>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</si>
  <si>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</si>
  <si>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</si>
  <si>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</si>
  <si>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</si>
  <si>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</si>
  <si>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</si>
  <si>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</si>
  <si>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</si>
  <si>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</si>
  <si>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</si>
  <si>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</si>
  <si>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</si>
  <si>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</si>
  <si>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</si>
  <si>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</si>
  <si>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</si>
  <si>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</si>
  <si>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</si>
  <si>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</si>
  <si>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</si>
  <si>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</si>
  <si>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</si>
  <si>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</si>
  <si>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</si>
  <si>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</si>
  <si>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</si>
  <si>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</si>
  <si>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</si>
  <si>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</si>
  <si>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</si>
  <si>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</si>
  <si>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</si>
  <si>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</si>
  <si>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</si>
  <si>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</si>
  <si>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</si>
  <si>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</si>
  <si>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</si>
  <si>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</si>
  <si>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</si>
  <si>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Mayo</t>
  </si>
  <si>
    <t>Junio</t>
  </si>
  <si>
    <t>Julio</t>
  </si>
  <si>
    <t>Agosto</t>
  </si>
  <si>
    <t>ACTUALIZACION</t>
  </si>
  <si>
    <t>x</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</si>
  <si>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</si>
  <si>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</si>
  <si>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</si>
  <si>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</si>
  <si>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</si>
  <si>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</si>
  <si>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</si>
  <si>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</si>
  <si>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</si>
  <si>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</si>
  <si>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</si>
  <si>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</si>
  <si>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</si>
  <si>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</si>
  <si>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</si>
  <si>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</si>
  <si>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</si>
  <si>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</si>
  <si>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</si>
  <si>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</si>
  <si>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</si>
  <si>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</si>
  <si>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</si>
  <si>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</si>
  <si>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</si>
  <si>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</si>
  <si>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</si>
  <si>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</si>
  <si>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</si>
  <si>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</si>
  <si>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</si>
  <si>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</si>
  <si>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</si>
  <si>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</si>
  <si>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</si>
  <si>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</si>
  <si>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</si>
  <si>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</si>
  <si>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</si>
  <si>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</si>
  <si>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</si>
  <si>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</si>
  <si>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</si>
  <si>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</si>
  <si>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</si>
  <si>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</si>
  <si>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</si>
  <si>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</si>
  <si>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</si>
  <si>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</si>
  <si>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</si>
  <si>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</si>
  <si>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</si>
  <si>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</si>
  <si>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</si>
  <si>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</si>
  <si>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</si>
  <si>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</si>
  <si>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</si>
  <si>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</si>
  <si>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</si>
  <si>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https://secretariadistritald.sharepoint.com/:f:/s/EquipoMIPG/Erp8aeXbRe5Kok4dI_FE89cBWCd0etp8VviDl9ZIPnCxpw?e=ky6rQc</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</si>
  <si>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</si>
  <si>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</si>
  <si>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</si>
  <si>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</si>
  <si>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</si>
  <si>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</si>
  <si>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</si>
  <si>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</si>
  <si>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</si>
  <si>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</si>
  <si>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</si>
  <si>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</si>
  <si>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</si>
  <si>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</si>
  <si>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</si>
  <si>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</si>
  <si>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</si>
  <si>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</si>
  <si>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</si>
  <si>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</si>
  <si>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</si>
  <si>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</si>
  <si>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</si>
  <si>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</si>
  <si>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</si>
  <si>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</si>
  <si>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</si>
  <si>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</si>
  <si>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</si>
  <si>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</si>
  <si>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</si>
  <si>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</si>
  <si>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</si>
  <si>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</si>
  <si>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</si>
  <si>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</si>
  <si>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</si>
  <si>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</si>
  <si>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</si>
  <si>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</si>
  <si>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</si>
  <si>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</si>
  <si>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</si>
  <si>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Implementar la política de gestión documental institucional</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</si>
  <si>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</si>
  <si>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</si>
  <si>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</si>
  <si>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</si>
  <si>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</si>
  <si>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</si>
  <si>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</si>
  <si>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</si>
  <si>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Implementar el 100% del plan de acción de la Política de Gobierno Digital</t>
  </si>
  <si>
    <t>Disponer de los servicios profesionales de apoyo para realizar actividades relacionadas con la infraestructura, el desarrollo de software, la seguridad de la información, las redes, las comunicaciones y el soporte técnico.</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</si>
  <si>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</si>
  <si>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</si>
  <si>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</si>
  <si>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</si>
  <si>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</si>
  <si>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Implementar 1 plan de fortalecimiento de la gestión de conocimiento e innovación alineado con la apuesta distrital</t>
  </si>
  <si>
    <t>Avance del plan de fortalecimiento de la gestión de conocimiento e innovación alineado con la apuesta distrital</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</si>
  <si>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</si>
  <si>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Identificar el estado actual de la gestión del conocimiento y la innovación en la entidad.</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</si>
  <si>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</si>
  <si>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</si>
  <si>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</si>
  <si>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Implementar 1 Plan Estratégico de Tecnologías de la Información</t>
  </si>
  <si>
    <t>Servicios tecnológicos</t>
  </si>
  <si>
    <t>Implementación del Plan Estratégico de Tecnologías de la Información</t>
  </si>
  <si>
    <t>Medir la Implementación del Plan Estratégico de Tecnologías de la Información</t>
  </si>
  <si>
    <t>Porcentaje de Implementación del Plan Estratégico de Tecnologías de la Información</t>
  </si>
  <si>
    <t>Plan estratégicos de tecnologías de la información</t>
  </si>
  <si>
    <t>X</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</si>
  <si>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</si>
  <si>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</si>
  <si>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</si>
  <si>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</si>
  <si>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</si>
  <si>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</si>
  <si>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</si>
  <si>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</si>
  <si>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 </t>
  </si>
  <si>
    <t>Tarea 1: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</si>
  <si>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</si>
  <si>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</si>
  <si>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</si>
  <si>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</si>
  <si>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</si>
  <si>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</si>
  <si>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</si>
  <si>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</si>
  <si>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</si>
  <si>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</si>
  <si>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</si>
  <si>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</si>
  <si>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</si>
  <si>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</si>
  <si>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</si>
  <si>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</si>
  <si>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Fortalecer el 100% de los controles asociados al proceso de gestión financiera</t>
  </si>
  <si>
    <t>Porcentaje de controles fortalecidos en el proceso de gestión financiera.</t>
  </si>
  <si>
    <t>Expedir los certificados presupuestales solicitados a la Dirección Administrativa y Financiera</t>
  </si>
  <si>
    <t>Gestionar los pagos radicados a la Dirección Administrativa y Financiera que cumplan con los requisitos establecidos</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</si>
  <si>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</si>
  <si>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</si>
  <si>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</si>
  <si>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</si>
  <si>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</si>
  <si>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</si>
  <si>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</si>
  <si>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</si>
  <si>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</si>
  <si>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</si>
  <si>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</si>
  <si>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</si>
  <si>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</si>
  <si>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</si>
  <si>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Realizar el seguimiento a de los planes, políticas públicas, proyectos y presupuesto asociados a la inversión de la entidad.</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</si>
  <si>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</si>
  <si>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</si>
  <si>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</si>
  <si>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</si>
  <si>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</si>
  <si>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</si>
  <si>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</si>
  <si>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</si>
  <si>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</si>
  <si>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Fecha de Emisión</t>
  </si>
  <si>
    <t>META PLAN DE DESARROLLO</t>
  </si>
  <si>
    <t>NOMBRE DEL PROYECTO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</si>
  <si>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</si>
  <si>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</si>
  <si>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</si>
  <si>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</si>
  <si>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</si>
  <si>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</si>
  <si>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</si>
  <si>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</si>
  <si>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90.4%</t>
  </si>
  <si>
    <t>91.5%</t>
  </si>
  <si>
    <t>EJECUCIÓN MENSUAL INDICADOR PDD</t>
  </si>
  <si>
    <t>EVIDENCIAS DEL AVANCE</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</si>
  <si>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</si>
  <si>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</si>
  <si>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</si>
  <si>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</si>
  <si>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</si>
  <si>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</si>
  <si>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</si>
  <si>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</si>
  <si>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</si>
  <si>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</si>
  <si>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</si>
  <si>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</si>
  <si>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</si>
  <si>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</si>
  <si>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</si>
  <si>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</si>
  <si>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</si>
  <si>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</si>
  <si>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</si>
  <si>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</si>
  <si>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</si>
  <si>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</si>
  <si>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</si>
  <si>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</si>
  <si>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</si>
  <si>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</si>
  <si>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</si>
  <si>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PRODUCTO 1</t>
  </si>
  <si>
    <t>PRODUCTO 2</t>
  </si>
  <si>
    <t>PRODUCTO 3</t>
  </si>
  <si>
    <t>PRODUCTO 4</t>
  </si>
  <si>
    <t>EJECUCIÓN PRESUPUESTAL DEL PRODUCTO III TRIMESTRE</t>
  </si>
  <si>
    <t>EJECUCIÓN PRESUPUESTAL DEL PRODUCTO IV TRIMESTRE</t>
  </si>
  <si>
    <t>NOVIEMBRE</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</si>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</sst>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00\ _€_-;\-* #,##0.00\ _€_-;_-* &quot;-&quot;\ _€_-;_-@_-"/>
    <numFmt numFmtId="174" formatCode="0.000"/>
  </numFmts>
  <fonts count="70">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E4DFEC"/>
        <bgColor rgb="FF000000"/>
      </patternFill>
    </fill>
    <fill>
      <patternFill patternType="solid">
        <fgColor rgb="FFCCC0DA"/>
        <bgColor rgb="FF000000"/>
      </patternFill>
    </fill>
    <fill>
      <patternFill patternType="solid">
        <fgColor rgb="FFFFFF00"/>
        <bgColor rgb="FF000000"/>
      </patternFill>
    </fill>
    <fill>
      <patternFill patternType="solid">
        <fgColor rgb="FFE4DFEC"/>
        <bgColor rgb="FFFFFFFF"/>
      </patternFill>
    </fill>
    <fill>
      <patternFill patternType="solid">
        <fgColor rgb="FFFFFFFF"/>
        <bgColor rgb="FF000000"/>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s>
  <cellStyleXfs count="26">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68"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cellStyleXfs>
  <cellXfs count="928">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5"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5"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5" fontId="4" fillId="0" borderId="0" xfId="0" applyNumberFormat="1" applyFont="1"/>
    <xf numFmtId="165" fontId="11" fillId="0" borderId="1" xfId="0" applyNumberFormat="1" applyFont="1" applyBorder="1" applyAlignment="1">
      <alignment horizontal="center" vertical="center"/>
    </xf>
    <xf numFmtId="164"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5"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69" fontId="28" fillId="0" borderId="34" xfId="5" applyNumberFormat="1" applyFont="1" applyBorder="1" applyAlignment="1">
      <alignment vertical="center"/>
    </xf>
    <xf numFmtId="169" fontId="28" fillId="0" borderId="35" xfId="5" applyNumberFormat="1" applyFont="1" applyBorder="1" applyAlignment="1">
      <alignment vertical="center"/>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49" fillId="0" borderId="44" xfId="3" applyFont="1" applyBorder="1" applyAlignment="1">
      <alignment horizontal="center" vertical="center" wrapText="1"/>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69" fontId="28" fillId="0" borderId="73" xfId="5" applyNumberFormat="1" applyFont="1" applyBorder="1" applyAlignment="1">
      <alignment vertical="center"/>
    </xf>
    <xf numFmtId="169"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69" fontId="28" fillId="0" borderId="65"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69" fontId="28" fillId="0" borderId="73" xfId="5" applyNumberFormat="1" applyFont="1" applyBorder="1" applyAlignment="1">
      <alignment horizontal="center" vertical="center"/>
    </xf>
    <xf numFmtId="169"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69" fontId="28" fillId="0" borderId="47" xfId="23" applyNumberFormat="1" applyFont="1" applyBorder="1" applyAlignment="1">
      <alignment vertical="center"/>
    </xf>
    <xf numFmtId="169" fontId="28" fillId="0" borderId="34" xfId="23" applyNumberFormat="1" applyFont="1" applyBorder="1" applyAlignment="1">
      <alignment vertical="center"/>
    </xf>
    <xf numFmtId="169" fontId="28" fillId="0" borderId="35" xfId="23" applyNumberFormat="1" applyFont="1" applyBorder="1" applyAlignment="1">
      <alignment vertical="center"/>
    </xf>
    <xf numFmtId="9" fontId="28" fillId="0" borderId="49" xfId="24" applyFont="1" applyBorder="1" applyAlignment="1">
      <alignment vertical="center"/>
    </xf>
    <xf numFmtId="169" fontId="28" fillId="0" borderId="49" xfId="23" applyNumberFormat="1" applyFont="1" applyBorder="1" applyAlignment="1">
      <alignment vertical="center"/>
    </xf>
    <xf numFmtId="169" fontId="28" fillId="0" borderId="38" xfId="23" applyNumberFormat="1" applyFont="1" applyBorder="1" applyAlignment="1">
      <alignment vertical="center"/>
    </xf>
    <xf numFmtId="169"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3" fontId="26" fillId="0" borderId="47" xfId="21" applyNumberFormat="1" applyFont="1" applyFill="1" applyBorder="1" applyAlignment="1">
      <alignment horizontal="center" vertical="center" wrapText="1"/>
    </xf>
    <xf numFmtId="174" fontId="34" fillId="0" borderId="33" xfId="1" applyNumberFormat="1" applyFont="1" applyBorder="1" applyAlignment="1">
      <alignment horizontal="center" vertical="center"/>
    </xf>
    <xf numFmtId="1" fontId="35" fillId="0" borderId="51" xfId="3" applyNumberFormat="1" applyFont="1" applyBorder="1" applyAlignment="1">
      <alignment horizontal="center" vertical="center"/>
    </xf>
    <xf numFmtId="0" fontId="64" fillId="0" borderId="98" xfId="0" applyFont="1" applyBorder="1" applyAlignment="1">
      <alignment wrapText="1"/>
    </xf>
    <xf numFmtId="169" fontId="28" fillId="0" borderId="83" xfId="5" applyNumberFormat="1" applyFont="1" applyBorder="1" applyAlignment="1">
      <alignment horizontal="center" vertical="center"/>
    </xf>
    <xf numFmtId="169"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6"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5"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19" borderId="52" xfId="3" applyFont="1" applyFill="1" applyBorder="1" applyAlignment="1">
      <alignment horizontal="center" vertical="center"/>
    </xf>
    <xf numFmtId="0" fontId="28" fillId="29" borderId="52" xfId="3" applyFont="1" applyFill="1" applyBorder="1" applyAlignment="1">
      <alignment horizontal="center" vertical="center"/>
    </xf>
    <xf numFmtId="0" fontId="28" fillId="29" borderId="51" xfId="3" applyFont="1" applyFill="1" applyBorder="1" applyAlignment="1">
      <alignment horizontal="center" vertical="center"/>
    </xf>
    <xf numFmtId="0" fontId="28" fillId="29" borderId="44" xfId="3" applyFont="1" applyFill="1" applyBorder="1" applyAlignment="1">
      <alignment horizontal="center" vertical="center" wrapText="1"/>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69" fontId="28" fillId="0" borderId="70" xfId="5" applyNumberFormat="1" applyFont="1" applyBorder="1" applyAlignment="1">
      <alignment vertical="center"/>
    </xf>
    <xf numFmtId="169" fontId="28" fillId="0" borderId="84" xfId="5" applyNumberFormat="1" applyFont="1" applyBorder="1" applyAlignment="1">
      <alignment vertical="center"/>
    </xf>
    <xf numFmtId="2" fontId="28" fillId="0" borderId="61" xfId="5" applyNumberFormat="1" applyFont="1" applyBorder="1" applyAlignment="1">
      <alignment vertical="center"/>
    </xf>
    <xf numFmtId="9" fontId="28" fillId="0" borderId="74" xfId="5" applyNumberFormat="1" applyFont="1" applyBorder="1" applyAlignment="1">
      <alignment vertical="center"/>
    </xf>
    <xf numFmtId="0" fontId="8" fillId="0" borderId="0" xfId="0" applyFont="1" applyAlignment="1">
      <alignment horizontal="center" vertical="center" textRotation="90"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5"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8" fillId="0" borderId="51" xfId="3" applyFont="1" applyBorder="1" applyAlignment="1">
      <alignment horizontal="center" vertical="center"/>
    </xf>
    <xf numFmtId="0" fontId="27" fillId="20" borderId="32" xfId="2" applyFont="1" applyFill="1" applyBorder="1" applyAlignment="1">
      <alignment horizontal="center" vertical="center" wrapText="1"/>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49" fillId="0" borderId="30" xfId="3" applyFont="1" applyBorder="1" applyAlignment="1">
      <alignment horizontal="center" vertical="center" wrapText="1"/>
    </xf>
    <xf numFmtId="0" fontId="49" fillId="0" borderId="32" xfId="3" applyFont="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31" xfId="3" applyFont="1" applyBorder="1" applyAlignment="1">
      <alignment horizontal="center" vertical="center"/>
    </xf>
    <xf numFmtId="0" fontId="47" fillId="20" borderId="47" xfId="2" applyFont="1" applyFill="1" applyBorder="1" applyAlignment="1">
      <alignment horizontal="center" vertical="center" wrapText="1"/>
    </xf>
    <xf numFmtId="171" fontId="47" fillId="20" borderId="48" xfId="3" applyNumberFormat="1" applyFont="1" applyFill="1" applyBorder="1" applyAlignment="1">
      <alignment horizontal="center" vertical="center" wrapText="1"/>
    </xf>
    <xf numFmtId="171"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46" fillId="0" borderId="50"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3" applyFont="1" applyBorder="1" applyAlignment="1">
      <alignment horizontal="center" vertical="center"/>
    </xf>
    <xf numFmtId="0" fontId="34" fillId="0" borderId="47" xfId="0" applyFont="1" applyBorder="1" applyAlignment="1">
      <alignment horizontal="center"/>
    </xf>
    <xf numFmtId="43" fontId="34" fillId="0" borderId="47" xfId="18" applyFont="1" applyBorder="1" applyAlignment="1">
      <alignment horizontal="center"/>
    </xf>
    <xf numFmtId="43" fontId="34" fillId="0" borderId="48" xfId="18" applyFont="1" applyBorder="1" applyAlignment="1">
      <alignment horizontal="center"/>
    </xf>
    <xf numFmtId="43" fontId="34" fillId="0" borderId="50" xfId="18" applyFont="1" applyBorder="1" applyAlignment="1">
      <alignment horizont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8"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171"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4" fillId="0" borderId="48" xfId="0" applyFont="1" applyBorder="1" applyAlignment="1">
      <alignment horizontal="center"/>
    </xf>
    <xf numFmtId="0" fontId="34" fillId="0" borderId="50" xfId="0" applyFont="1" applyBorder="1" applyAlignment="1">
      <alignment horizontal="center"/>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9" fillId="0" borderId="30" xfId="3" applyFont="1" applyBorder="1" applyAlignment="1">
      <alignment horizontal="center" vertical="center" wrapText="1"/>
    </xf>
    <xf numFmtId="0" fontId="59" fillId="0" borderId="32" xfId="3" applyFont="1" applyBorder="1" applyAlignment="1">
      <alignment horizontal="center" vertical="center" wrapText="1"/>
    </xf>
    <xf numFmtId="0" fontId="28" fillId="29" borderId="30" xfId="3" applyFont="1" applyFill="1" applyBorder="1" applyAlignment="1">
      <alignment horizontal="center" vertical="center" wrapText="1"/>
    </xf>
    <xf numFmtId="0" fontId="28" fillId="29" borderId="32" xfId="3" applyFont="1" applyFill="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89"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0" borderId="11" xfId="0"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169" fontId="28" fillId="0" borderId="99" xfId="5" applyNumberFormat="1" applyFont="1" applyBorder="1" applyAlignment="1">
      <alignment horizontal="center" vertical="center"/>
    </xf>
    <xf numFmtId="169" fontId="28" fillId="0" borderId="83" xfId="5" applyNumberFormat="1" applyFont="1" applyBorder="1" applyAlignment="1">
      <alignment horizontal="center" vertical="center"/>
    </xf>
    <xf numFmtId="169" fontId="28" fillId="0" borderId="58" xfId="5" applyNumberFormat="1" applyFont="1" applyBorder="1" applyAlignment="1">
      <alignment horizontal="center" vertical="center"/>
    </xf>
    <xf numFmtId="169" fontId="28" fillId="0" borderId="73" xfId="5" applyNumberFormat="1" applyFont="1" applyBorder="1" applyAlignment="1">
      <alignment horizontal="center" vertical="center"/>
    </xf>
    <xf numFmtId="169" fontId="28" fillId="0" borderId="88" xfId="5" applyNumberFormat="1" applyFont="1" applyBorder="1" applyAlignment="1">
      <alignment horizontal="center" vertical="center"/>
    </xf>
    <xf numFmtId="169" fontId="28" fillId="0" borderId="74" xfId="5" applyNumberFormat="1" applyFont="1" applyBorder="1" applyAlignment="1">
      <alignment horizontal="center"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26" fillId="0" borderId="51" xfId="0" applyFont="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58" fillId="20" borderId="85"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0" fontId="67" fillId="30" borderId="30" xfId="0" applyFont="1" applyFill="1" applyBorder="1" applyAlignment="1"/>
    <xf numFmtId="0" fontId="67" fillId="30" borderId="31" xfId="0" applyFont="1" applyFill="1" applyBorder="1" applyAlignment="1"/>
    <xf numFmtId="0" fontId="67" fillId="30" borderId="105" xfId="0" applyFont="1" applyFill="1" applyBorder="1" applyAlignment="1"/>
    <xf numFmtId="0" fontId="47" fillId="30" borderId="53" xfId="0" applyFont="1" applyFill="1" applyBorder="1" applyAlignment="1">
      <alignment wrapText="1"/>
    </xf>
    <xf numFmtId="0" fontId="67" fillId="0" borderId="31" xfId="0" applyFont="1" applyFill="1" applyBorder="1" applyAlignment="1">
      <alignment wrapText="1"/>
    </xf>
    <xf numFmtId="0" fontId="67" fillId="0" borderId="105" xfId="0" applyFont="1" applyFill="1" applyBorder="1" applyAlignment="1">
      <alignment wrapText="1"/>
    </xf>
    <xf numFmtId="0" fontId="47" fillId="30" borderId="52" xfId="0" applyFont="1" applyFill="1" applyBorder="1" applyAlignment="1">
      <alignment wrapText="1"/>
    </xf>
    <xf numFmtId="0" fontId="47" fillId="30" borderId="106" xfId="0" applyFont="1" applyFill="1" applyBorder="1" applyAlignment="1">
      <alignment wrapText="1"/>
    </xf>
    <xf numFmtId="0" fontId="67" fillId="0" borderId="44" xfId="0" applyFont="1" applyFill="1" applyBorder="1" applyAlignment="1"/>
    <xf numFmtId="0" fontId="67" fillId="0" borderId="52" xfId="0" applyFont="1" applyFill="1" applyBorder="1" applyAlignment="1"/>
    <xf numFmtId="0" fontId="67" fillId="0" borderId="53" xfId="0" applyFont="1" applyFill="1" applyBorder="1" applyAlignment="1"/>
    <xf numFmtId="0" fontId="67" fillId="0" borderId="27" xfId="0" applyFont="1" applyFill="1" applyBorder="1" applyAlignment="1"/>
    <xf numFmtId="0" fontId="67" fillId="0" borderId="42" xfId="0" applyFont="1" applyFill="1" applyBorder="1" applyAlignment="1"/>
    <xf numFmtId="0" fontId="67" fillId="0" borderId="36" xfId="0" applyFont="1" applyFill="1" applyBorder="1" applyAlignment="1"/>
    <xf numFmtId="0" fontId="67" fillId="0" borderId="44" xfId="0" applyFont="1" applyFill="1" applyBorder="1" applyAlignment="1"/>
    <xf numFmtId="0" fontId="66" fillId="0" borderId="44" xfId="0" applyFont="1" applyFill="1" applyBorder="1" applyAlignment="1"/>
    <xf numFmtId="0" fontId="47" fillId="30" borderId="36" xfId="0" applyFont="1" applyFill="1" applyBorder="1" applyAlignment="1">
      <alignment wrapText="1"/>
    </xf>
    <xf numFmtId="0" fontId="67" fillId="0" borderId="107" xfId="0" applyFont="1" applyFill="1" applyBorder="1" applyAlignment="1"/>
    <xf numFmtId="9" fontId="67" fillId="0" borderId="36" xfId="0" applyNumberFormat="1" applyFont="1" applyFill="1" applyBorder="1" applyAlignment="1"/>
    <xf numFmtId="0" fontId="67" fillId="0" borderId="31" xfId="0" applyFont="1" applyFill="1" applyBorder="1" applyAlignment="1"/>
    <xf numFmtId="0" fontId="67" fillId="0" borderId="105" xfId="0" applyFont="1" applyFill="1" applyBorder="1" applyAlignment="1"/>
    <xf numFmtId="0" fontId="47" fillId="30" borderId="44" xfId="0" applyFont="1" applyFill="1" applyBorder="1" applyAlignment="1">
      <alignment wrapText="1"/>
    </xf>
    <xf numFmtId="0" fontId="47" fillId="30" borderId="31" xfId="0" applyFont="1" applyFill="1" applyBorder="1" applyAlignment="1">
      <alignment wrapText="1"/>
    </xf>
    <xf numFmtId="0" fontId="47" fillId="30" borderId="105" xfId="0" applyFont="1" applyFill="1" applyBorder="1" applyAlignment="1">
      <alignment wrapText="1"/>
    </xf>
    <xf numFmtId="0" fontId="66" fillId="0" borderId="11" xfId="0" applyFont="1" applyFill="1" applyBorder="1" applyAlignment="1"/>
    <xf numFmtId="0" fontId="66" fillId="0" borderId="52" xfId="0" applyFont="1" applyFill="1" applyBorder="1" applyAlignment="1"/>
    <xf numFmtId="0" fontId="66" fillId="0" borderId="31" xfId="0" applyFont="1" applyFill="1" applyBorder="1" applyAlignment="1">
      <alignment wrapText="1"/>
    </xf>
    <xf numFmtId="0" fontId="66" fillId="0" borderId="105" xfId="0" applyFont="1" applyFill="1" applyBorder="1" applyAlignment="1">
      <alignment wrapText="1"/>
    </xf>
    <xf numFmtId="0" fontId="66" fillId="0" borderId="44" xfId="0" applyFont="1" applyFill="1" applyBorder="1" applyAlignment="1">
      <alignment wrapText="1"/>
    </xf>
    <xf numFmtId="0" fontId="47" fillId="30" borderId="31" xfId="0" applyFont="1" applyFill="1" applyBorder="1" applyAlignment="1">
      <alignment wrapText="1"/>
    </xf>
    <xf numFmtId="0" fontId="47" fillId="30" borderId="51" xfId="0" applyFont="1" applyFill="1" applyBorder="1" applyAlignment="1">
      <alignment wrapText="1"/>
    </xf>
    <xf numFmtId="0" fontId="47" fillId="30" borderId="30" xfId="0" applyFont="1" applyFill="1" applyBorder="1" applyAlignment="1">
      <alignment wrapText="1"/>
    </xf>
    <xf numFmtId="0" fontId="47" fillId="30" borderId="30" xfId="0" applyFont="1" applyFill="1" applyBorder="1" applyAlignment="1">
      <alignment wrapText="1"/>
    </xf>
    <xf numFmtId="0" fontId="49" fillId="0" borderId="31" xfId="0" applyFont="1" applyFill="1" applyBorder="1" applyAlignment="1">
      <alignment wrapText="1"/>
    </xf>
    <xf numFmtId="0" fontId="49" fillId="0" borderId="105" xfId="0" applyFont="1" applyFill="1" applyBorder="1" applyAlignment="1">
      <alignment wrapText="1"/>
    </xf>
    <xf numFmtId="0" fontId="49" fillId="0" borderId="44" xfId="0" applyFont="1" applyFill="1" applyBorder="1" applyAlignment="1"/>
    <xf numFmtId="0" fontId="49" fillId="0" borderId="44" xfId="0" applyFont="1" applyFill="1" applyBorder="1" applyAlignment="1">
      <alignment wrapText="1"/>
    </xf>
    <xf numFmtId="0" fontId="66" fillId="0" borderId="31" xfId="0" applyFont="1" applyFill="1" applyBorder="1" applyAlignment="1"/>
    <xf numFmtId="0" fontId="66" fillId="0" borderId="105" xfId="0" applyFont="1" applyFill="1" applyBorder="1" applyAlignment="1"/>
    <xf numFmtId="0" fontId="66" fillId="0" borderId="45" xfId="0" applyFont="1" applyFill="1" applyBorder="1" applyAlignment="1"/>
    <xf numFmtId="0" fontId="66" fillId="0" borderId="53" xfId="0" applyFont="1" applyFill="1" applyBorder="1" applyAlignment="1"/>
    <xf numFmtId="0" fontId="47" fillId="30" borderId="45" xfId="0" applyFont="1" applyFill="1" applyBorder="1" applyAlignment="1">
      <alignment wrapText="1"/>
    </xf>
    <xf numFmtId="0" fontId="66" fillId="0" borderId="30" xfId="0" applyFont="1" applyFill="1" applyBorder="1" applyAlignment="1"/>
    <xf numFmtId="0" fontId="68" fillId="0" borderId="11" xfId="0" applyFont="1" applyFill="1" applyBorder="1" applyAlignment="1"/>
    <xf numFmtId="0" fontId="47" fillId="30" borderId="48" xfId="0" applyFont="1" applyFill="1" applyBorder="1" applyAlignment="1">
      <alignment wrapText="1"/>
    </xf>
    <xf numFmtId="0" fontId="47" fillId="30" borderId="68" xfId="0" applyFont="1" applyFill="1" applyBorder="1" applyAlignment="1">
      <alignment wrapText="1"/>
    </xf>
    <xf numFmtId="0" fontId="47" fillId="30" borderId="50" xfId="0" applyFont="1" applyFill="1" applyBorder="1" applyAlignment="1">
      <alignment wrapText="1"/>
    </xf>
    <xf numFmtId="0" fontId="47" fillId="30" borderId="73" xfId="0" applyFont="1" applyFill="1" applyBorder="1" applyAlignment="1">
      <alignment wrapText="1"/>
    </xf>
    <xf numFmtId="0" fontId="47" fillId="30" borderId="100" xfId="0" applyFont="1" applyFill="1" applyBorder="1" applyAlignment="1">
      <alignment wrapText="1"/>
    </xf>
    <xf numFmtId="0" fontId="47" fillId="30" borderId="68" xfId="0" applyFont="1" applyFill="1" applyBorder="1" applyAlignment="1"/>
    <xf numFmtId="0" fontId="47" fillId="30" borderId="100" xfId="0" applyFont="1" applyFill="1" applyBorder="1" applyAlignment="1"/>
    <xf numFmtId="0" fontId="68" fillId="0" borderId="68" xfId="0" applyFont="1" applyFill="1" applyBorder="1" applyAlignment="1"/>
    <xf numFmtId="0" fontId="68" fillId="0" borderId="100" xfId="0" applyFont="1" applyFill="1" applyBorder="1" applyAlignment="1"/>
    <xf numFmtId="9" fontId="68" fillId="0" borderId="68" xfId="0" applyNumberFormat="1" applyFont="1" applyFill="1" applyBorder="1" applyAlignment="1"/>
    <xf numFmtId="0" fontId="44" fillId="31" borderId="60" xfId="0" applyFont="1" applyFill="1" applyBorder="1" applyAlignment="1">
      <alignment wrapText="1"/>
    </xf>
    <xf numFmtId="0" fontId="44" fillId="31" borderId="108" xfId="0" applyFont="1" applyFill="1" applyBorder="1" applyAlignment="1">
      <alignment wrapText="1"/>
    </xf>
    <xf numFmtId="0" fontId="47" fillId="32" borderId="83" xfId="0" applyFont="1" applyFill="1" applyBorder="1" applyAlignment="1"/>
    <xf numFmtId="0" fontId="47" fillId="31" borderId="83" xfId="0" applyFont="1" applyFill="1" applyBorder="1" applyAlignment="1"/>
    <xf numFmtId="10" fontId="47" fillId="32" borderId="83" xfId="0" applyNumberFormat="1" applyFont="1" applyFill="1" applyBorder="1" applyAlignment="1"/>
    <xf numFmtId="0" fontId="47" fillId="30" borderId="83" xfId="0" applyFont="1" applyFill="1" applyBorder="1" applyAlignment="1"/>
    <xf numFmtId="9" fontId="47" fillId="30" borderId="83" xfId="0" applyNumberFormat="1" applyFont="1" applyFill="1" applyBorder="1" applyAlignment="1"/>
    <xf numFmtId="0" fontId="66" fillId="0" borderId="68" xfId="0" applyFont="1" applyFill="1" applyBorder="1" applyAlignment="1">
      <alignment wrapText="1"/>
    </xf>
    <xf numFmtId="0" fontId="66" fillId="0" borderId="100" xfId="0" applyFont="1" applyFill="1" applyBorder="1" applyAlignment="1">
      <alignment wrapText="1"/>
    </xf>
    <xf numFmtId="0" fontId="69" fillId="0" borderId="68" xfId="0" applyFont="1" applyFill="1" applyBorder="1" applyAlignment="1">
      <alignment wrapText="1"/>
    </xf>
    <xf numFmtId="0" fontId="69" fillId="0" borderId="100" xfId="0" applyFont="1" applyFill="1" applyBorder="1" applyAlignment="1">
      <alignment wrapText="1"/>
    </xf>
    <xf numFmtId="10" fontId="47" fillId="30" borderId="83" xfId="0" applyNumberFormat="1" applyFont="1" applyFill="1" applyBorder="1" applyAlignment="1"/>
    <xf numFmtId="0" fontId="47" fillId="33" borderId="83" xfId="0" applyFont="1" applyFill="1" applyBorder="1" applyAlignment="1"/>
    <xf numFmtId="0" fontId="69" fillId="8" borderId="68" xfId="0" applyFont="1" applyFill="1" applyBorder="1" applyAlignment="1">
      <alignment wrapText="1"/>
    </xf>
    <xf numFmtId="0" fontId="69" fillId="8" borderId="100" xfId="0" applyFont="1" applyFill="1" applyBorder="1" applyAlignment="1">
      <alignment wrapText="1"/>
    </xf>
    <xf numFmtId="0" fontId="45" fillId="0" borderId="68" xfId="0" applyFont="1" applyFill="1" applyBorder="1" applyAlignment="1">
      <alignment wrapText="1"/>
    </xf>
    <xf numFmtId="0" fontId="45" fillId="0" borderId="100" xfId="0" applyFont="1" applyFill="1" applyBorder="1" applyAlignment="1">
      <alignment wrapText="1"/>
    </xf>
    <xf numFmtId="0" fontId="66" fillId="0" borderId="68" xfId="0" applyFont="1" applyFill="1" applyBorder="1" applyAlignment="1"/>
    <xf numFmtId="0" fontId="66" fillId="0" borderId="50" xfId="0" applyFont="1" applyFill="1" applyBorder="1" applyAlignment="1"/>
    <xf numFmtId="0" fontId="66" fillId="0" borderId="100" xfId="0" applyFont="1" applyFill="1" applyBorder="1" applyAlignment="1"/>
    <xf numFmtId="0" fontId="47" fillId="30" borderId="73" xfId="0" applyFont="1" applyFill="1" applyBorder="1" applyAlignment="1"/>
    <xf numFmtId="9" fontId="67" fillId="34" borderId="83" xfId="0" applyNumberFormat="1" applyFont="1" applyFill="1" applyBorder="1" applyAlignment="1"/>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cellXfs>
  <cellStyles count="26">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callister/Downloads/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ACTIVIDAD_6"/>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secretariadistritald.sharepoint.com/:f:/s/EquipoMIPG/Erp8aeXbRe5Kok4dI_FE89cBWCd0etp8VviDl9ZIPnCxpw?e=ky6rQ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95"/>
  <cols>
    <col min="1" max="4" width="15.7109375" style="310" customWidth="1"/>
    <col min="5" max="5" width="34.28515625" style="305" customWidth="1"/>
    <col min="6" max="6" width="31" style="305" customWidth="1"/>
    <col min="7" max="7" width="20.140625" style="305" customWidth="1"/>
    <col min="8" max="8" width="19.140625" style="305" customWidth="1"/>
    <col min="9" max="9" width="24" style="305" customWidth="1"/>
    <col min="10" max="10" width="18.7109375" style="305" customWidth="1"/>
    <col min="11" max="11" width="21.7109375" style="305" customWidth="1"/>
    <col min="12" max="16384" width="12" style="305"/>
  </cols>
  <sheetData>
    <row r="1" spans="1:12" ht="14.1">
      <c r="A1" s="308" t="s">
        <v>0</v>
      </c>
      <c r="B1" s="308" t="s">
        <v>1</v>
      </c>
      <c r="C1" s="308" t="s">
        <v>2</v>
      </c>
      <c r="D1" s="308" t="s">
        <v>3</v>
      </c>
      <c r="E1" s="309" t="s">
        <v>4</v>
      </c>
      <c r="F1" s="309" t="s">
        <v>5</v>
      </c>
      <c r="G1" s="309" t="s">
        <v>6</v>
      </c>
      <c r="H1" s="309" t="s">
        <v>7</v>
      </c>
      <c r="I1" s="309" t="s">
        <v>8</v>
      </c>
      <c r="J1" s="309" t="s">
        <v>9</v>
      </c>
      <c r="K1" s="309" t="s">
        <v>10</v>
      </c>
      <c r="L1" s="309" t="s">
        <v>11</v>
      </c>
    </row>
    <row r="2" spans="1:12" ht="27.95">
      <c r="A2" s="310" t="s">
        <v>12</v>
      </c>
      <c r="B2" s="310" t="s">
        <v>13</v>
      </c>
      <c r="C2" s="310" t="s">
        <v>14</v>
      </c>
      <c r="D2" s="310" t="s">
        <v>15</v>
      </c>
      <c r="E2" s="305" t="s">
        <v>16</v>
      </c>
      <c r="F2" s="305" t="s">
        <v>17</v>
      </c>
      <c r="G2" s="310" t="s">
        <v>18</v>
      </c>
      <c r="H2" s="305" t="s">
        <v>19</v>
      </c>
      <c r="I2" s="305" t="s">
        <v>20</v>
      </c>
      <c r="J2" s="305" t="s">
        <v>21</v>
      </c>
      <c r="K2" s="305" t="s">
        <v>22</v>
      </c>
      <c r="L2" s="305" t="s">
        <v>23</v>
      </c>
    </row>
    <row r="3" spans="1:12" ht="27.95">
      <c r="A3" s="310" t="s">
        <v>24</v>
      </c>
      <c r="B3" s="310" t="s">
        <v>25</v>
      </c>
      <c r="C3" s="310" t="s">
        <v>26</v>
      </c>
      <c r="D3" s="310" t="s">
        <v>27</v>
      </c>
      <c r="E3" s="305" t="s">
        <v>28</v>
      </c>
      <c r="F3" s="305" t="s">
        <v>29</v>
      </c>
      <c r="G3" s="310" t="s">
        <v>30</v>
      </c>
      <c r="H3" s="305" t="s">
        <v>31</v>
      </c>
      <c r="I3" s="305" t="s">
        <v>32</v>
      </c>
      <c r="J3" s="305" t="s">
        <v>33</v>
      </c>
      <c r="K3" s="305" t="s">
        <v>34</v>
      </c>
      <c r="L3" s="305" t="s">
        <v>35</v>
      </c>
    </row>
    <row r="4" spans="1:12" ht="27.95">
      <c r="A4" s="310" t="s">
        <v>36</v>
      </c>
      <c r="B4" s="310" t="s">
        <v>37</v>
      </c>
      <c r="D4" s="310" t="s">
        <v>38</v>
      </c>
      <c r="E4" s="305" t="s">
        <v>39</v>
      </c>
      <c r="F4" s="305" t="s">
        <v>40</v>
      </c>
      <c r="G4" s="310" t="s">
        <v>41</v>
      </c>
      <c r="I4" s="305" t="s">
        <v>42</v>
      </c>
      <c r="J4" s="305" t="s">
        <v>23</v>
      </c>
      <c r="K4" s="305" t="s">
        <v>43</v>
      </c>
      <c r="L4" s="305" t="s">
        <v>26</v>
      </c>
    </row>
    <row r="5" spans="1:12" ht="27.95">
      <c r="A5" s="310" t="s">
        <v>44</v>
      </c>
      <c r="B5" s="310" t="s">
        <v>45</v>
      </c>
      <c r="D5" s="310" t="s">
        <v>46</v>
      </c>
      <c r="E5" s="305" t="s">
        <v>47</v>
      </c>
      <c r="F5" s="305" t="s">
        <v>48</v>
      </c>
      <c r="G5" s="310" t="s">
        <v>49</v>
      </c>
      <c r="I5" s="305" t="s">
        <v>50</v>
      </c>
      <c r="J5" s="305" t="s">
        <v>51</v>
      </c>
    </row>
    <row r="6" spans="1:12" ht="27.95">
      <c r="B6" s="310" t="s">
        <v>52</v>
      </c>
      <c r="D6" s="310" t="s">
        <v>53</v>
      </c>
      <c r="E6" s="305" t="s">
        <v>54</v>
      </c>
      <c r="F6" s="305" t="s">
        <v>55</v>
      </c>
      <c r="G6" s="310" t="s">
        <v>56</v>
      </c>
      <c r="I6" s="305" t="s">
        <v>57</v>
      </c>
    </row>
    <row r="7" spans="1:12" ht="27.95">
      <c r="D7" s="310" t="s">
        <v>58</v>
      </c>
      <c r="E7" s="305" t="s">
        <v>59</v>
      </c>
      <c r="F7" s="305" t="s">
        <v>60</v>
      </c>
      <c r="G7" s="310" t="s">
        <v>61</v>
      </c>
      <c r="I7" s="305" t="s">
        <v>62</v>
      </c>
    </row>
    <row r="8" spans="1:12">
      <c r="E8" s="305" t="s">
        <v>63</v>
      </c>
      <c r="F8" s="305" t="s">
        <v>64</v>
      </c>
      <c r="G8" s="305" t="s">
        <v>65</v>
      </c>
    </row>
    <row r="9" spans="1:12">
      <c r="E9" s="305" t="s">
        <v>66</v>
      </c>
      <c r="F9" s="305" t="s">
        <v>67</v>
      </c>
    </row>
    <row r="10" spans="1:12">
      <c r="E10" s="305" t="s">
        <v>68</v>
      </c>
      <c r="F10" s="305" t="s">
        <v>69</v>
      </c>
    </row>
    <row r="11" spans="1:12">
      <c r="E11" s="305" t="s">
        <v>70</v>
      </c>
      <c r="F11" s="305" t="s">
        <v>71</v>
      </c>
    </row>
    <row r="12" spans="1:12">
      <c r="E12" s="305" t="s">
        <v>72</v>
      </c>
      <c r="F12" s="305" t="s">
        <v>73</v>
      </c>
    </row>
    <row r="13" spans="1:12">
      <c r="E13" s="305" t="s">
        <v>74</v>
      </c>
      <c r="F13" s="305" t="s">
        <v>75</v>
      </c>
    </row>
    <row r="14" spans="1:12">
      <c r="E14" s="305" t="s">
        <v>76</v>
      </c>
      <c r="F14" s="305" t="s">
        <v>77</v>
      </c>
    </row>
    <row r="15" spans="1:12">
      <c r="E15" s="305" t="s">
        <v>78</v>
      </c>
      <c r="F15" s="305" t="s">
        <v>79</v>
      </c>
    </row>
    <row r="16" spans="1:12">
      <c r="E16" s="305" t="s">
        <v>80</v>
      </c>
      <c r="F16" s="305" t="s">
        <v>81</v>
      </c>
    </row>
    <row r="17" spans="5:6">
      <c r="E17" s="305" t="s">
        <v>82</v>
      </c>
      <c r="F17" s="305" t="s">
        <v>83</v>
      </c>
    </row>
    <row r="18" spans="5:6">
      <c r="E18" s="305" t="s">
        <v>84</v>
      </c>
      <c r="F18" s="305" t="s">
        <v>85</v>
      </c>
    </row>
    <row r="19" spans="5:6">
      <c r="E19" s="305" t="s">
        <v>86</v>
      </c>
    </row>
    <row r="20" spans="5:6">
      <c r="E20" s="305" t="s">
        <v>87</v>
      </c>
    </row>
    <row r="21" spans="5:6">
      <c r="E21" s="305" t="s">
        <v>88</v>
      </c>
    </row>
    <row r="22" spans="5:6">
      <c r="E22" s="305" t="s">
        <v>89</v>
      </c>
    </row>
    <row r="23" spans="5:6">
      <c r="E23" s="305"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zoomScale="91" zoomScaleNormal="60" workbookViewId="0">
      <selection activeCell="A74" sqref="A74"/>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498"/>
      <c r="B1" s="501" t="s">
        <v>182</v>
      </c>
      <c r="C1" s="502"/>
      <c r="D1" s="502"/>
      <c r="E1" s="502"/>
      <c r="F1" s="502"/>
      <c r="G1" s="502"/>
      <c r="H1" s="502"/>
      <c r="I1" s="502"/>
      <c r="J1" s="502"/>
      <c r="K1" s="502"/>
      <c r="L1" s="503"/>
      <c r="M1" s="504" t="s">
        <v>183</v>
      </c>
      <c r="N1" s="505"/>
      <c r="O1" s="506"/>
    </row>
    <row r="2" spans="1:21" s="157" customFormat="1" ht="30.75" customHeight="1" thickBot="1">
      <c r="A2" s="499"/>
      <c r="B2" s="507" t="s">
        <v>184</v>
      </c>
      <c r="C2" s="508"/>
      <c r="D2" s="508"/>
      <c r="E2" s="508"/>
      <c r="F2" s="508"/>
      <c r="G2" s="508"/>
      <c r="H2" s="508"/>
      <c r="I2" s="508"/>
      <c r="J2" s="508"/>
      <c r="K2" s="508"/>
      <c r="L2" s="509"/>
      <c r="M2" s="504" t="s">
        <v>185</v>
      </c>
      <c r="N2" s="505"/>
      <c r="O2" s="506"/>
    </row>
    <row r="3" spans="1:21" s="157" customFormat="1" ht="24" customHeight="1" thickBot="1">
      <c r="A3" s="499"/>
      <c r="B3" s="507" t="s">
        <v>186</v>
      </c>
      <c r="C3" s="508"/>
      <c r="D3" s="508"/>
      <c r="E3" s="508"/>
      <c r="F3" s="508"/>
      <c r="G3" s="508"/>
      <c r="H3" s="508"/>
      <c r="I3" s="508"/>
      <c r="J3" s="508"/>
      <c r="K3" s="508"/>
      <c r="L3" s="509"/>
      <c r="M3" s="504" t="s">
        <v>187</v>
      </c>
      <c r="N3" s="505"/>
      <c r="O3" s="506"/>
    </row>
    <row r="4" spans="1:21" s="157" customFormat="1" ht="21.75" customHeight="1" thickBot="1">
      <c r="A4" s="500"/>
      <c r="B4" s="510" t="s">
        <v>188</v>
      </c>
      <c r="C4" s="511"/>
      <c r="D4" s="511"/>
      <c r="E4" s="511"/>
      <c r="F4" s="511"/>
      <c r="G4" s="511"/>
      <c r="H4" s="511"/>
      <c r="I4" s="511"/>
      <c r="J4" s="511"/>
      <c r="K4" s="511"/>
      <c r="L4" s="512"/>
      <c r="M4" s="504" t="s">
        <v>189</v>
      </c>
      <c r="N4" s="505"/>
      <c r="O4" s="506"/>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21"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21"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32"/>
      <c r="H10" s="432"/>
      <c r="I10" s="77"/>
      <c r="J10" s="77"/>
      <c r="K10" s="74"/>
      <c r="L10" s="74"/>
      <c r="M10" s="74"/>
      <c r="N10" s="74"/>
      <c r="O10" s="74"/>
      <c r="P10" s="74"/>
      <c r="Q10" s="74"/>
      <c r="R10" s="74"/>
      <c r="S10" s="74"/>
      <c r="T10" s="74"/>
      <c r="U10" s="74"/>
    </row>
    <row r="11" spans="1:21" ht="15" customHeight="1">
      <c r="A11" s="523" t="s">
        <v>208</v>
      </c>
      <c r="B11" s="526" t="s">
        <v>324</v>
      </c>
      <c r="C11" s="527"/>
      <c r="D11" s="527"/>
      <c r="E11" s="527"/>
      <c r="F11" s="527"/>
      <c r="G11" s="527"/>
      <c r="H11" s="527"/>
      <c r="I11" s="527"/>
      <c r="J11" s="527"/>
      <c r="K11" s="527"/>
      <c r="L11" s="527"/>
      <c r="M11" s="527"/>
      <c r="N11" s="527"/>
      <c r="O11" s="528"/>
    </row>
    <row r="12" spans="1:21" ht="15" customHeight="1">
      <c r="A12" s="524"/>
      <c r="B12" s="529"/>
      <c r="C12" s="530"/>
      <c r="D12" s="530"/>
      <c r="E12" s="530"/>
      <c r="F12" s="530"/>
      <c r="G12" s="530"/>
      <c r="H12" s="530"/>
      <c r="I12" s="530"/>
      <c r="J12" s="530"/>
      <c r="K12" s="530"/>
      <c r="L12" s="530"/>
      <c r="M12" s="530"/>
      <c r="N12" s="530"/>
      <c r="O12" s="531"/>
    </row>
    <row r="13" spans="1:21" ht="15" customHeight="1" thickBot="1">
      <c r="A13" s="525"/>
      <c r="B13" s="532"/>
      <c r="C13" s="533"/>
      <c r="D13" s="533"/>
      <c r="E13" s="533"/>
      <c r="F13" s="533"/>
      <c r="G13" s="533"/>
      <c r="H13" s="533"/>
      <c r="I13" s="533"/>
      <c r="J13" s="533"/>
      <c r="K13" s="533"/>
      <c r="L13" s="533"/>
      <c r="M13" s="533"/>
      <c r="N13" s="533"/>
      <c r="O13" s="534"/>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513" t="s">
        <v>211</v>
      </c>
      <c r="C15" s="513"/>
      <c r="D15" s="513"/>
      <c r="E15" s="513"/>
      <c r="F15" s="513"/>
      <c r="G15" s="514" t="s">
        <v>212</v>
      </c>
      <c r="H15" s="514"/>
      <c r="I15" s="515" t="s">
        <v>325</v>
      </c>
      <c r="J15" s="515"/>
      <c r="K15" s="515"/>
      <c r="L15" s="515"/>
      <c r="M15" s="515"/>
      <c r="N15" s="515"/>
      <c r="O15" s="515"/>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513" t="s">
        <v>215</v>
      </c>
      <c r="C17" s="513"/>
      <c r="D17" s="513"/>
      <c r="E17" s="513"/>
      <c r="F17" s="127" t="s">
        <v>216</v>
      </c>
      <c r="G17" s="519" t="s">
        <v>217</v>
      </c>
      <c r="H17" s="519"/>
      <c r="I17" s="519"/>
      <c r="J17" s="127" t="s">
        <v>218</v>
      </c>
      <c r="K17" s="513" t="s">
        <v>219</v>
      </c>
      <c r="L17" s="513"/>
      <c r="M17" s="513"/>
      <c r="N17" s="513"/>
      <c r="O17" s="513"/>
    </row>
    <row r="18" spans="1:21" ht="9" customHeight="1">
      <c r="A18" s="72"/>
      <c r="B18" s="69"/>
      <c r="C18" s="546"/>
      <c r="D18" s="546"/>
      <c r="E18" s="546"/>
      <c r="F18" s="546"/>
      <c r="G18" s="546"/>
      <c r="H18" s="546"/>
      <c r="I18" s="546"/>
      <c r="J18" s="546"/>
      <c r="K18" s="546"/>
      <c r="L18" s="546"/>
      <c r="M18" s="546"/>
      <c r="N18" s="546"/>
      <c r="O18" s="546"/>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47" t="s">
        <v>220</v>
      </c>
      <c r="B21" s="548"/>
      <c r="C21" s="548"/>
      <c r="D21" s="548"/>
      <c r="E21" s="548"/>
      <c r="F21" s="548"/>
      <c r="G21" s="548"/>
      <c r="H21" s="548"/>
      <c r="I21" s="548"/>
      <c r="J21" s="548"/>
      <c r="K21" s="548"/>
      <c r="L21" s="548"/>
      <c r="M21" s="548"/>
      <c r="N21" s="548"/>
      <c r="O21" s="520"/>
    </row>
    <row r="22" spans="1:21" ht="32.1" customHeight="1" thickBot="1">
      <c r="A22" s="547" t="s">
        <v>221</v>
      </c>
      <c r="B22" s="548"/>
      <c r="C22" s="548"/>
      <c r="D22" s="548"/>
      <c r="E22" s="548"/>
      <c r="F22" s="548"/>
      <c r="G22" s="548"/>
      <c r="H22" s="548"/>
      <c r="I22" s="548"/>
      <c r="J22" s="548"/>
      <c r="K22" s="548"/>
      <c r="L22" s="548"/>
      <c r="M22" s="548"/>
      <c r="N22" s="548"/>
      <c r="O22" s="520"/>
    </row>
    <row r="23" spans="1:21"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317445000</v>
      </c>
      <c r="C24" s="91">
        <v>317445000</v>
      </c>
      <c r="D24" s="91"/>
      <c r="E24" s="91"/>
      <c r="F24" s="91"/>
      <c r="G24" s="91"/>
      <c r="H24" s="88"/>
      <c r="I24" s="88"/>
      <c r="J24" s="88"/>
      <c r="K24" s="88"/>
      <c r="L24" s="88"/>
      <c r="M24" s="88"/>
      <c r="N24" s="88">
        <f>SUM(B24:M24)</f>
        <v>634890000</v>
      </c>
      <c r="O24" s="89"/>
      <c r="P24" s="88">
        <f>SUM(D24:O24)</f>
        <v>634890000</v>
      </c>
      <c r="Q24" s="89"/>
      <c r="R24" s="88">
        <f>SUM(F24:Q24)</f>
        <v>1269780000</v>
      </c>
      <c r="S24" s="89"/>
      <c r="T24" s="88">
        <f>SUM(H24:S24)</f>
        <v>2539560000</v>
      </c>
      <c r="U24" s="89"/>
    </row>
    <row r="25" spans="1:21" ht="32.1" customHeight="1">
      <c r="A25" s="90" t="s">
        <v>225</v>
      </c>
      <c r="B25" s="91"/>
      <c r="C25" s="91">
        <v>301792667</v>
      </c>
      <c r="D25" s="91"/>
      <c r="E25" s="91"/>
      <c r="F25" s="91"/>
      <c r="G25" s="91"/>
      <c r="H25" s="91"/>
      <c r="I25" s="91"/>
      <c r="J25" s="91"/>
      <c r="K25" s="91"/>
      <c r="L25" s="91"/>
      <c r="M25" s="91"/>
      <c r="N25" s="91"/>
      <c r="O25" s="126">
        <f>+(B25+C25+D25+E25+F25+G25+H25+I25+J25+K25+L25+M25)/N24</f>
        <v>0.47534638598812395</v>
      </c>
      <c r="P25" s="91"/>
      <c r="Q25" s="126">
        <f>+(D25+E25+F25+G25+H25+I25+J25+K25+L25+M25+N25+O25)/P24</f>
        <v>7.4870668302875137E-10</v>
      </c>
      <c r="R25" s="91"/>
      <c r="S25" s="126">
        <f>+(F25+G25+H25+I25+J25+K25+L25+M25+N25+O25+P25+Q25)/R24</f>
        <v>3.7435334210401066E-10</v>
      </c>
      <c r="T25" s="91"/>
      <c r="U25" s="126">
        <f>+(H25+I25+J25+K25+L25+M25+N25+O25+P25+Q25+R25+S25)/T24</f>
        <v>1.8717667119941406E-10</v>
      </c>
    </row>
    <row r="26" spans="1:21" ht="32.1" customHeight="1">
      <c r="A26" s="90" t="s">
        <v>226</v>
      </c>
      <c r="B26" s="91"/>
      <c r="C26" s="91">
        <v>7037386</v>
      </c>
      <c r="D26" s="91"/>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49" t="s">
        <v>230</v>
      </c>
      <c r="B33" s="550"/>
      <c r="C33" s="550"/>
      <c r="D33" s="550"/>
      <c r="E33" s="550"/>
      <c r="F33" s="550"/>
      <c r="G33" s="550"/>
      <c r="H33" s="550"/>
      <c r="I33" s="551"/>
      <c r="J33" s="100"/>
    </row>
    <row r="34" spans="1:21" ht="50.25" customHeight="1" thickBot="1">
      <c r="A34" s="109" t="s">
        <v>231</v>
      </c>
      <c r="B34" s="552" t="str">
        <f>+B11</f>
        <v>Implementar 1 plan de fortalecimiento de la gestión de conocimiento e innovación alineado con la apuesta distrital</v>
      </c>
      <c r="C34" s="553"/>
      <c r="D34" s="553"/>
      <c r="E34" s="553"/>
      <c r="F34" s="553"/>
      <c r="G34" s="553"/>
      <c r="H34" s="553"/>
      <c r="I34" s="554"/>
      <c r="J34" s="98"/>
    </row>
    <row r="35" spans="1:21" ht="18.75" customHeight="1" thickBot="1">
      <c r="A35" s="540" t="s">
        <v>232</v>
      </c>
      <c r="B35" s="165">
        <v>2024</v>
      </c>
      <c r="C35" s="165">
        <v>2025</v>
      </c>
      <c r="D35" s="165">
        <v>2026</v>
      </c>
      <c r="E35" s="165">
        <v>2027</v>
      </c>
      <c r="F35" s="165" t="s">
        <v>233</v>
      </c>
      <c r="G35" s="555" t="s">
        <v>234</v>
      </c>
      <c r="H35" s="555" t="s">
        <v>21</v>
      </c>
      <c r="I35" s="555"/>
      <c r="J35" s="98"/>
    </row>
    <row r="36" spans="1:21" ht="50.25" customHeight="1" thickBot="1">
      <c r="A36" s="541"/>
      <c r="B36" s="382">
        <v>0.25</v>
      </c>
      <c r="C36" s="382">
        <v>0.25</v>
      </c>
      <c r="D36" s="382">
        <v>0.25</v>
      </c>
      <c r="E36" s="382">
        <v>0.25</v>
      </c>
      <c r="F36" s="166">
        <v>0.01</v>
      </c>
      <c r="G36" s="555"/>
      <c r="H36" s="555"/>
      <c r="I36" s="555"/>
      <c r="J36" s="98"/>
    </row>
    <row r="37" spans="1:21" ht="52.5" customHeight="1" thickBot="1">
      <c r="A37" s="110" t="s">
        <v>235</v>
      </c>
      <c r="B37" s="535">
        <v>0.05</v>
      </c>
      <c r="C37" s="536"/>
      <c r="D37" s="537" t="s">
        <v>236</v>
      </c>
      <c r="E37" s="538"/>
      <c r="F37" s="538"/>
      <c r="G37" s="538"/>
      <c r="H37" s="538"/>
      <c r="I37" s="539"/>
    </row>
    <row r="38" spans="1:21" s="99" customFormat="1" ht="48" customHeight="1" thickBot="1">
      <c r="A38" s="540" t="s">
        <v>237</v>
      </c>
      <c r="B38" s="110" t="s">
        <v>238</v>
      </c>
      <c r="C38" s="109" t="s">
        <v>239</v>
      </c>
      <c r="D38" s="542" t="s">
        <v>240</v>
      </c>
      <c r="E38" s="543"/>
      <c r="F38" s="542" t="s">
        <v>241</v>
      </c>
      <c r="G38" s="543"/>
      <c r="H38" s="111" t="s">
        <v>242</v>
      </c>
      <c r="I38" s="113" t="s">
        <v>243</v>
      </c>
      <c r="U38" s="68"/>
    </row>
    <row r="39" spans="1:21" ht="120.75" customHeight="1" thickBot="1">
      <c r="A39" s="541"/>
      <c r="B39" s="351">
        <f>(B69*$B$67+D69*$D$67+F69*$F$67+H69*$H$67+J69*$J$67+L69*$L$67+N69*$N$67)</f>
        <v>8.3299999999999999E-2</v>
      </c>
      <c r="C39" s="351">
        <v>8.3299999999999999E-2</v>
      </c>
      <c r="D39" s="558"/>
      <c r="E39" s="559"/>
      <c r="F39" s="558"/>
      <c r="G39" s="559"/>
      <c r="H39" s="101"/>
      <c r="I39" s="102"/>
    </row>
    <row r="40" spans="1:21" s="99" customFormat="1" ht="54" customHeight="1">
      <c r="A40" s="540" t="s">
        <v>244</v>
      </c>
      <c r="B40" s="112" t="s">
        <v>238</v>
      </c>
      <c r="C40" s="111" t="s">
        <v>239</v>
      </c>
      <c r="D40" s="542" t="s">
        <v>240</v>
      </c>
      <c r="E40" s="543"/>
      <c r="F40" s="542" t="s">
        <v>241</v>
      </c>
      <c r="G40" s="543"/>
      <c r="H40" s="111" t="s">
        <v>242</v>
      </c>
      <c r="I40" s="113" t="s">
        <v>243</v>
      </c>
      <c r="U40" s="68"/>
    </row>
    <row r="41" spans="1:21" ht="120.75" customHeight="1">
      <c r="A41" s="541"/>
      <c r="B41" s="351">
        <f>(B73*$B$67+D73*$D$67+F73*$F$67+H73*$H$67+J73*$J$67+L73*$L$67+N73*$N$67)</f>
        <v>8.3299999999999999E-2</v>
      </c>
      <c r="C41" s="351">
        <v>8.3299999999999999E-2</v>
      </c>
      <c r="D41" s="558" t="s">
        <v>326</v>
      </c>
      <c r="E41" s="559"/>
      <c r="F41" s="558" t="s">
        <v>326</v>
      </c>
      <c r="G41" s="559"/>
      <c r="H41" s="101" t="s">
        <v>246</v>
      </c>
      <c r="I41" s="102" t="s">
        <v>246</v>
      </c>
      <c r="K41" s="354"/>
    </row>
    <row r="42" spans="1:21" s="99" customFormat="1" ht="35.1" customHeight="1">
      <c r="A42" s="540" t="s">
        <v>248</v>
      </c>
      <c r="B42" s="112" t="s">
        <v>238</v>
      </c>
      <c r="C42" s="111" t="s">
        <v>239</v>
      </c>
      <c r="D42" s="542" t="s">
        <v>240</v>
      </c>
      <c r="E42" s="543"/>
      <c r="F42" s="542" t="s">
        <v>241</v>
      </c>
      <c r="G42" s="543"/>
      <c r="H42" s="111" t="s">
        <v>242</v>
      </c>
      <c r="I42" s="113" t="s">
        <v>243</v>
      </c>
      <c r="K42" s="354"/>
      <c r="U42" s="68"/>
    </row>
    <row r="43" spans="1:21" ht="120.75" customHeight="1" thickBot="1">
      <c r="A43" s="541"/>
      <c r="B43" s="351">
        <f>(B77*$B$67+D77*$D$67+F77*$F$67+H77*$H$67+J77*$J$67+L77*$L$67+N77*$N$67)</f>
        <v>8.3299999999999999E-2</v>
      </c>
      <c r="C43" s="104"/>
      <c r="D43" s="558"/>
      <c r="E43" s="559"/>
      <c r="F43" s="558"/>
      <c r="G43" s="559"/>
      <c r="H43" s="101"/>
      <c r="I43" s="102"/>
      <c r="K43" s="354"/>
    </row>
    <row r="44" spans="1:21" s="99" customFormat="1" ht="35.1" customHeight="1" thickBot="1">
      <c r="A44" s="540" t="s">
        <v>249</v>
      </c>
      <c r="B44" s="112" t="s">
        <v>238</v>
      </c>
      <c r="C44" s="112" t="s">
        <v>239</v>
      </c>
      <c r="D44" s="542" t="s">
        <v>240</v>
      </c>
      <c r="E44" s="543"/>
      <c r="F44" s="542" t="s">
        <v>241</v>
      </c>
      <c r="G44" s="543"/>
      <c r="H44" s="111" t="s">
        <v>242</v>
      </c>
      <c r="I44" s="111" t="s">
        <v>243</v>
      </c>
      <c r="K44" s="354"/>
      <c r="U44" s="68"/>
    </row>
    <row r="45" spans="1:21" ht="120.75" customHeight="1" thickBot="1">
      <c r="A45" s="541"/>
      <c r="B45" s="351">
        <f>(B81*$B$67+D81*$D$67+F81*$F$67+H81*$H$67+J81*$J$67+L81*$L$67+N81*$N$67)</f>
        <v>8.3299999999999999E-2</v>
      </c>
      <c r="C45" s="104"/>
      <c r="D45" s="560"/>
      <c r="E45" s="561"/>
      <c r="F45" s="560"/>
      <c r="G45" s="561"/>
      <c r="H45" s="121"/>
      <c r="I45" s="122"/>
      <c r="K45" s="354"/>
    </row>
    <row r="46" spans="1:21" s="99" customFormat="1" ht="35.1" customHeight="1" thickBot="1">
      <c r="A46" s="540" t="s">
        <v>250</v>
      </c>
      <c r="B46" s="112" t="s">
        <v>238</v>
      </c>
      <c r="C46" s="111" t="s">
        <v>239</v>
      </c>
      <c r="D46" s="542" t="s">
        <v>240</v>
      </c>
      <c r="E46" s="543"/>
      <c r="F46" s="542" t="s">
        <v>241</v>
      </c>
      <c r="G46" s="543"/>
      <c r="H46" s="111" t="s">
        <v>242</v>
      </c>
      <c r="I46" s="113" t="s">
        <v>243</v>
      </c>
      <c r="K46" s="354"/>
      <c r="U46" s="68"/>
    </row>
    <row r="47" spans="1:21" ht="120.75" customHeight="1" thickBot="1">
      <c r="A47" s="541"/>
      <c r="B47" s="351">
        <f>(B85*$B$67+D85*$D$67+F85*$F$67+H85*$H$67+J85*$J$67+L85*$L$67+N85*$N$67)</f>
        <v>8.3299999999999999E-2</v>
      </c>
      <c r="C47" s="104"/>
      <c r="D47" s="562"/>
      <c r="E47" s="563"/>
      <c r="F47" s="562"/>
      <c r="G47" s="563"/>
      <c r="H47" s="101"/>
      <c r="I47" s="103"/>
      <c r="K47" s="354"/>
    </row>
    <row r="48" spans="1:21" s="99" customFormat="1" ht="35.1" customHeight="1" thickBot="1">
      <c r="A48" s="540" t="s">
        <v>251</v>
      </c>
      <c r="B48" s="112" t="s">
        <v>238</v>
      </c>
      <c r="C48" s="111" t="s">
        <v>239</v>
      </c>
      <c r="D48" s="542" t="s">
        <v>240</v>
      </c>
      <c r="E48" s="543"/>
      <c r="F48" s="542" t="s">
        <v>241</v>
      </c>
      <c r="G48" s="543"/>
      <c r="H48" s="111" t="s">
        <v>242</v>
      </c>
      <c r="I48" s="113" t="s">
        <v>243</v>
      </c>
      <c r="K48" s="354"/>
      <c r="U48" s="68"/>
    </row>
    <row r="49" spans="1:19" ht="120.75" customHeight="1" thickBot="1">
      <c r="A49" s="541"/>
      <c r="B49" s="353">
        <f>(B89*$B$67+D89*$D$67+F89*$F$67+H89*$H$67+J89*$J$67+L89*$L$67+N89*$N$67)</f>
        <v>8.3299999999999999E-2</v>
      </c>
      <c r="C49" s="105"/>
      <c r="D49" s="562"/>
      <c r="E49" s="563"/>
      <c r="F49" s="562"/>
      <c r="G49" s="563"/>
      <c r="H49" s="101"/>
      <c r="I49" s="103"/>
      <c r="K49" s="354"/>
    </row>
    <row r="50" spans="1:19" ht="35.1" customHeight="1" thickBot="1">
      <c r="A50" s="540" t="s">
        <v>252</v>
      </c>
      <c r="B50" s="110" t="s">
        <v>238</v>
      </c>
      <c r="C50" s="109" t="s">
        <v>239</v>
      </c>
      <c r="D50" s="542" t="s">
        <v>240</v>
      </c>
      <c r="E50" s="543"/>
      <c r="F50" s="542" t="s">
        <v>241</v>
      </c>
      <c r="G50" s="543"/>
      <c r="H50" s="111" t="s">
        <v>242</v>
      </c>
      <c r="I50" s="113" t="s">
        <v>243</v>
      </c>
      <c r="K50" s="354"/>
    </row>
    <row r="51" spans="1:19" ht="120.75" customHeight="1" thickBot="1">
      <c r="A51" s="541"/>
      <c r="B51" s="353">
        <f>(B93*$B$67+D93*$D$67+F93*$F$67+H93*$H$67+J93*$J$67+L93*$L$67+N93*$N$67)</f>
        <v>8.3299999999999999E-2</v>
      </c>
      <c r="C51" s="105"/>
      <c r="D51" s="562"/>
      <c r="E51" s="564"/>
      <c r="F51" s="562"/>
      <c r="G51" s="563"/>
      <c r="H51" s="101"/>
      <c r="I51" s="103"/>
      <c r="K51" s="354"/>
    </row>
    <row r="52" spans="1:19" ht="35.1" customHeight="1" thickBot="1">
      <c r="A52" s="540" t="s">
        <v>253</v>
      </c>
      <c r="B52" s="110" t="s">
        <v>238</v>
      </c>
      <c r="C52" s="109" t="s">
        <v>239</v>
      </c>
      <c r="D52" s="542" t="s">
        <v>240</v>
      </c>
      <c r="E52" s="543"/>
      <c r="F52" s="542" t="s">
        <v>241</v>
      </c>
      <c r="G52" s="543"/>
      <c r="H52" s="111" t="s">
        <v>242</v>
      </c>
      <c r="I52" s="113" t="s">
        <v>243</v>
      </c>
      <c r="K52" s="354"/>
    </row>
    <row r="53" spans="1:19" ht="120.75" customHeight="1" thickBot="1">
      <c r="A53" s="541"/>
      <c r="B53" s="353">
        <f>(B97*$B$67+D97*$D$67+F97*$F$67+H97*$H$67+J97*$J$67+L97*$L$67+N97*$N$67)</f>
        <v>8.3299999999999999E-2</v>
      </c>
      <c r="C53" s="105"/>
      <c r="D53" s="562"/>
      <c r="E53" s="564"/>
      <c r="F53" s="562"/>
      <c r="G53" s="563"/>
      <c r="H53" s="123"/>
      <c r="I53" s="103"/>
      <c r="K53" s="354"/>
    </row>
    <row r="54" spans="1:19" ht="35.1" customHeight="1" thickBot="1">
      <c r="A54" s="540" t="s">
        <v>254</v>
      </c>
      <c r="B54" s="110" t="s">
        <v>238</v>
      </c>
      <c r="C54" s="109" t="s">
        <v>239</v>
      </c>
      <c r="D54" s="542" t="s">
        <v>240</v>
      </c>
      <c r="E54" s="543"/>
      <c r="F54" s="542" t="s">
        <v>241</v>
      </c>
      <c r="G54" s="543"/>
      <c r="H54" s="111" t="s">
        <v>242</v>
      </c>
      <c r="I54" s="113" t="s">
        <v>243</v>
      </c>
      <c r="K54" s="354"/>
    </row>
    <row r="55" spans="1:19" ht="120.75" customHeight="1" thickBot="1">
      <c r="A55" s="541"/>
      <c r="B55" s="353">
        <f>(B101*$B$67+D101*$D$67+F101*$F$67+H101*$H$67+J101*$J$67+L101*$L$67+N101*$N$67)</f>
        <v>8.3299999999999999E-2</v>
      </c>
      <c r="C55" s="105"/>
      <c r="D55" s="562"/>
      <c r="E55" s="563"/>
      <c r="F55" s="562"/>
      <c r="G55" s="563"/>
      <c r="H55" s="101"/>
      <c r="I55" s="101"/>
      <c r="K55" s="354"/>
    </row>
    <row r="56" spans="1:19" ht="35.1" customHeight="1" thickBot="1">
      <c r="A56" s="540" t="s">
        <v>255</v>
      </c>
      <c r="B56" s="110" t="s">
        <v>238</v>
      </c>
      <c r="C56" s="109" t="s">
        <v>239</v>
      </c>
      <c r="D56" s="542" t="s">
        <v>240</v>
      </c>
      <c r="E56" s="543"/>
      <c r="F56" s="542" t="s">
        <v>241</v>
      </c>
      <c r="G56" s="543"/>
      <c r="H56" s="111" t="s">
        <v>242</v>
      </c>
      <c r="I56" s="113" t="s">
        <v>243</v>
      </c>
      <c r="K56" s="354"/>
    </row>
    <row r="57" spans="1:19" ht="120.75" customHeight="1" thickBot="1">
      <c r="A57" s="541"/>
      <c r="B57" s="353">
        <f>(B105*$B$67+D105*$D$67+F105*$F$67+H105*$H$67+J105*$J$67+L105*$L$67+N105*$N$67)</f>
        <v>8.3299999999999999E-2</v>
      </c>
      <c r="C57" s="105"/>
      <c r="D57" s="562"/>
      <c r="E57" s="563"/>
      <c r="F57" s="562"/>
      <c r="G57" s="563"/>
      <c r="H57" s="101"/>
      <c r="I57" s="103"/>
      <c r="K57" s="354"/>
    </row>
    <row r="58" spans="1:19" ht="35.1" customHeight="1" thickBot="1">
      <c r="A58" s="540" t="s">
        <v>256</v>
      </c>
      <c r="B58" s="110" t="s">
        <v>238</v>
      </c>
      <c r="C58" s="109" t="s">
        <v>239</v>
      </c>
      <c r="D58" s="542" t="s">
        <v>240</v>
      </c>
      <c r="E58" s="543"/>
      <c r="F58" s="542" t="s">
        <v>241</v>
      </c>
      <c r="G58" s="543"/>
      <c r="H58" s="111" t="s">
        <v>242</v>
      </c>
      <c r="I58" s="113" t="s">
        <v>243</v>
      </c>
      <c r="K58" s="354"/>
    </row>
    <row r="59" spans="1:19" ht="120.75" customHeight="1" thickBot="1">
      <c r="A59" s="541"/>
      <c r="B59" s="353">
        <f>(B109*$B$67+D109*$D$67+F109*$F$67+H109*$H$67+J109*$J$67+L109*$L$67+N109*$N$67)</f>
        <v>8.3299999999999999E-2</v>
      </c>
      <c r="C59" s="105"/>
      <c r="D59" s="562"/>
      <c r="E59" s="563"/>
      <c r="F59" s="564"/>
      <c r="G59" s="564"/>
      <c r="H59" s="101"/>
      <c r="I59" s="101"/>
      <c r="K59" s="354"/>
    </row>
    <row r="60" spans="1:19" ht="35.1" customHeight="1" thickBot="1">
      <c r="A60" s="540" t="s">
        <v>257</v>
      </c>
      <c r="B60" s="110" t="s">
        <v>238</v>
      </c>
      <c r="C60" s="109" t="s">
        <v>239</v>
      </c>
      <c r="D60" s="542" t="s">
        <v>240</v>
      </c>
      <c r="E60" s="543"/>
      <c r="F60" s="542" t="s">
        <v>241</v>
      </c>
      <c r="G60" s="543"/>
      <c r="H60" s="111" t="s">
        <v>242</v>
      </c>
      <c r="I60" s="113" t="s">
        <v>243</v>
      </c>
      <c r="K60" s="354"/>
    </row>
    <row r="61" spans="1:19" ht="120.75" customHeight="1" thickBot="1">
      <c r="A61" s="541"/>
      <c r="B61" s="353">
        <f>(B113*$B$67+D113*$D$67+F113*$F$67+H113*$H$67+J113*$J$67+L113*$L$67+N113*$N$67)</f>
        <v>8.3699999999999997E-2</v>
      </c>
      <c r="C61" s="105"/>
      <c r="D61" s="562"/>
      <c r="E61" s="563"/>
      <c r="F61" s="562"/>
      <c r="G61" s="563"/>
      <c r="H61" s="101"/>
      <c r="I61" s="101"/>
      <c r="K61" s="354"/>
    </row>
    <row r="62" spans="1:19" ht="17.100000000000001">
      <c r="I62" s="351"/>
    </row>
    <row r="63" spans="1:19" ht="17.100000000000001">
      <c r="I63" s="351"/>
    </row>
    <row r="64" spans="1:19" s="98" customFormat="1" ht="30" customHeight="1">
      <c r="A64" s="68"/>
      <c r="B64" s="68"/>
      <c r="C64" s="68"/>
      <c r="D64" s="68"/>
      <c r="E64" s="68"/>
      <c r="F64" s="68"/>
      <c r="G64" s="68"/>
      <c r="S64" s="68"/>
    </row>
    <row r="65" spans="1:15" ht="34.5" customHeight="1">
      <c r="A65" s="565" t="s">
        <v>258</v>
      </c>
      <c r="B65" s="565"/>
      <c r="C65" s="565"/>
      <c r="D65" s="565"/>
      <c r="E65" s="565"/>
      <c r="F65" s="565"/>
      <c r="G65" s="565"/>
      <c r="H65" s="565"/>
      <c r="I65" s="565"/>
    </row>
    <row r="66" spans="1:15" ht="144.75" customHeight="1">
      <c r="A66" s="114" t="s">
        <v>259</v>
      </c>
      <c r="B66" s="566" t="s">
        <v>327</v>
      </c>
      <c r="C66" s="567"/>
      <c r="D66" s="566"/>
      <c r="E66" s="567"/>
      <c r="F66" s="566"/>
      <c r="G66" s="567"/>
      <c r="H66" s="566"/>
      <c r="I66" s="567"/>
      <c r="J66" s="566"/>
      <c r="K66" s="567"/>
      <c r="L66" s="566"/>
      <c r="M66" s="567"/>
      <c r="N66" s="566"/>
      <c r="O66" s="567"/>
    </row>
    <row r="67" spans="1:15" ht="40.5" customHeight="1">
      <c r="A67" s="114" t="s">
        <v>261</v>
      </c>
      <c r="B67" s="568">
        <v>1</v>
      </c>
      <c r="C67" s="569"/>
      <c r="D67" s="568"/>
      <c r="E67" s="569"/>
      <c r="F67" s="568"/>
      <c r="G67" s="569"/>
      <c r="H67" s="568"/>
      <c r="I67" s="569"/>
      <c r="J67" s="568"/>
      <c r="K67" s="569"/>
      <c r="L67" s="568"/>
      <c r="M67" s="569"/>
      <c r="N67" s="568"/>
      <c r="O67" s="569"/>
    </row>
    <row r="68" spans="1:15" ht="30" customHeight="1">
      <c r="A68" s="574" t="s">
        <v>191</v>
      </c>
      <c r="B68" s="172" t="s">
        <v>99</v>
      </c>
      <c r="C68" s="172" t="s">
        <v>239</v>
      </c>
      <c r="D68" s="172"/>
      <c r="E68" s="172"/>
      <c r="F68" s="172"/>
      <c r="G68" s="172"/>
      <c r="H68" s="172"/>
      <c r="I68" s="172"/>
      <c r="J68" s="172"/>
      <c r="K68" s="172"/>
      <c r="L68" s="172"/>
      <c r="M68" s="172"/>
      <c r="N68" s="172"/>
      <c r="O68" s="172"/>
    </row>
    <row r="69" spans="1:15" ht="30" customHeight="1">
      <c r="A69" s="575"/>
      <c r="B69" s="116">
        <v>8.3299999999999999E-2</v>
      </c>
      <c r="C69" s="117"/>
      <c r="D69" s="116"/>
      <c r="E69" s="117"/>
      <c r="F69" s="124"/>
      <c r="G69" s="117"/>
      <c r="H69" s="124"/>
      <c r="I69" s="117"/>
      <c r="J69" s="124"/>
      <c r="K69" s="117"/>
      <c r="L69" s="124"/>
      <c r="M69" s="117"/>
      <c r="N69" s="124"/>
      <c r="O69" s="117"/>
    </row>
    <row r="70" spans="1:15" ht="80.25" customHeight="1">
      <c r="A70" s="114" t="s">
        <v>262</v>
      </c>
      <c r="B70" s="576"/>
      <c r="C70" s="577"/>
      <c r="D70" s="578"/>
      <c r="E70" s="579"/>
      <c r="F70" s="578"/>
      <c r="G70" s="580"/>
      <c r="H70" s="578"/>
      <c r="I70" s="579"/>
      <c r="J70" s="345"/>
      <c r="K70" s="346"/>
      <c r="L70" s="345"/>
      <c r="M70" s="346"/>
      <c r="N70" s="578"/>
      <c r="O70" s="579"/>
    </row>
    <row r="71" spans="1:15" ht="80.25" customHeight="1">
      <c r="A71" s="114" t="s">
        <v>263</v>
      </c>
      <c r="B71" s="570"/>
      <c r="C71" s="571"/>
      <c r="D71" s="570"/>
      <c r="E71" s="571"/>
      <c r="F71" s="572"/>
      <c r="G71" s="573"/>
      <c r="H71" s="572"/>
      <c r="I71" s="573"/>
      <c r="J71" s="342"/>
      <c r="K71" s="343"/>
      <c r="L71" s="342"/>
      <c r="M71" s="343"/>
      <c r="N71" s="572"/>
      <c r="O71" s="573"/>
    </row>
    <row r="72" spans="1:15" ht="30.75" customHeight="1">
      <c r="A72" s="574" t="s">
        <v>192</v>
      </c>
      <c r="B72" s="172" t="s">
        <v>99</v>
      </c>
      <c r="C72" s="172" t="s">
        <v>239</v>
      </c>
      <c r="D72" s="172"/>
      <c r="E72" s="172"/>
      <c r="F72" s="172"/>
      <c r="G72" s="172"/>
      <c r="H72" s="172"/>
      <c r="I72" s="172"/>
      <c r="J72" s="172"/>
      <c r="K72" s="172"/>
      <c r="L72" s="172"/>
      <c r="M72" s="172"/>
      <c r="N72" s="172"/>
      <c r="O72" s="172"/>
    </row>
    <row r="73" spans="1:15" ht="30.75" customHeight="1">
      <c r="A73" s="575"/>
      <c r="B73" s="116">
        <v>8.3299999999999999E-2</v>
      </c>
      <c r="C73" s="116">
        <v>8.3299999999999999E-2</v>
      </c>
      <c r="D73" s="116"/>
      <c r="E73" s="117"/>
      <c r="F73" s="124"/>
      <c r="G73" s="118"/>
      <c r="H73" s="124"/>
      <c r="I73" s="118"/>
      <c r="J73" s="124"/>
      <c r="K73" s="118"/>
      <c r="L73" s="124"/>
      <c r="M73" s="118"/>
      <c r="N73" s="124"/>
      <c r="O73" s="118"/>
    </row>
    <row r="74" spans="1:15" ht="80.25" customHeight="1">
      <c r="A74" s="114" t="s">
        <v>262</v>
      </c>
      <c r="B74" s="576" t="s">
        <v>326</v>
      </c>
      <c r="C74" s="577"/>
      <c r="D74" s="581"/>
      <c r="E74" s="582"/>
      <c r="F74" s="578"/>
      <c r="G74" s="580"/>
      <c r="H74" s="581"/>
      <c r="I74" s="582"/>
      <c r="J74" s="347"/>
      <c r="K74" s="348"/>
      <c r="L74" s="347"/>
      <c r="M74" s="348"/>
      <c r="N74" s="581"/>
      <c r="O74" s="582"/>
    </row>
    <row r="75" spans="1:15" ht="80.25" customHeight="1">
      <c r="A75" s="114" t="s">
        <v>263</v>
      </c>
      <c r="B75" s="570"/>
      <c r="C75" s="571"/>
      <c r="D75" s="570"/>
      <c r="E75" s="571"/>
      <c r="F75" s="572"/>
      <c r="G75" s="573"/>
      <c r="H75" s="572"/>
      <c r="I75" s="573"/>
      <c r="J75" s="342"/>
      <c r="K75" s="343"/>
      <c r="L75" s="342"/>
      <c r="M75" s="343"/>
      <c r="N75" s="572"/>
      <c r="O75" s="573"/>
    </row>
    <row r="76" spans="1:15" ht="30.75" customHeight="1">
      <c r="A76" s="574" t="s">
        <v>193</v>
      </c>
      <c r="B76" s="172" t="s">
        <v>99</v>
      </c>
      <c r="C76" s="172" t="s">
        <v>239</v>
      </c>
      <c r="D76" s="172"/>
      <c r="E76" s="172"/>
      <c r="F76" s="172"/>
      <c r="G76" s="172"/>
      <c r="H76" s="172"/>
      <c r="I76" s="172"/>
      <c r="J76" s="172"/>
      <c r="K76" s="172"/>
      <c r="L76" s="172"/>
      <c r="M76" s="172"/>
      <c r="N76" s="172"/>
      <c r="O76" s="172"/>
    </row>
    <row r="77" spans="1:15" ht="30.75" customHeight="1">
      <c r="A77" s="575"/>
      <c r="B77" s="116">
        <v>8.3299999999999999E-2</v>
      </c>
      <c r="C77" s="117"/>
      <c r="D77" s="116"/>
      <c r="E77" s="117"/>
      <c r="F77" s="124"/>
      <c r="G77" s="118"/>
      <c r="H77" s="124"/>
      <c r="I77" s="118"/>
      <c r="J77" s="124"/>
      <c r="K77" s="118"/>
      <c r="L77" s="124"/>
      <c r="M77" s="118"/>
      <c r="N77" s="124"/>
      <c r="O77" s="118"/>
    </row>
    <row r="78" spans="1:15" ht="80.25" customHeight="1">
      <c r="A78" s="114" t="s">
        <v>262</v>
      </c>
      <c r="B78" s="576"/>
      <c r="C78" s="577"/>
      <c r="D78" s="572"/>
      <c r="E78" s="585"/>
      <c r="F78" s="578"/>
      <c r="G78" s="580"/>
      <c r="H78" s="572"/>
      <c r="I78" s="573"/>
      <c r="J78" s="342"/>
      <c r="K78" s="343"/>
      <c r="L78" s="342"/>
      <c r="M78" s="343"/>
      <c r="N78" s="572"/>
      <c r="O78" s="573"/>
    </row>
    <row r="79" spans="1:15" ht="80.25" customHeight="1">
      <c r="A79" s="114" t="s">
        <v>263</v>
      </c>
      <c r="B79" s="570"/>
      <c r="C79" s="571"/>
      <c r="D79" s="570"/>
      <c r="E79" s="571"/>
      <c r="F79" s="572"/>
      <c r="G79" s="573"/>
      <c r="H79" s="572"/>
      <c r="I79" s="573"/>
      <c r="J79" s="342"/>
      <c r="K79" s="343"/>
      <c r="L79" s="342"/>
      <c r="M79" s="343"/>
      <c r="N79" s="572"/>
      <c r="O79" s="573"/>
    </row>
    <row r="80" spans="1:15" ht="30.75" customHeight="1">
      <c r="A80" s="574" t="s">
        <v>194</v>
      </c>
      <c r="B80" s="172" t="s">
        <v>99</v>
      </c>
      <c r="C80" s="172" t="s">
        <v>239</v>
      </c>
      <c r="D80" s="172"/>
      <c r="E80" s="172"/>
      <c r="F80" s="172"/>
      <c r="G80" s="172"/>
      <c r="H80" s="172"/>
      <c r="I80" s="172"/>
      <c r="J80" s="172"/>
      <c r="K80" s="172"/>
      <c r="L80" s="172"/>
      <c r="M80" s="172"/>
      <c r="N80" s="172"/>
      <c r="O80" s="172"/>
    </row>
    <row r="81" spans="1:15" ht="30.75" customHeight="1">
      <c r="A81" s="575"/>
      <c r="B81" s="116">
        <v>8.3299999999999999E-2</v>
      </c>
      <c r="C81" s="117"/>
      <c r="D81" s="116"/>
      <c r="E81" s="117"/>
      <c r="F81" s="124"/>
      <c r="G81" s="118"/>
      <c r="H81" s="124"/>
      <c r="I81" s="118"/>
      <c r="J81" s="124"/>
      <c r="K81" s="118"/>
      <c r="L81" s="124"/>
      <c r="M81" s="118"/>
      <c r="N81" s="124"/>
      <c r="O81" s="118"/>
    </row>
    <row r="82" spans="1:15" ht="80.25" customHeight="1">
      <c r="A82" s="114" t="s">
        <v>262</v>
      </c>
      <c r="B82" s="586"/>
      <c r="C82" s="587"/>
      <c r="D82" s="572"/>
      <c r="E82" s="573"/>
      <c r="F82" s="578"/>
      <c r="G82" s="580"/>
      <c r="H82" s="572"/>
      <c r="I82" s="573"/>
      <c r="J82" s="342"/>
      <c r="K82" s="343"/>
      <c r="L82" s="342"/>
      <c r="M82" s="343"/>
      <c r="N82" s="572"/>
      <c r="O82" s="573"/>
    </row>
    <row r="83" spans="1:15" ht="80.25" customHeight="1">
      <c r="A83" s="114" t="s">
        <v>263</v>
      </c>
      <c r="B83" s="588"/>
      <c r="C83" s="589"/>
      <c r="D83" s="570"/>
      <c r="E83" s="571"/>
      <c r="F83" s="572"/>
      <c r="G83" s="573"/>
      <c r="H83" s="572"/>
      <c r="I83" s="573"/>
      <c r="J83" s="342"/>
      <c r="K83" s="343"/>
      <c r="L83" s="342"/>
      <c r="M83" s="343"/>
      <c r="N83" s="572"/>
      <c r="O83" s="573"/>
    </row>
    <row r="84" spans="1:15" ht="30" customHeight="1">
      <c r="A84" s="574" t="s">
        <v>197</v>
      </c>
      <c r="B84" s="172" t="s">
        <v>99</v>
      </c>
      <c r="C84" s="172" t="s">
        <v>239</v>
      </c>
      <c r="D84" s="172"/>
      <c r="E84" s="172"/>
      <c r="F84" s="172"/>
      <c r="G84" s="172"/>
      <c r="H84" s="172"/>
      <c r="I84" s="172"/>
      <c r="J84" s="172"/>
      <c r="K84" s="172"/>
      <c r="L84" s="172"/>
      <c r="M84" s="172"/>
      <c r="N84" s="172"/>
      <c r="O84" s="172"/>
    </row>
    <row r="85" spans="1:15" ht="30" customHeight="1">
      <c r="A85" s="575"/>
      <c r="B85" s="116">
        <v>8.3299999999999999E-2</v>
      </c>
      <c r="C85" s="117"/>
      <c r="D85" s="116"/>
      <c r="E85" s="117"/>
      <c r="F85" s="124"/>
      <c r="G85" s="118"/>
      <c r="H85" s="124"/>
      <c r="I85" s="118"/>
      <c r="J85" s="124"/>
      <c r="K85" s="118"/>
      <c r="L85" s="124"/>
      <c r="M85" s="118"/>
      <c r="N85" s="124"/>
      <c r="O85" s="118"/>
    </row>
    <row r="86" spans="1:15" ht="80.25" customHeight="1">
      <c r="A86" s="114" t="s">
        <v>262</v>
      </c>
      <c r="B86" s="592"/>
      <c r="C86" s="592"/>
      <c r="D86" s="592"/>
      <c r="E86" s="592"/>
      <c r="F86" s="592"/>
      <c r="G86" s="592"/>
      <c r="H86" s="592"/>
      <c r="I86" s="592"/>
      <c r="J86" s="344"/>
      <c r="K86" s="344"/>
      <c r="L86" s="344"/>
      <c r="M86" s="344"/>
      <c r="N86" s="592"/>
      <c r="O86" s="592"/>
    </row>
    <row r="87" spans="1:15" ht="80.25" customHeight="1">
      <c r="A87" s="114" t="s">
        <v>263</v>
      </c>
      <c r="B87" s="590"/>
      <c r="C87" s="591"/>
      <c r="D87" s="590"/>
      <c r="E87" s="591"/>
      <c r="F87" s="590"/>
      <c r="G87" s="591"/>
      <c r="H87" s="590"/>
      <c r="I87" s="591"/>
      <c r="J87" s="339"/>
      <c r="K87" s="340"/>
      <c r="L87" s="339"/>
      <c r="M87" s="340"/>
      <c r="N87" s="590"/>
      <c r="O87" s="591"/>
    </row>
    <row r="88" spans="1:15" ht="29.25" customHeight="1">
      <c r="A88" s="574" t="s">
        <v>198</v>
      </c>
      <c r="B88" s="172" t="s">
        <v>99</v>
      </c>
      <c r="C88" s="172" t="s">
        <v>239</v>
      </c>
      <c r="D88" s="172"/>
      <c r="E88" s="172"/>
      <c r="F88" s="172"/>
      <c r="G88" s="172"/>
      <c r="H88" s="172"/>
      <c r="I88" s="172"/>
      <c r="J88" s="172"/>
      <c r="K88" s="172"/>
      <c r="L88" s="172"/>
      <c r="M88" s="172"/>
      <c r="N88" s="172"/>
      <c r="O88" s="172"/>
    </row>
    <row r="89" spans="1:15" ht="29.25" customHeight="1">
      <c r="A89" s="575"/>
      <c r="B89" s="116">
        <v>8.3299999999999999E-2</v>
      </c>
      <c r="C89" s="119"/>
      <c r="D89" s="116"/>
      <c r="E89" s="117"/>
      <c r="F89" s="124"/>
      <c r="G89" s="118"/>
      <c r="H89" s="124"/>
      <c r="I89" s="118"/>
      <c r="J89" s="124"/>
      <c r="K89" s="118"/>
      <c r="L89" s="124"/>
      <c r="M89" s="118"/>
      <c r="N89" s="124"/>
      <c r="O89" s="118"/>
    </row>
    <row r="90" spans="1:15" ht="80.25" customHeight="1">
      <c r="A90" s="114" t="s">
        <v>262</v>
      </c>
      <c r="B90" s="593"/>
      <c r="C90" s="593"/>
      <c r="D90" s="593"/>
      <c r="E90" s="593"/>
      <c r="F90" s="593"/>
      <c r="G90" s="593"/>
      <c r="H90" s="593"/>
      <c r="I90" s="593"/>
      <c r="J90" s="341"/>
      <c r="K90" s="341"/>
      <c r="L90" s="341"/>
      <c r="M90" s="341"/>
      <c r="N90" s="593"/>
      <c r="O90" s="593"/>
    </row>
    <row r="91" spans="1:15" ht="80.25" customHeight="1">
      <c r="A91" s="114" t="s">
        <v>263</v>
      </c>
      <c r="B91" s="590"/>
      <c r="C91" s="591"/>
      <c r="D91" s="590"/>
      <c r="E91" s="591"/>
      <c r="F91" s="590"/>
      <c r="G91" s="591"/>
      <c r="H91" s="590"/>
      <c r="I91" s="591"/>
      <c r="J91" s="339"/>
      <c r="K91" s="340"/>
      <c r="L91" s="339"/>
      <c r="M91" s="340"/>
      <c r="N91" s="590"/>
      <c r="O91" s="591"/>
    </row>
    <row r="92" spans="1:15" ht="25.35" customHeight="1">
      <c r="A92" s="574" t="s">
        <v>199</v>
      </c>
      <c r="B92" s="172" t="s">
        <v>99</v>
      </c>
      <c r="C92" s="172" t="s">
        <v>239</v>
      </c>
      <c r="D92" s="172"/>
      <c r="E92" s="172"/>
      <c r="F92" s="172"/>
      <c r="G92" s="172"/>
      <c r="H92" s="172"/>
      <c r="I92" s="172"/>
      <c r="J92" s="172"/>
      <c r="K92" s="172"/>
      <c r="L92" s="172"/>
      <c r="M92" s="172"/>
      <c r="N92" s="172"/>
      <c r="O92" s="172"/>
    </row>
    <row r="93" spans="1:15" ht="25.35" customHeight="1">
      <c r="A93" s="575"/>
      <c r="B93" s="116">
        <v>8.3299999999999999E-2</v>
      </c>
      <c r="C93" s="119"/>
      <c r="D93" s="116"/>
      <c r="E93" s="117"/>
      <c r="F93" s="124"/>
      <c r="G93" s="118"/>
      <c r="H93" s="124"/>
      <c r="I93" s="118"/>
      <c r="J93" s="124"/>
      <c r="K93" s="118"/>
      <c r="L93" s="124"/>
      <c r="M93" s="118"/>
      <c r="N93" s="124"/>
      <c r="O93" s="118"/>
    </row>
    <row r="94" spans="1:15" ht="80.25" customHeight="1">
      <c r="A94" s="114" t="s">
        <v>262</v>
      </c>
      <c r="B94" s="593"/>
      <c r="C94" s="593"/>
      <c r="D94" s="593"/>
      <c r="E94" s="593"/>
      <c r="F94" s="593"/>
      <c r="G94" s="593"/>
      <c r="H94" s="593"/>
      <c r="I94" s="593"/>
      <c r="J94" s="341"/>
      <c r="K94" s="341"/>
      <c r="L94" s="341"/>
      <c r="M94" s="341"/>
      <c r="N94" s="593"/>
      <c r="O94" s="593"/>
    </row>
    <row r="95" spans="1:15" ht="80.25" customHeight="1">
      <c r="A95" s="114" t="s">
        <v>263</v>
      </c>
      <c r="B95" s="590"/>
      <c r="C95" s="591"/>
      <c r="D95" s="590"/>
      <c r="E95" s="591"/>
      <c r="F95" s="590"/>
      <c r="G95" s="591"/>
      <c r="H95" s="590"/>
      <c r="I95" s="591"/>
      <c r="J95" s="339"/>
      <c r="K95" s="340"/>
      <c r="L95" s="339"/>
      <c r="M95" s="340"/>
      <c r="N95" s="590"/>
      <c r="O95" s="591"/>
    </row>
    <row r="96" spans="1:15" ht="25.35" customHeight="1">
      <c r="A96" s="574" t="s">
        <v>200</v>
      </c>
      <c r="B96" s="172" t="s">
        <v>99</v>
      </c>
      <c r="C96" s="172" t="s">
        <v>239</v>
      </c>
      <c r="D96" s="172"/>
      <c r="E96" s="172"/>
      <c r="F96" s="172"/>
      <c r="G96" s="172"/>
      <c r="H96" s="172"/>
      <c r="I96" s="172"/>
      <c r="J96" s="172"/>
      <c r="K96" s="172"/>
      <c r="L96" s="172"/>
      <c r="M96" s="172"/>
      <c r="N96" s="172"/>
      <c r="O96" s="172"/>
    </row>
    <row r="97" spans="1:15" ht="25.35" customHeight="1">
      <c r="A97" s="575"/>
      <c r="B97" s="116">
        <v>8.3299999999999999E-2</v>
      </c>
      <c r="C97" s="119"/>
      <c r="D97" s="116"/>
      <c r="E97" s="117"/>
      <c r="F97" s="124"/>
      <c r="G97" s="118"/>
      <c r="H97" s="124"/>
      <c r="I97" s="118"/>
      <c r="J97" s="124"/>
      <c r="K97" s="118"/>
      <c r="L97" s="124"/>
      <c r="M97" s="118"/>
      <c r="N97" s="124"/>
      <c r="O97" s="118"/>
    </row>
    <row r="98" spans="1:15" ht="80.25" customHeight="1">
      <c r="A98" s="114" t="s">
        <v>262</v>
      </c>
      <c r="B98" s="593"/>
      <c r="C98" s="593"/>
      <c r="D98" s="593"/>
      <c r="E98" s="593"/>
      <c r="F98" s="593"/>
      <c r="G98" s="593"/>
      <c r="H98" s="593"/>
      <c r="I98" s="593"/>
      <c r="J98" s="341"/>
      <c r="K98" s="341"/>
      <c r="L98" s="341"/>
      <c r="M98" s="341"/>
      <c r="N98" s="593"/>
      <c r="O98" s="593"/>
    </row>
    <row r="99" spans="1:15" ht="80.25" customHeight="1">
      <c r="A99" s="114" t="s">
        <v>263</v>
      </c>
      <c r="B99" s="590"/>
      <c r="C99" s="591"/>
      <c r="D99" s="590"/>
      <c r="E99" s="591"/>
      <c r="F99" s="590"/>
      <c r="G99" s="591"/>
      <c r="H99" s="590"/>
      <c r="I99" s="591"/>
      <c r="J99" s="339"/>
      <c r="K99" s="340"/>
      <c r="L99" s="339"/>
      <c r="M99" s="340"/>
      <c r="N99" s="590"/>
      <c r="O99" s="591"/>
    </row>
    <row r="100" spans="1:15" ht="25.35" customHeight="1">
      <c r="A100" s="574" t="s">
        <v>203</v>
      </c>
      <c r="B100" s="172" t="s">
        <v>99</v>
      </c>
      <c r="C100" s="172" t="s">
        <v>239</v>
      </c>
      <c r="D100" s="172"/>
      <c r="E100" s="172"/>
      <c r="F100" s="172"/>
      <c r="G100" s="172"/>
      <c r="H100" s="172"/>
      <c r="I100" s="172"/>
      <c r="J100" s="172"/>
      <c r="K100" s="172"/>
      <c r="L100" s="172"/>
      <c r="M100" s="172"/>
      <c r="N100" s="172"/>
      <c r="O100" s="172"/>
    </row>
    <row r="101" spans="1:15" ht="25.35" customHeight="1">
      <c r="A101" s="575"/>
      <c r="B101" s="116">
        <v>8.3299999999999999E-2</v>
      </c>
      <c r="C101" s="119"/>
      <c r="D101" s="116"/>
      <c r="E101" s="117"/>
      <c r="F101" s="124"/>
      <c r="G101" s="118"/>
      <c r="H101" s="124"/>
      <c r="I101" s="118"/>
      <c r="J101" s="124"/>
      <c r="K101" s="118"/>
      <c r="L101" s="124"/>
      <c r="M101" s="118"/>
      <c r="N101" s="124"/>
      <c r="O101" s="118"/>
    </row>
    <row r="102" spans="1:15" ht="80.25" customHeight="1">
      <c r="A102" s="114" t="s">
        <v>262</v>
      </c>
      <c r="B102" s="593"/>
      <c r="C102" s="593"/>
      <c r="D102" s="593"/>
      <c r="E102" s="593"/>
      <c r="F102" s="593"/>
      <c r="G102" s="593"/>
      <c r="H102" s="593"/>
      <c r="I102" s="593"/>
      <c r="J102" s="341"/>
      <c r="K102" s="341"/>
      <c r="L102" s="341"/>
      <c r="M102" s="341"/>
      <c r="N102" s="593"/>
      <c r="O102" s="593"/>
    </row>
    <row r="103" spans="1:15" ht="80.25" customHeight="1">
      <c r="A103" s="114" t="s">
        <v>263</v>
      </c>
      <c r="B103" s="590"/>
      <c r="C103" s="591"/>
      <c r="D103" s="590"/>
      <c r="E103" s="591"/>
      <c r="F103" s="590"/>
      <c r="G103" s="591"/>
      <c r="H103" s="590"/>
      <c r="I103" s="591"/>
      <c r="J103" s="339"/>
      <c r="K103" s="340"/>
      <c r="L103" s="339"/>
      <c r="M103" s="340"/>
      <c r="N103" s="590"/>
      <c r="O103" s="591"/>
    </row>
    <row r="104" spans="1:15" ht="25.35" customHeight="1">
      <c r="A104" s="574" t="s">
        <v>204</v>
      </c>
      <c r="B104" s="172" t="s">
        <v>99</v>
      </c>
      <c r="C104" s="172" t="s">
        <v>239</v>
      </c>
      <c r="D104" s="172"/>
      <c r="E104" s="172"/>
      <c r="F104" s="172"/>
      <c r="G104" s="172"/>
      <c r="H104" s="172"/>
      <c r="I104" s="172"/>
      <c r="J104" s="172"/>
      <c r="K104" s="172"/>
      <c r="L104" s="172"/>
      <c r="M104" s="172"/>
      <c r="N104" s="172"/>
      <c r="O104" s="172"/>
    </row>
    <row r="105" spans="1:15" ht="25.35" customHeight="1">
      <c r="A105" s="575"/>
      <c r="B105" s="116">
        <v>8.3299999999999999E-2</v>
      </c>
      <c r="C105" s="119"/>
      <c r="D105" s="116"/>
      <c r="E105" s="117"/>
      <c r="F105" s="124"/>
      <c r="G105" s="118"/>
      <c r="H105" s="124"/>
      <c r="I105" s="118"/>
      <c r="J105" s="124"/>
      <c r="K105" s="118"/>
      <c r="L105" s="124"/>
      <c r="M105" s="118"/>
      <c r="N105" s="124"/>
      <c r="O105" s="118"/>
    </row>
    <row r="106" spans="1:15" ht="80.25" customHeight="1">
      <c r="A106" s="114" t="s">
        <v>262</v>
      </c>
      <c r="B106" s="593"/>
      <c r="C106" s="593"/>
      <c r="D106" s="593"/>
      <c r="E106" s="593"/>
      <c r="F106" s="593"/>
      <c r="G106" s="593"/>
      <c r="H106" s="593"/>
      <c r="I106" s="593"/>
      <c r="J106" s="341"/>
      <c r="K106" s="341"/>
      <c r="L106" s="341"/>
      <c r="M106" s="341"/>
      <c r="N106" s="593"/>
      <c r="O106" s="593"/>
    </row>
    <row r="107" spans="1:15" ht="80.25" customHeight="1">
      <c r="A107" s="114" t="s">
        <v>263</v>
      </c>
      <c r="B107" s="590"/>
      <c r="C107" s="591"/>
      <c r="D107" s="590"/>
      <c r="E107" s="591"/>
      <c r="F107" s="590"/>
      <c r="G107" s="591"/>
      <c r="H107" s="590"/>
      <c r="I107" s="591"/>
      <c r="J107" s="339"/>
      <c r="K107" s="340"/>
      <c r="L107" s="339"/>
      <c r="M107" s="340"/>
      <c r="N107" s="590"/>
      <c r="O107" s="591"/>
    </row>
    <row r="108" spans="1:15" ht="25.35" customHeight="1">
      <c r="A108" s="574" t="s">
        <v>205</v>
      </c>
      <c r="B108" s="172" t="s">
        <v>99</v>
      </c>
      <c r="C108" s="172" t="s">
        <v>239</v>
      </c>
      <c r="D108" s="172"/>
      <c r="E108" s="172"/>
      <c r="F108" s="172"/>
      <c r="G108" s="172"/>
      <c r="H108" s="172"/>
      <c r="I108" s="172"/>
      <c r="J108" s="172"/>
      <c r="K108" s="172"/>
      <c r="L108" s="172"/>
      <c r="M108" s="172"/>
      <c r="N108" s="172"/>
      <c r="O108" s="172"/>
    </row>
    <row r="109" spans="1:15" ht="25.35" customHeight="1">
      <c r="A109" s="575"/>
      <c r="B109" s="116">
        <v>8.3299999999999999E-2</v>
      </c>
      <c r="C109" s="119"/>
      <c r="D109" s="116"/>
      <c r="E109" s="117"/>
      <c r="F109" s="124"/>
      <c r="G109" s="118"/>
      <c r="H109" s="124"/>
      <c r="I109" s="118"/>
      <c r="J109" s="124"/>
      <c r="K109" s="118"/>
      <c r="L109" s="124"/>
      <c r="M109" s="118"/>
      <c r="N109" s="124"/>
      <c r="O109" s="118"/>
    </row>
    <row r="110" spans="1:15" ht="80.25" customHeight="1">
      <c r="A110" s="114" t="s">
        <v>262</v>
      </c>
      <c r="B110" s="593"/>
      <c r="C110" s="593"/>
      <c r="D110" s="593"/>
      <c r="E110" s="593"/>
      <c r="F110" s="593"/>
      <c r="G110" s="593"/>
      <c r="H110" s="593"/>
      <c r="I110" s="593"/>
      <c r="J110" s="341"/>
      <c r="K110" s="341"/>
      <c r="L110" s="341"/>
      <c r="M110" s="341"/>
      <c r="N110" s="593"/>
      <c r="O110" s="593"/>
    </row>
    <row r="111" spans="1:15" ht="80.25" customHeight="1">
      <c r="A111" s="114" t="s">
        <v>263</v>
      </c>
      <c r="B111" s="590"/>
      <c r="C111" s="591"/>
      <c r="D111" s="590"/>
      <c r="E111" s="591"/>
      <c r="F111" s="590"/>
      <c r="G111" s="591"/>
      <c r="H111" s="590"/>
      <c r="I111" s="591"/>
      <c r="J111" s="339"/>
      <c r="K111" s="340"/>
      <c r="L111" s="339"/>
      <c r="M111" s="340"/>
      <c r="N111" s="590"/>
      <c r="O111" s="591"/>
    </row>
    <row r="112" spans="1:15" ht="25.35" customHeight="1">
      <c r="A112" s="574" t="s">
        <v>206</v>
      </c>
      <c r="B112" s="172" t="s">
        <v>99</v>
      </c>
      <c r="C112" s="172" t="s">
        <v>239</v>
      </c>
      <c r="D112" s="172"/>
      <c r="E112" s="172"/>
      <c r="F112" s="172"/>
      <c r="G112" s="172"/>
      <c r="H112" s="172"/>
      <c r="I112" s="172"/>
      <c r="J112" s="172"/>
      <c r="K112" s="172"/>
      <c r="L112" s="172"/>
      <c r="M112" s="172"/>
      <c r="N112" s="172"/>
      <c r="O112" s="172"/>
    </row>
    <row r="113" spans="1:15" ht="25.35" customHeight="1">
      <c r="A113" s="575"/>
      <c r="B113" s="116">
        <v>8.3699999999999997E-2</v>
      </c>
      <c r="C113" s="318"/>
      <c r="D113" s="350"/>
      <c r="E113" s="318"/>
      <c r="F113" s="350"/>
      <c r="G113" s="319"/>
      <c r="H113" s="350"/>
      <c r="I113" s="319"/>
      <c r="J113" s="318"/>
      <c r="K113" s="319"/>
      <c r="L113" s="350"/>
      <c r="M113" s="319"/>
      <c r="N113" s="350"/>
      <c r="O113" s="319"/>
    </row>
    <row r="114" spans="1:15" ht="80.25" customHeight="1">
      <c r="A114" s="114" t="s">
        <v>262</v>
      </c>
      <c r="B114" s="594"/>
      <c r="C114" s="594"/>
      <c r="D114" s="594"/>
      <c r="E114" s="594"/>
      <c r="F114" s="594"/>
      <c r="G114" s="594"/>
      <c r="H114" s="594"/>
      <c r="I114" s="594"/>
      <c r="J114" s="595"/>
      <c r="K114" s="596"/>
      <c r="L114" s="595"/>
      <c r="M114" s="596"/>
      <c r="N114" s="594"/>
      <c r="O114" s="594"/>
    </row>
    <row r="115" spans="1:15" ht="80.25" customHeight="1">
      <c r="A115" s="114" t="s">
        <v>263</v>
      </c>
      <c r="B115" s="590"/>
      <c r="C115" s="591"/>
      <c r="D115" s="590"/>
      <c r="E115" s="591"/>
      <c r="F115" s="590"/>
      <c r="G115" s="591"/>
      <c r="H115" s="590"/>
      <c r="I115" s="591"/>
      <c r="J115" s="339"/>
      <c r="K115" s="340"/>
      <c r="L115" s="339"/>
      <c r="M115" s="340"/>
      <c r="N115" s="590"/>
      <c r="O115" s="591"/>
    </row>
    <row r="116" spans="1:15" ht="17.100000000000001">
      <c r="A116" s="115" t="s">
        <v>265</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28</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ACTIVIDAD_2!K17</f>
        <v>Lograr al menos 92 puntos del índice de Gestión Pública Distrital.</v>
      </c>
      <c r="F10" s="621"/>
      <c r="G10" s="621"/>
      <c r="H10" s="621"/>
      <c r="I10" s="621"/>
      <c r="J10" s="621"/>
      <c r="K10" s="621"/>
      <c r="L10" s="621"/>
    </row>
    <row r="11" spans="1:12" ht="34.5" customHeight="1">
      <c r="A11" s="622" t="s">
        <v>275</v>
      </c>
      <c r="B11" s="623"/>
      <c r="C11" s="623"/>
      <c r="D11" s="612"/>
      <c r="E11" s="624" t="s">
        <v>328</v>
      </c>
      <c r="F11" s="625"/>
      <c r="G11" s="625"/>
      <c r="H11" s="625"/>
      <c r="I11" s="625"/>
      <c r="J11" s="625"/>
      <c r="K11" s="625"/>
      <c r="L11" s="626"/>
    </row>
    <row r="12" spans="1:12" ht="47.25" customHeight="1">
      <c r="A12" s="610" t="s">
        <v>276</v>
      </c>
      <c r="B12" s="611"/>
      <c r="C12" s="611"/>
      <c r="D12" s="613"/>
      <c r="E12" s="627" t="s">
        <v>329</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41">
        <v>2.5000000000000001E-3</v>
      </c>
      <c r="E16" s="642"/>
      <c r="F16" s="642"/>
      <c r="G16" s="642"/>
      <c r="H16" s="643"/>
      <c r="I16" s="610" t="s">
        <v>234</v>
      </c>
      <c r="J16" s="613"/>
      <c r="K16" s="614" t="s">
        <v>21</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328</v>
      </c>
      <c r="D19" s="615"/>
      <c r="E19" s="615"/>
      <c r="F19" s="615"/>
      <c r="G19" s="616"/>
      <c r="H19" s="614" t="s">
        <v>328</v>
      </c>
      <c r="I19" s="616"/>
      <c r="J19" s="634" t="s">
        <v>34</v>
      </c>
      <c r="K19" s="635"/>
      <c r="L19" s="307" t="s">
        <v>321</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330</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v>2.5000000000000001E-3</v>
      </c>
      <c r="E24" s="615"/>
      <c r="F24" s="620" t="s">
        <v>299</v>
      </c>
      <c r="G24" s="620"/>
      <c r="H24" s="321">
        <v>2024</v>
      </c>
      <c r="I24" s="620" t="s">
        <v>300</v>
      </c>
      <c r="J24" s="620"/>
      <c r="K24" s="638" t="s">
        <v>323</v>
      </c>
      <c r="L24" s="638"/>
    </row>
    <row r="25" spans="1:12" ht="26.25" customHeight="1">
      <c r="A25" s="610" t="s">
        <v>302</v>
      </c>
      <c r="B25" s="611"/>
      <c r="C25" s="613"/>
      <c r="D25" s="614" t="s">
        <v>303</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topLeftCell="A2" zoomScale="91" zoomScaleNormal="60" workbookViewId="0">
      <selection activeCell="C27" sqref="C27"/>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498"/>
      <c r="B1" s="501" t="s">
        <v>182</v>
      </c>
      <c r="C1" s="502"/>
      <c r="D1" s="502"/>
      <c r="E1" s="502"/>
      <c r="F1" s="502"/>
      <c r="G1" s="502"/>
      <c r="H1" s="502"/>
      <c r="I1" s="502"/>
      <c r="J1" s="502"/>
      <c r="K1" s="502"/>
      <c r="L1" s="503"/>
      <c r="M1" s="504" t="s">
        <v>183</v>
      </c>
      <c r="N1" s="505"/>
      <c r="O1" s="506"/>
    </row>
    <row r="2" spans="1:21" s="157" customFormat="1" ht="30.75" customHeight="1" thickBot="1">
      <c r="A2" s="499"/>
      <c r="B2" s="507" t="s">
        <v>184</v>
      </c>
      <c r="C2" s="508"/>
      <c r="D2" s="508"/>
      <c r="E2" s="508"/>
      <c r="F2" s="508"/>
      <c r="G2" s="508"/>
      <c r="H2" s="508"/>
      <c r="I2" s="508"/>
      <c r="J2" s="508"/>
      <c r="K2" s="508"/>
      <c r="L2" s="509"/>
      <c r="M2" s="504" t="s">
        <v>185</v>
      </c>
      <c r="N2" s="505"/>
      <c r="O2" s="506"/>
    </row>
    <row r="3" spans="1:21" s="157" customFormat="1" ht="24" customHeight="1" thickBot="1">
      <c r="A3" s="499"/>
      <c r="B3" s="507" t="s">
        <v>186</v>
      </c>
      <c r="C3" s="508"/>
      <c r="D3" s="508"/>
      <c r="E3" s="508"/>
      <c r="F3" s="508"/>
      <c r="G3" s="508"/>
      <c r="H3" s="508"/>
      <c r="I3" s="508"/>
      <c r="J3" s="508"/>
      <c r="K3" s="508"/>
      <c r="L3" s="509"/>
      <c r="M3" s="504" t="s">
        <v>187</v>
      </c>
      <c r="N3" s="505"/>
      <c r="O3" s="506"/>
    </row>
    <row r="4" spans="1:21" s="157" customFormat="1" ht="21.75" customHeight="1" thickBot="1">
      <c r="A4" s="500"/>
      <c r="B4" s="510" t="s">
        <v>188</v>
      </c>
      <c r="C4" s="511"/>
      <c r="D4" s="511"/>
      <c r="E4" s="511"/>
      <c r="F4" s="511"/>
      <c r="G4" s="511"/>
      <c r="H4" s="511"/>
      <c r="I4" s="511"/>
      <c r="J4" s="511"/>
      <c r="K4" s="511"/>
      <c r="L4" s="512"/>
      <c r="M4" s="504" t="s">
        <v>189</v>
      </c>
      <c r="N4" s="505"/>
      <c r="O4" s="506"/>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21"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21"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32"/>
      <c r="H10" s="432"/>
      <c r="I10" s="77"/>
      <c r="J10" s="77"/>
      <c r="K10" s="74"/>
      <c r="L10" s="74"/>
      <c r="M10" s="74"/>
      <c r="N10" s="74"/>
      <c r="O10" s="74"/>
      <c r="P10" s="74"/>
      <c r="Q10" s="74"/>
      <c r="R10" s="74"/>
      <c r="S10" s="74"/>
      <c r="T10" s="74"/>
      <c r="U10" s="74"/>
    </row>
    <row r="11" spans="1:21" ht="15" customHeight="1">
      <c r="A11" s="523" t="s">
        <v>208</v>
      </c>
      <c r="B11" s="526" t="s">
        <v>331</v>
      </c>
      <c r="C11" s="527"/>
      <c r="D11" s="527"/>
      <c r="E11" s="527"/>
      <c r="F11" s="527"/>
      <c r="G11" s="527"/>
      <c r="H11" s="527"/>
      <c r="I11" s="527"/>
      <c r="J11" s="527"/>
      <c r="K11" s="527"/>
      <c r="L11" s="527"/>
      <c r="M11" s="527"/>
      <c r="N11" s="527"/>
      <c r="O11" s="528"/>
    </row>
    <row r="12" spans="1:21" ht="15" customHeight="1">
      <c r="A12" s="524"/>
      <c r="B12" s="529"/>
      <c r="C12" s="530"/>
      <c r="D12" s="530"/>
      <c r="E12" s="530"/>
      <c r="F12" s="530"/>
      <c r="G12" s="530"/>
      <c r="H12" s="530"/>
      <c r="I12" s="530"/>
      <c r="J12" s="530"/>
      <c r="K12" s="530"/>
      <c r="L12" s="530"/>
      <c r="M12" s="530"/>
      <c r="N12" s="530"/>
      <c r="O12" s="531"/>
    </row>
    <row r="13" spans="1:21" ht="15" customHeight="1" thickBot="1">
      <c r="A13" s="525"/>
      <c r="B13" s="532"/>
      <c r="C13" s="533"/>
      <c r="D13" s="533"/>
      <c r="E13" s="533"/>
      <c r="F13" s="533"/>
      <c r="G13" s="533"/>
      <c r="H13" s="533"/>
      <c r="I13" s="533"/>
      <c r="J13" s="533"/>
      <c r="K13" s="533"/>
      <c r="L13" s="533"/>
      <c r="M13" s="533"/>
      <c r="N13" s="533"/>
      <c r="O13" s="534"/>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513" t="s">
        <v>332</v>
      </c>
      <c r="C15" s="513"/>
      <c r="D15" s="513"/>
      <c r="E15" s="513"/>
      <c r="F15" s="513"/>
      <c r="G15" s="514" t="s">
        <v>212</v>
      </c>
      <c r="H15" s="514"/>
      <c r="I15" s="515" t="s">
        <v>333</v>
      </c>
      <c r="J15" s="515"/>
      <c r="K15" s="515"/>
      <c r="L15" s="515"/>
      <c r="M15" s="515"/>
      <c r="N15" s="515"/>
      <c r="O15" s="515"/>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513" t="s">
        <v>215</v>
      </c>
      <c r="C17" s="513"/>
      <c r="D17" s="513"/>
      <c r="E17" s="513"/>
      <c r="F17" s="127" t="s">
        <v>216</v>
      </c>
      <c r="G17" s="519" t="s">
        <v>217</v>
      </c>
      <c r="H17" s="519"/>
      <c r="I17" s="519"/>
      <c r="J17" s="127" t="s">
        <v>218</v>
      </c>
      <c r="K17" s="513" t="s">
        <v>219</v>
      </c>
      <c r="L17" s="513"/>
      <c r="M17" s="513"/>
      <c r="N17" s="513"/>
      <c r="O17" s="513"/>
    </row>
    <row r="18" spans="1:21" ht="9" customHeight="1">
      <c r="A18" s="72"/>
      <c r="B18" s="69"/>
      <c r="C18" s="546"/>
      <c r="D18" s="546"/>
      <c r="E18" s="546"/>
      <c r="F18" s="546"/>
      <c r="G18" s="546"/>
      <c r="H18" s="546"/>
      <c r="I18" s="546"/>
      <c r="J18" s="546"/>
      <c r="K18" s="546"/>
      <c r="L18" s="546"/>
      <c r="M18" s="546"/>
      <c r="N18" s="546"/>
      <c r="O18" s="546"/>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47" t="s">
        <v>220</v>
      </c>
      <c r="B21" s="548"/>
      <c r="C21" s="548"/>
      <c r="D21" s="548"/>
      <c r="E21" s="548"/>
      <c r="F21" s="548"/>
      <c r="G21" s="548"/>
      <c r="H21" s="548"/>
      <c r="I21" s="548"/>
      <c r="J21" s="548"/>
      <c r="K21" s="548"/>
      <c r="L21" s="548"/>
      <c r="M21" s="548"/>
      <c r="N21" s="548"/>
      <c r="O21" s="520"/>
    </row>
    <row r="22" spans="1:21" ht="32.1" customHeight="1" thickBot="1">
      <c r="A22" s="547" t="s">
        <v>221</v>
      </c>
      <c r="B22" s="548"/>
      <c r="C22" s="548"/>
      <c r="D22" s="548"/>
      <c r="E22" s="548"/>
      <c r="F22" s="548"/>
      <c r="G22" s="548"/>
      <c r="H22" s="548"/>
      <c r="I22" s="548"/>
      <c r="J22" s="548"/>
      <c r="K22" s="548"/>
      <c r="L22" s="548"/>
      <c r="M22" s="548"/>
      <c r="N22" s="548"/>
      <c r="O22" s="520"/>
    </row>
    <row r="23" spans="1:21"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2693120699</v>
      </c>
      <c r="C24" s="91">
        <v>402043699</v>
      </c>
      <c r="D24" s="91"/>
      <c r="E24" s="91"/>
      <c r="F24" s="91"/>
      <c r="G24" s="91"/>
      <c r="H24" s="88"/>
      <c r="I24" s="88"/>
      <c r="J24" s="88"/>
      <c r="K24" s="88"/>
      <c r="L24" s="88"/>
      <c r="M24" s="88"/>
      <c r="N24" s="88">
        <f>SUM(B24:M24)</f>
        <v>3095164398</v>
      </c>
      <c r="O24" s="89"/>
      <c r="P24" s="88">
        <f>SUM(D24:O24)</f>
        <v>3095164398</v>
      </c>
      <c r="Q24" s="89"/>
      <c r="R24" s="88">
        <f>SUM(F24:Q24)</f>
        <v>6190328796</v>
      </c>
      <c r="S24" s="89"/>
      <c r="T24" s="88">
        <f>SUM(H24:S24)</f>
        <v>12380657592</v>
      </c>
      <c r="U24" s="89"/>
    </row>
    <row r="25" spans="1:21" ht="32.1" customHeight="1">
      <c r="A25" s="90" t="s">
        <v>225</v>
      </c>
      <c r="B25" s="91"/>
      <c r="C25" s="91">
        <v>47000000</v>
      </c>
      <c r="D25" s="91"/>
      <c r="E25" s="91"/>
      <c r="F25" s="91"/>
      <c r="G25" s="91"/>
      <c r="H25" s="91"/>
      <c r="I25" s="91"/>
      <c r="J25" s="91"/>
      <c r="K25" s="91"/>
      <c r="L25" s="91"/>
      <c r="M25" s="91"/>
      <c r="N25" s="91"/>
      <c r="O25" s="126">
        <f>+(B25+C25+D25+E25+F25+G25+H25+I25+J25+K25+L25+M25)/N24</f>
        <v>1.5184976937047335E-2</v>
      </c>
      <c r="P25" s="91"/>
      <c r="Q25" s="126">
        <f>+(D25+E25+F25+G25+H25+I25+J25+K25+L25+M25+N25+O25)/P24</f>
        <v>4.9060324378438188E-12</v>
      </c>
      <c r="R25" s="91"/>
      <c r="S25" s="126">
        <f>+(F25+G25+H25+I25+J25+K25+L25+M25+N25+O25+P25+Q25)/R24</f>
        <v>2.4530162197144409E-12</v>
      </c>
      <c r="T25" s="91"/>
      <c r="U25" s="126">
        <f>+(H25+I25+J25+K25+L25+M25+N25+O25+P25+Q25+R25+S25)/T24</f>
        <v>1.2265081100553534E-12</v>
      </c>
    </row>
    <row r="26" spans="1:21" ht="32.1" customHeight="1">
      <c r="A26" s="90" t="s">
        <v>226</v>
      </c>
      <c r="B26" s="91"/>
      <c r="C26" s="91">
        <v>0</v>
      </c>
      <c r="D26" s="91"/>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49" t="s">
        <v>230</v>
      </c>
      <c r="B33" s="550"/>
      <c r="C33" s="550"/>
      <c r="D33" s="550"/>
      <c r="E33" s="550"/>
      <c r="F33" s="550"/>
      <c r="G33" s="550"/>
      <c r="H33" s="550"/>
      <c r="I33" s="551"/>
      <c r="J33" s="100"/>
    </row>
    <row r="34" spans="1:21" ht="50.25" customHeight="1" thickBot="1">
      <c r="A34" s="109" t="s">
        <v>231</v>
      </c>
      <c r="B34" s="552" t="str">
        <f>+B11</f>
        <v>Implementar 1 Plan Estratégico de Tecnologías de la Información</v>
      </c>
      <c r="C34" s="553"/>
      <c r="D34" s="553"/>
      <c r="E34" s="553"/>
      <c r="F34" s="553"/>
      <c r="G34" s="553"/>
      <c r="H34" s="553"/>
      <c r="I34" s="554"/>
      <c r="J34" s="98"/>
    </row>
    <row r="35" spans="1:21" ht="18.75" customHeight="1" thickBot="1">
      <c r="A35" s="540" t="s">
        <v>232</v>
      </c>
      <c r="B35" s="165">
        <v>2024</v>
      </c>
      <c r="C35" s="165">
        <v>2025</v>
      </c>
      <c r="D35" s="165">
        <v>2026</v>
      </c>
      <c r="E35" s="165">
        <v>2027</v>
      </c>
      <c r="F35" s="165" t="s">
        <v>233</v>
      </c>
      <c r="G35" s="555" t="s">
        <v>234</v>
      </c>
      <c r="H35" s="555" t="s">
        <v>21</v>
      </c>
      <c r="I35" s="555"/>
      <c r="J35" s="98"/>
    </row>
    <row r="36" spans="1:21" ht="50.25" customHeight="1" thickBot="1">
      <c r="A36" s="541"/>
      <c r="B36" s="382">
        <v>0.25</v>
      </c>
      <c r="C36" s="382">
        <v>0.25</v>
      </c>
      <c r="D36" s="382">
        <v>0.25</v>
      </c>
      <c r="E36" s="382">
        <v>0.25</v>
      </c>
      <c r="F36" s="384">
        <f>+E36+D36+C36+B36</f>
        <v>1</v>
      </c>
      <c r="G36" s="555"/>
      <c r="H36" s="555"/>
      <c r="I36" s="555"/>
      <c r="J36" s="98"/>
    </row>
    <row r="37" spans="1:21" ht="52.5" customHeight="1" thickBot="1">
      <c r="A37" s="110" t="s">
        <v>235</v>
      </c>
      <c r="B37" s="535">
        <v>0.14000000000000001</v>
      </c>
      <c r="C37" s="536"/>
      <c r="D37" s="537" t="s">
        <v>236</v>
      </c>
      <c r="E37" s="538"/>
      <c r="F37" s="538"/>
      <c r="G37" s="538"/>
      <c r="H37" s="538"/>
      <c r="I37" s="539"/>
    </row>
    <row r="38" spans="1:21" s="99" customFormat="1" ht="48" customHeight="1" thickBot="1">
      <c r="A38" s="540" t="s">
        <v>237</v>
      </c>
      <c r="B38" s="110" t="s">
        <v>238</v>
      </c>
      <c r="C38" s="109" t="s">
        <v>239</v>
      </c>
      <c r="D38" s="542" t="s">
        <v>240</v>
      </c>
      <c r="E38" s="543"/>
      <c r="F38" s="542" t="s">
        <v>241</v>
      </c>
      <c r="G38" s="543"/>
      <c r="H38" s="111" t="s">
        <v>242</v>
      </c>
      <c r="I38" s="113" t="s">
        <v>243</v>
      </c>
      <c r="U38" s="68"/>
    </row>
    <row r="39" spans="1:21" ht="120.75" customHeight="1" thickBot="1">
      <c r="A39" s="541"/>
      <c r="B39" s="383">
        <f>+B36/12</f>
        <v>2.0833333333333332E-2</v>
      </c>
      <c r="C39" s="104"/>
      <c r="D39" s="558"/>
      <c r="E39" s="559"/>
      <c r="F39" s="558"/>
      <c r="G39" s="559"/>
      <c r="H39" s="101"/>
      <c r="I39" s="102"/>
    </row>
    <row r="40" spans="1:21" s="99" customFormat="1" ht="54" customHeight="1" thickBot="1">
      <c r="A40" s="540" t="s">
        <v>244</v>
      </c>
      <c r="B40" s="112" t="s">
        <v>238</v>
      </c>
      <c r="C40" s="111" t="s">
        <v>239</v>
      </c>
      <c r="D40" s="542" t="s">
        <v>240</v>
      </c>
      <c r="E40" s="543"/>
      <c r="F40" s="542" t="s">
        <v>241</v>
      </c>
      <c r="G40" s="543"/>
      <c r="H40" s="111" t="s">
        <v>242</v>
      </c>
      <c r="I40" s="113" t="s">
        <v>243</v>
      </c>
      <c r="U40" s="68"/>
    </row>
    <row r="41" spans="1:21" ht="120.75" customHeight="1" thickBot="1">
      <c r="A41" s="541"/>
      <c r="B41" s="383">
        <v>2.0833333333333332E-2</v>
      </c>
      <c r="C41" s="104"/>
      <c r="D41" s="558"/>
      <c r="E41" s="559"/>
      <c r="F41" s="558"/>
      <c r="G41" s="559"/>
      <c r="H41" s="101"/>
      <c r="I41" s="102"/>
      <c r="K41" s="354"/>
    </row>
    <row r="42" spans="1:21" s="99" customFormat="1" ht="35.1" customHeight="1" thickBot="1">
      <c r="A42" s="540" t="s">
        <v>248</v>
      </c>
      <c r="B42" s="112" t="s">
        <v>238</v>
      </c>
      <c r="C42" s="111" t="s">
        <v>239</v>
      </c>
      <c r="D42" s="542" t="s">
        <v>240</v>
      </c>
      <c r="E42" s="543"/>
      <c r="F42" s="542" t="s">
        <v>241</v>
      </c>
      <c r="G42" s="543"/>
      <c r="H42" s="111" t="s">
        <v>242</v>
      </c>
      <c r="I42" s="113" t="s">
        <v>243</v>
      </c>
      <c r="K42" s="354"/>
      <c r="U42" s="68"/>
    </row>
    <row r="43" spans="1:21" ht="120.75" customHeight="1" thickBot="1">
      <c r="A43" s="541"/>
      <c r="B43" s="383">
        <v>2.0833333333333332E-2</v>
      </c>
      <c r="C43" s="104"/>
      <c r="D43" s="558"/>
      <c r="E43" s="559"/>
      <c r="F43" s="558"/>
      <c r="G43" s="559"/>
      <c r="H43" s="101"/>
      <c r="I43" s="102"/>
      <c r="K43" s="354"/>
    </row>
    <row r="44" spans="1:21" s="99" customFormat="1" ht="35.1" customHeight="1" thickBot="1">
      <c r="A44" s="540" t="s">
        <v>249</v>
      </c>
      <c r="B44" s="112" t="s">
        <v>238</v>
      </c>
      <c r="C44" s="112" t="s">
        <v>239</v>
      </c>
      <c r="D44" s="542" t="s">
        <v>240</v>
      </c>
      <c r="E44" s="543"/>
      <c r="F44" s="542" t="s">
        <v>241</v>
      </c>
      <c r="G44" s="543"/>
      <c r="H44" s="111" t="s">
        <v>242</v>
      </c>
      <c r="I44" s="111" t="s">
        <v>243</v>
      </c>
      <c r="K44" s="354"/>
      <c r="U44" s="68"/>
    </row>
    <row r="45" spans="1:21" ht="120.75" customHeight="1" thickBot="1">
      <c r="A45" s="541"/>
      <c r="B45" s="383">
        <v>2.0833333333333332E-2</v>
      </c>
      <c r="C45" s="104"/>
      <c r="D45" s="560"/>
      <c r="E45" s="561"/>
      <c r="F45" s="560"/>
      <c r="G45" s="561"/>
      <c r="H45" s="121"/>
      <c r="I45" s="122"/>
      <c r="K45" s="354"/>
    </row>
    <row r="46" spans="1:21" s="99" customFormat="1" ht="35.1" customHeight="1" thickBot="1">
      <c r="A46" s="540" t="s">
        <v>250</v>
      </c>
      <c r="B46" s="112" t="s">
        <v>238</v>
      </c>
      <c r="C46" s="111" t="s">
        <v>239</v>
      </c>
      <c r="D46" s="542" t="s">
        <v>240</v>
      </c>
      <c r="E46" s="543"/>
      <c r="F46" s="542" t="s">
        <v>241</v>
      </c>
      <c r="G46" s="543"/>
      <c r="H46" s="111" t="s">
        <v>242</v>
      </c>
      <c r="I46" s="113" t="s">
        <v>243</v>
      </c>
      <c r="K46" s="354"/>
      <c r="U46" s="68"/>
    </row>
    <row r="47" spans="1:21" ht="120.75" customHeight="1" thickBot="1">
      <c r="A47" s="541"/>
      <c r="B47" s="383">
        <v>2.0833333333333332E-2</v>
      </c>
      <c r="C47" s="104"/>
      <c r="D47" s="562"/>
      <c r="E47" s="563"/>
      <c r="F47" s="562"/>
      <c r="G47" s="563"/>
      <c r="H47" s="101"/>
      <c r="I47" s="103"/>
      <c r="K47" s="354"/>
    </row>
    <row r="48" spans="1:21" s="99" customFormat="1" ht="35.1" customHeight="1" thickBot="1">
      <c r="A48" s="540" t="s">
        <v>251</v>
      </c>
      <c r="B48" s="112" t="s">
        <v>238</v>
      </c>
      <c r="C48" s="111" t="s">
        <v>239</v>
      </c>
      <c r="D48" s="542" t="s">
        <v>240</v>
      </c>
      <c r="E48" s="543"/>
      <c r="F48" s="542" t="s">
        <v>241</v>
      </c>
      <c r="G48" s="543"/>
      <c r="H48" s="111" t="s">
        <v>242</v>
      </c>
      <c r="I48" s="113" t="s">
        <v>243</v>
      </c>
      <c r="K48" s="354"/>
      <c r="U48" s="68"/>
    </row>
    <row r="49" spans="1:19" ht="120.75" customHeight="1" thickBot="1">
      <c r="A49" s="541"/>
      <c r="B49" s="383">
        <v>2.0833333333333332E-2</v>
      </c>
      <c r="C49" s="105"/>
      <c r="D49" s="562"/>
      <c r="E49" s="563"/>
      <c r="F49" s="562"/>
      <c r="G49" s="563"/>
      <c r="H49" s="101"/>
      <c r="I49" s="103"/>
      <c r="K49" s="354"/>
    </row>
    <row r="50" spans="1:19" ht="35.1" customHeight="1" thickBot="1">
      <c r="A50" s="540" t="s">
        <v>252</v>
      </c>
      <c r="B50" s="110" t="s">
        <v>238</v>
      </c>
      <c r="C50" s="109" t="s">
        <v>239</v>
      </c>
      <c r="D50" s="542" t="s">
        <v>240</v>
      </c>
      <c r="E50" s="543"/>
      <c r="F50" s="542" t="s">
        <v>241</v>
      </c>
      <c r="G50" s="543"/>
      <c r="H50" s="111" t="s">
        <v>242</v>
      </c>
      <c r="I50" s="113" t="s">
        <v>243</v>
      </c>
      <c r="K50" s="354"/>
    </row>
    <row r="51" spans="1:19" ht="120.75" customHeight="1" thickBot="1">
      <c r="A51" s="541"/>
      <c r="B51" s="383">
        <v>2.0833333333333332E-2</v>
      </c>
      <c r="C51" s="105"/>
      <c r="D51" s="562"/>
      <c r="E51" s="564"/>
      <c r="F51" s="562"/>
      <c r="G51" s="563"/>
      <c r="H51" s="101"/>
      <c r="I51" s="103"/>
      <c r="K51" s="354"/>
    </row>
    <row r="52" spans="1:19" ht="35.1" customHeight="1" thickBot="1">
      <c r="A52" s="540" t="s">
        <v>253</v>
      </c>
      <c r="B52" s="110" t="s">
        <v>238</v>
      </c>
      <c r="C52" s="109" t="s">
        <v>239</v>
      </c>
      <c r="D52" s="542" t="s">
        <v>240</v>
      </c>
      <c r="E52" s="543"/>
      <c r="F52" s="542" t="s">
        <v>241</v>
      </c>
      <c r="G52" s="543"/>
      <c r="H52" s="111" t="s">
        <v>242</v>
      </c>
      <c r="I52" s="113" t="s">
        <v>243</v>
      </c>
      <c r="K52" s="354"/>
    </row>
    <row r="53" spans="1:19" ht="120.75" customHeight="1" thickBot="1">
      <c r="A53" s="541"/>
      <c r="B53" s="383">
        <v>2.0833333333333332E-2</v>
      </c>
      <c r="C53" s="105"/>
      <c r="D53" s="562"/>
      <c r="E53" s="564"/>
      <c r="F53" s="562"/>
      <c r="G53" s="563"/>
      <c r="H53" s="123"/>
      <c r="I53" s="103"/>
      <c r="K53" s="354"/>
    </row>
    <row r="54" spans="1:19" ht="35.1" customHeight="1" thickBot="1">
      <c r="A54" s="540" t="s">
        <v>254</v>
      </c>
      <c r="B54" s="110" t="s">
        <v>238</v>
      </c>
      <c r="C54" s="109" t="s">
        <v>239</v>
      </c>
      <c r="D54" s="542" t="s">
        <v>240</v>
      </c>
      <c r="E54" s="543"/>
      <c r="F54" s="542" t="s">
        <v>241</v>
      </c>
      <c r="G54" s="543"/>
      <c r="H54" s="111" t="s">
        <v>242</v>
      </c>
      <c r="I54" s="113" t="s">
        <v>243</v>
      </c>
      <c r="K54" s="354"/>
    </row>
    <row r="55" spans="1:19" ht="120.75" customHeight="1" thickBot="1">
      <c r="A55" s="541"/>
      <c r="B55" s="383">
        <v>2.0833333333333332E-2</v>
      </c>
      <c r="C55" s="105"/>
      <c r="D55" s="562"/>
      <c r="E55" s="563"/>
      <c r="F55" s="562"/>
      <c r="G55" s="563"/>
      <c r="H55" s="101"/>
      <c r="I55" s="101"/>
      <c r="K55" s="354"/>
    </row>
    <row r="56" spans="1:19" ht="35.1" customHeight="1" thickBot="1">
      <c r="A56" s="540" t="s">
        <v>255</v>
      </c>
      <c r="B56" s="110" t="s">
        <v>238</v>
      </c>
      <c r="C56" s="109" t="s">
        <v>239</v>
      </c>
      <c r="D56" s="542" t="s">
        <v>240</v>
      </c>
      <c r="E56" s="543"/>
      <c r="F56" s="542" t="s">
        <v>241</v>
      </c>
      <c r="G56" s="543"/>
      <c r="H56" s="111" t="s">
        <v>242</v>
      </c>
      <c r="I56" s="113" t="s">
        <v>243</v>
      </c>
      <c r="K56" s="354"/>
    </row>
    <row r="57" spans="1:19" ht="120.75" customHeight="1" thickBot="1">
      <c r="A57" s="541"/>
      <c r="B57" s="383">
        <v>2.0833333333333332E-2</v>
      </c>
      <c r="C57" s="105"/>
      <c r="D57" s="562"/>
      <c r="E57" s="563"/>
      <c r="F57" s="562"/>
      <c r="G57" s="563"/>
      <c r="H57" s="101"/>
      <c r="I57" s="103"/>
      <c r="K57" s="354"/>
    </row>
    <row r="58" spans="1:19" ht="35.1" customHeight="1" thickBot="1">
      <c r="A58" s="540" t="s">
        <v>256</v>
      </c>
      <c r="B58" s="110" t="s">
        <v>238</v>
      </c>
      <c r="C58" s="109" t="s">
        <v>239</v>
      </c>
      <c r="D58" s="542" t="s">
        <v>240</v>
      </c>
      <c r="E58" s="543"/>
      <c r="F58" s="542" t="s">
        <v>241</v>
      </c>
      <c r="G58" s="543"/>
      <c r="H58" s="111" t="s">
        <v>242</v>
      </c>
      <c r="I58" s="113" t="s">
        <v>243</v>
      </c>
      <c r="K58" s="354"/>
    </row>
    <row r="59" spans="1:19" ht="120.75" customHeight="1" thickBot="1">
      <c r="A59" s="541"/>
      <c r="B59" s="383">
        <v>2.0833333333333332E-2</v>
      </c>
      <c r="C59" s="105"/>
      <c r="D59" s="562"/>
      <c r="E59" s="563"/>
      <c r="F59" s="564"/>
      <c r="G59" s="564"/>
      <c r="H59" s="101"/>
      <c r="I59" s="101"/>
      <c r="K59" s="354"/>
    </row>
    <row r="60" spans="1:19" ht="35.1" customHeight="1" thickBot="1">
      <c r="A60" s="540" t="s">
        <v>257</v>
      </c>
      <c r="B60" s="110" t="s">
        <v>238</v>
      </c>
      <c r="C60" s="109" t="s">
        <v>239</v>
      </c>
      <c r="D60" s="542" t="s">
        <v>240</v>
      </c>
      <c r="E60" s="543"/>
      <c r="F60" s="542" t="s">
        <v>241</v>
      </c>
      <c r="G60" s="543"/>
      <c r="H60" s="111" t="s">
        <v>242</v>
      </c>
      <c r="I60" s="113" t="s">
        <v>243</v>
      </c>
      <c r="K60" s="354"/>
    </row>
    <row r="61" spans="1:19" ht="120.75" customHeight="1" thickBot="1">
      <c r="A61" s="541"/>
      <c r="B61" s="383">
        <v>2.0833333333333332E-2</v>
      </c>
      <c r="C61" s="105"/>
      <c r="D61" s="562"/>
      <c r="E61" s="563"/>
      <c r="F61" s="562"/>
      <c r="G61" s="563"/>
      <c r="H61" s="101"/>
      <c r="I61" s="101"/>
      <c r="K61" s="354"/>
    </row>
    <row r="62" spans="1:19" ht="17.100000000000001">
      <c r="I62" s="351"/>
    </row>
    <row r="63" spans="1:19" ht="17.100000000000001">
      <c r="I63" s="351"/>
    </row>
    <row r="64" spans="1:19" s="98" customFormat="1" ht="30" customHeight="1">
      <c r="A64" s="68"/>
      <c r="B64" s="68"/>
      <c r="C64" s="68"/>
      <c r="D64" s="68"/>
      <c r="E64" s="68"/>
      <c r="F64" s="68"/>
      <c r="G64" s="68"/>
      <c r="S64" s="68"/>
    </row>
    <row r="65" spans="1:15" ht="34.5" customHeight="1">
      <c r="A65" s="565" t="s">
        <v>258</v>
      </c>
      <c r="B65" s="565"/>
      <c r="C65" s="565"/>
      <c r="D65" s="565"/>
      <c r="E65" s="565"/>
      <c r="F65" s="565"/>
      <c r="G65" s="565"/>
      <c r="H65" s="565"/>
      <c r="I65" s="565"/>
    </row>
    <row r="66" spans="1:15" ht="144.75" customHeight="1">
      <c r="A66" s="114" t="s">
        <v>259</v>
      </c>
      <c r="B66" s="566" t="s">
        <v>318</v>
      </c>
      <c r="C66" s="567"/>
      <c r="D66" s="566"/>
      <c r="E66" s="567"/>
      <c r="F66" s="566"/>
      <c r="G66" s="567"/>
      <c r="H66" s="566"/>
      <c r="I66" s="567"/>
      <c r="J66" s="566"/>
      <c r="K66" s="567"/>
      <c r="L66" s="566"/>
      <c r="M66" s="567"/>
      <c r="N66" s="566"/>
      <c r="O66" s="567"/>
    </row>
    <row r="67" spans="1:15" ht="40.5" customHeight="1">
      <c r="A67" s="114" t="s">
        <v>261</v>
      </c>
      <c r="B67" s="568">
        <v>1</v>
      </c>
      <c r="C67" s="569"/>
      <c r="D67" s="568"/>
      <c r="E67" s="569"/>
      <c r="F67" s="568"/>
      <c r="G67" s="569"/>
      <c r="H67" s="568"/>
      <c r="I67" s="569"/>
      <c r="J67" s="568"/>
      <c r="K67" s="569"/>
      <c r="L67" s="568"/>
      <c r="M67" s="569"/>
      <c r="N67" s="568"/>
      <c r="O67" s="569"/>
    </row>
    <row r="68" spans="1:15" ht="30" customHeight="1">
      <c r="A68" s="574" t="s">
        <v>191</v>
      </c>
      <c r="B68" s="172" t="s">
        <v>99</v>
      </c>
      <c r="C68" s="172" t="s">
        <v>239</v>
      </c>
      <c r="D68" s="172"/>
      <c r="E68" s="172"/>
      <c r="F68" s="172"/>
      <c r="G68" s="172"/>
      <c r="H68" s="172"/>
      <c r="I68" s="172"/>
      <c r="J68" s="172"/>
      <c r="K68" s="172"/>
      <c r="L68" s="172"/>
      <c r="M68" s="172"/>
      <c r="N68" s="172"/>
      <c r="O68" s="172"/>
    </row>
    <row r="69" spans="1:15" ht="30" customHeight="1">
      <c r="A69" s="575"/>
      <c r="B69" s="116">
        <v>8.3299999999999999E-2</v>
      </c>
      <c r="C69" s="117"/>
      <c r="D69" s="116"/>
      <c r="E69" s="117"/>
      <c r="F69" s="124"/>
      <c r="G69" s="117"/>
      <c r="H69" s="124"/>
      <c r="I69" s="117"/>
      <c r="J69" s="124"/>
      <c r="K69" s="117"/>
      <c r="L69" s="124"/>
      <c r="M69" s="117"/>
      <c r="N69" s="124"/>
      <c r="O69" s="117"/>
    </row>
    <row r="70" spans="1:15" ht="80.25" customHeight="1">
      <c r="A70" s="114" t="s">
        <v>262</v>
      </c>
      <c r="B70" s="576"/>
      <c r="C70" s="577"/>
      <c r="D70" s="578"/>
      <c r="E70" s="579"/>
      <c r="F70" s="578"/>
      <c r="G70" s="580"/>
      <c r="H70" s="578"/>
      <c r="I70" s="579"/>
      <c r="J70" s="345"/>
      <c r="K70" s="346"/>
      <c r="L70" s="345"/>
      <c r="M70" s="346"/>
      <c r="N70" s="578"/>
      <c r="O70" s="579"/>
    </row>
    <row r="71" spans="1:15" ht="80.25" customHeight="1">
      <c r="A71" s="114" t="s">
        <v>263</v>
      </c>
      <c r="B71" s="570"/>
      <c r="C71" s="571"/>
      <c r="D71" s="570"/>
      <c r="E71" s="571"/>
      <c r="F71" s="572"/>
      <c r="G71" s="573"/>
      <c r="H71" s="572"/>
      <c r="I71" s="573"/>
      <c r="J71" s="342"/>
      <c r="K71" s="343"/>
      <c r="L71" s="342"/>
      <c r="M71" s="343"/>
      <c r="N71" s="572"/>
      <c r="O71" s="573"/>
    </row>
    <row r="72" spans="1:15" ht="30.75" customHeight="1">
      <c r="A72" s="574" t="s">
        <v>192</v>
      </c>
      <c r="B72" s="172" t="s">
        <v>99</v>
      </c>
      <c r="C72" s="172" t="s">
        <v>239</v>
      </c>
      <c r="D72" s="172"/>
      <c r="E72" s="172"/>
      <c r="F72" s="172"/>
      <c r="G72" s="172"/>
      <c r="H72" s="172"/>
      <c r="I72" s="172"/>
      <c r="J72" s="172"/>
      <c r="K72" s="172"/>
      <c r="L72" s="172"/>
      <c r="M72" s="172"/>
      <c r="N72" s="172"/>
      <c r="O72" s="172"/>
    </row>
    <row r="73" spans="1:15" ht="30.75" customHeight="1">
      <c r="A73" s="575"/>
      <c r="B73" s="116">
        <v>8.3299999999999999E-2</v>
      </c>
      <c r="C73" s="117"/>
      <c r="D73" s="116"/>
      <c r="E73" s="117"/>
      <c r="F73" s="124"/>
      <c r="G73" s="118"/>
      <c r="H73" s="124"/>
      <c r="I73" s="118"/>
      <c r="J73" s="124"/>
      <c r="K73" s="118"/>
      <c r="L73" s="124"/>
      <c r="M73" s="118"/>
      <c r="N73" s="124"/>
      <c r="O73" s="118"/>
    </row>
    <row r="74" spans="1:15" ht="80.25" customHeight="1">
      <c r="A74" s="114" t="s">
        <v>262</v>
      </c>
      <c r="B74" s="576"/>
      <c r="C74" s="577"/>
      <c r="D74" s="581"/>
      <c r="E74" s="582"/>
      <c r="F74" s="578"/>
      <c r="G74" s="580"/>
      <c r="H74" s="581"/>
      <c r="I74" s="582"/>
      <c r="J74" s="347"/>
      <c r="K74" s="348"/>
      <c r="L74" s="347"/>
      <c r="M74" s="348"/>
      <c r="N74" s="581"/>
      <c r="O74" s="582"/>
    </row>
    <row r="75" spans="1:15" ht="80.25" customHeight="1">
      <c r="A75" s="114" t="s">
        <v>263</v>
      </c>
      <c r="B75" s="570"/>
      <c r="C75" s="571"/>
      <c r="D75" s="570"/>
      <c r="E75" s="571"/>
      <c r="F75" s="572"/>
      <c r="G75" s="573"/>
      <c r="H75" s="572"/>
      <c r="I75" s="573"/>
      <c r="J75" s="342"/>
      <c r="K75" s="343"/>
      <c r="L75" s="342"/>
      <c r="M75" s="343"/>
      <c r="N75" s="572"/>
      <c r="O75" s="573"/>
    </row>
    <row r="76" spans="1:15" ht="30.75" customHeight="1">
      <c r="A76" s="574" t="s">
        <v>193</v>
      </c>
      <c r="B76" s="172" t="s">
        <v>99</v>
      </c>
      <c r="C76" s="172" t="s">
        <v>239</v>
      </c>
      <c r="D76" s="172"/>
      <c r="E76" s="172"/>
      <c r="F76" s="172"/>
      <c r="G76" s="172"/>
      <c r="H76" s="172"/>
      <c r="I76" s="172"/>
      <c r="J76" s="172"/>
      <c r="K76" s="172"/>
      <c r="L76" s="172"/>
      <c r="M76" s="172"/>
      <c r="N76" s="172"/>
      <c r="O76" s="172"/>
    </row>
    <row r="77" spans="1:15" ht="30.75" customHeight="1">
      <c r="A77" s="575"/>
      <c r="B77" s="116">
        <v>8.3299999999999999E-2</v>
      </c>
      <c r="C77" s="117"/>
      <c r="D77" s="116"/>
      <c r="E77" s="117"/>
      <c r="F77" s="124"/>
      <c r="G77" s="118"/>
      <c r="H77" s="124"/>
      <c r="I77" s="118"/>
      <c r="J77" s="124"/>
      <c r="K77" s="118"/>
      <c r="L77" s="124"/>
      <c r="M77" s="118"/>
      <c r="N77" s="124"/>
      <c r="O77" s="118"/>
    </row>
    <row r="78" spans="1:15" ht="80.25" customHeight="1">
      <c r="A78" s="114" t="s">
        <v>262</v>
      </c>
      <c r="B78" s="576"/>
      <c r="C78" s="577"/>
      <c r="D78" s="572"/>
      <c r="E78" s="585"/>
      <c r="F78" s="578"/>
      <c r="G78" s="580"/>
      <c r="H78" s="572"/>
      <c r="I78" s="573"/>
      <c r="J78" s="342"/>
      <c r="K78" s="343"/>
      <c r="L78" s="342"/>
      <c r="M78" s="343"/>
      <c r="N78" s="572"/>
      <c r="O78" s="573"/>
    </row>
    <row r="79" spans="1:15" ht="80.25" customHeight="1">
      <c r="A79" s="114" t="s">
        <v>263</v>
      </c>
      <c r="B79" s="570"/>
      <c r="C79" s="571"/>
      <c r="D79" s="570"/>
      <c r="E79" s="571"/>
      <c r="F79" s="572"/>
      <c r="G79" s="573"/>
      <c r="H79" s="572"/>
      <c r="I79" s="573"/>
      <c r="J79" s="342"/>
      <c r="K79" s="343"/>
      <c r="L79" s="342"/>
      <c r="M79" s="343"/>
      <c r="N79" s="572"/>
      <c r="O79" s="573"/>
    </row>
    <row r="80" spans="1:15" ht="30.75" customHeight="1">
      <c r="A80" s="574" t="s">
        <v>194</v>
      </c>
      <c r="B80" s="172" t="s">
        <v>99</v>
      </c>
      <c r="C80" s="172" t="s">
        <v>239</v>
      </c>
      <c r="D80" s="172"/>
      <c r="E80" s="172"/>
      <c r="F80" s="172"/>
      <c r="G80" s="172"/>
      <c r="H80" s="172"/>
      <c r="I80" s="172"/>
      <c r="J80" s="172"/>
      <c r="K80" s="172"/>
      <c r="L80" s="172"/>
      <c r="M80" s="172"/>
      <c r="N80" s="172"/>
      <c r="O80" s="172"/>
    </row>
    <row r="81" spans="1:15" ht="30.75" customHeight="1">
      <c r="A81" s="575"/>
      <c r="B81" s="116">
        <v>8.3299999999999999E-2</v>
      </c>
      <c r="C81" s="117"/>
      <c r="D81" s="116"/>
      <c r="E81" s="117"/>
      <c r="F81" s="124"/>
      <c r="G81" s="118"/>
      <c r="H81" s="124"/>
      <c r="I81" s="118"/>
      <c r="J81" s="124"/>
      <c r="K81" s="118"/>
      <c r="L81" s="124"/>
      <c r="M81" s="118"/>
      <c r="N81" s="124"/>
      <c r="O81" s="118"/>
    </row>
    <row r="82" spans="1:15" ht="80.25" customHeight="1">
      <c r="A82" s="114" t="s">
        <v>262</v>
      </c>
      <c r="B82" s="586"/>
      <c r="C82" s="587"/>
      <c r="D82" s="572"/>
      <c r="E82" s="573"/>
      <c r="F82" s="578"/>
      <c r="G82" s="580"/>
      <c r="H82" s="572"/>
      <c r="I82" s="573"/>
      <c r="J82" s="342"/>
      <c r="K82" s="343"/>
      <c r="L82" s="342"/>
      <c r="M82" s="343"/>
      <c r="N82" s="572"/>
      <c r="O82" s="573"/>
    </row>
    <row r="83" spans="1:15" ht="80.25" customHeight="1">
      <c r="A83" s="114" t="s">
        <v>263</v>
      </c>
      <c r="B83" s="588"/>
      <c r="C83" s="589"/>
      <c r="D83" s="570"/>
      <c r="E83" s="571"/>
      <c r="F83" s="572"/>
      <c r="G83" s="573"/>
      <c r="H83" s="572"/>
      <c r="I83" s="573"/>
      <c r="J83" s="342"/>
      <c r="K83" s="343"/>
      <c r="L83" s="342"/>
      <c r="M83" s="343"/>
      <c r="N83" s="572"/>
      <c r="O83" s="573"/>
    </row>
    <row r="84" spans="1:15" ht="30" customHeight="1">
      <c r="A84" s="574" t="s">
        <v>197</v>
      </c>
      <c r="B84" s="172" t="s">
        <v>99</v>
      </c>
      <c r="C84" s="172" t="s">
        <v>239</v>
      </c>
      <c r="D84" s="172"/>
      <c r="E84" s="172"/>
      <c r="F84" s="172"/>
      <c r="G84" s="172"/>
      <c r="H84" s="172"/>
      <c r="I84" s="172"/>
      <c r="J84" s="172"/>
      <c r="K84" s="172"/>
      <c r="L84" s="172"/>
      <c r="M84" s="172"/>
      <c r="N84" s="172"/>
      <c r="O84" s="172"/>
    </row>
    <row r="85" spans="1:15" ht="30" customHeight="1">
      <c r="A85" s="575"/>
      <c r="B85" s="116">
        <v>8.3299999999999999E-2</v>
      </c>
      <c r="C85" s="117"/>
      <c r="D85" s="116"/>
      <c r="E85" s="117"/>
      <c r="F85" s="124"/>
      <c r="G85" s="118"/>
      <c r="H85" s="124"/>
      <c r="I85" s="118"/>
      <c r="J85" s="124"/>
      <c r="K85" s="118"/>
      <c r="L85" s="124"/>
      <c r="M85" s="118"/>
      <c r="N85" s="124"/>
      <c r="O85" s="118"/>
    </row>
    <row r="86" spans="1:15" ht="80.25" customHeight="1">
      <c r="A86" s="114" t="s">
        <v>262</v>
      </c>
      <c r="B86" s="592"/>
      <c r="C86" s="592"/>
      <c r="D86" s="592"/>
      <c r="E86" s="592"/>
      <c r="F86" s="592"/>
      <c r="G86" s="592"/>
      <c r="H86" s="592"/>
      <c r="I86" s="592"/>
      <c r="J86" s="344"/>
      <c r="K86" s="344"/>
      <c r="L86" s="344"/>
      <c r="M86" s="344"/>
      <c r="N86" s="592"/>
      <c r="O86" s="592"/>
    </row>
    <row r="87" spans="1:15" ht="80.25" customHeight="1">
      <c r="A87" s="114" t="s">
        <v>263</v>
      </c>
      <c r="B87" s="590"/>
      <c r="C87" s="591"/>
      <c r="D87" s="590"/>
      <c r="E87" s="591"/>
      <c r="F87" s="590"/>
      <c r="G87" s="591"/>
      <c r="H87" s="590"/>
      <c r="I87" s="591"/>
      <c r="J87" s="339"/>
      <c r="K87" s="340"/>
      <c r="L87" s="339"/>
      <c r="M87" s="340"/>
      <c r="N87" s="590"/>
      <c r="O87" s="591"/>
    </row>
    <row r="88" spans="1:15" ht="29.25" customHeight="1">
      <c r="A88" s="574" t="s">
        <v>198</v>
      </c>
      <c r="B88" s="172" t="s">
        <v>99</v>
      </c>
      <c r="C88" s="172" t="s">
        <v>239</v>
      </c>
      <c r="D88" s="172"/>
      <c r="E88" s="172"/>
      <c r="F88" s="172"/>
      <c r="G88" s="172"/>
      <c r="H88" s="172"/>
      <c r="I88" s="172"/>
      <c r="J88" s="172"/>
      <c r="K88" s="172"/>
      <c r="L88" s="172"/>
      <c r="M88" s="172"/>
      <c r="N88" s="172"/>
      <c r="O88" s="172"/>
    </row>
    <row r="89" spans="1:15" ht="29.25" customHeight="1">
      <c r="A89" s="575"/>
      <c r="B89" s="116">
        <v>8.3299999999999999E-2</v>
      </c>
      <c r="C89" s="119"/>
      <c r="D89" s="116"/>
      <c r="E89" s="117"/>
      <c r="F89" s="124"/>
      <c r="G89" s="118"/>
      <c r="H89" s="124"/>
      <c r="I89" s="118"/>
      <c r="J89" s="124"/>
      <c r="K89" s="118"/>
      <c r="L89" s="124"/>
      <c r="M89" s="118"/>
      <c r="N89" s="124"/>
      <c r="O89" s="118"/>
    </row>
    <row r="90" spans="1:15" ht="80.25" customHeight="1">
      <c r="A90" s="114" t="s">
        <v>262</v>
      </c>
      <c r="B90" s="593"/>
      <c r="C90" s="593"/>
      <c r="D90" s="593"/>
      <c r="E90" s="593"/>
      <c r="F90" s="593"/>
      <c r="G90" s="593"/>
      <c r="H90" s="593"/>
      <c r="I90" s="593"/>
      <c r="J90" s="341"/>
      <c r="K90" s="341"/>
      <c r="L90" s="341"/>
      <c r="M90" s="341"/>
      <c r="N90" s="593"/>
      <c r="O90" s="593"/>
    </row>
    <row r="91" spans="1:15" ht="80.25" customHeight="1">
      <c r="A91" s="114" t="s">
        <v>263</v>
      </c>
      <c r="B91" s="590"/>
      <c r="C91" s="591"/>
      <c r="D91" s="590"/>
      <c r="E91" s="591"/>
      <c r="F91" s="590"/>
      <c r="G91" s="591"/>
      <c r="H91" s="590"/>
      <c r="I91" s="591"/>
      <c r="J91" s="339"/>
      <c r="K91" s="340"/>
      <c r="L91" s="339"/>
      <c r="M91" s="340"/>
      <c r="N91" s="590"/>
      <c r="O91" s="591"/>
    </row>
    <row r="92" spans="1:15" ht="25.35" customHeight="1">
      <c r="A92" s="574" t="s">
        <v>199</v>
      </c>
      <c r="B92" s="172" t="s">
        <v>99</v>
      </c>
      <c r="C92" s="172" t="s">
        <v>239</v>
      </c>
      <c r="D92" s="172"/>
      <c r="E92" s="172"/>
      <c r="F92" s="172"/>
      <c r="G92" s="172"/>
      <c r="H92" s="172"/>
      <c r="I92" s="172"/>
      <c r="J92" s="172"/>
      <c r="K92" s="172"/>
      <c r="L92" s="172"/>
      <c r="M92" s="172"/>
      <c r="N92" s="172"/>
      <c r="O92" s="172"/>
    </row>
    <row r="93" spans="1:15" ht="25.35" customHeight="1">
      <c r="A93" s="575"/>
      <c r="B93" s="116">
        <v>8.3299999999999999E-2</v>
      </c>
      <c r="C93" s="119"/>
      <c r="D93" s="116"/>
      <c r="E93" s="117"/>
      <c r="F93" s="124"/>
      <c r="G93" s="118"/>
      <c r="H93" s="124"/>
      <c r="I93" s="118"/>
      <c r="J93" s="124"/>
      <c r="K93" s="118"/>
      <c r="L93" s="124"/>
      <c r="M93" s="118"/>
      <c r="N93" s="124"/>
      <c r="O93" s="118"/>
    </row>
    <row r="94" spans="1:15" ht="80.25" customHeight="1">
      <c r="A94" s="114" t="s">
        <v>262</v>
      </c>
      <c r="B94" s="593"/>
      <c r="C94" s="593"/>
      <c r="D94" s="593"/>
      <c r="E94" s="593"/>
      <c r="F94" s="593"/>
      <c r="G94" s="593"/>
      <c r="H94" s="593"/>
      <c r="I94" s="593"/>
      <c r="J94" s="341"/>
      <c r="K94" s="341"/>
      <c r="L94" s="341"/>
      <c r="M94" s="341"/>
      <c r="N94" s="593"/>
      <c r="O94" s="593"/>
    </row>
    <row r="95" spans="1:15" ht="80.25" customHeight="1">
      <c r="A95" s="114" t="s">
        <v>263</v>
      </c>
      <c r="B95" s="590"/>
      <c r="C95" s="591"/>
      <c r="D95" s="590"/>
      <c r="E95" s="591"/>
      <c r="F95" s="590"/>
      <c r="G95" s="591"/>
      <c r="H95" s="590"/>
      <c r="I95" s="591"/>
      <c r="J95" s="339"/>
      <c r="K95" s="340"/>
      <c r="L95" s="339"/>
      <c r="M95" s="340"/>
      <c r="N95" s="590"/>
      <c r="O95" s="591"/>
    </row>
    <row r="96" spans="1:15" ht="25.35" customHeight="1">
      <c r="A96" s="574" t="s">
        <v>200</v>
      </c>
      <c r="B96" s="172" t="s">
        <v>99</v>
      </c>
      <c r="C96" s="172" t="s">
        <v>239</v>
      </c>
      <c r="D96" s="172"/>
      <c r="E96" s="172"/>
      <c r="F96" s="172"/>
      <c r="G96" s="172"/>
      <c r="H96" s="172"/>
      <c r="I96" s="172"/>
      <c r="J96" s="172"/>
      <c r="K96" s="172"/>
      <c r="L96" s="172"/>
      <c r="M96" s="172"/>
      <c r="N96" s="172"/>
      <c r="O96" s="172"/>
    </row>
    <row r="97" spans="1:15" ht="25.35" customHeight="1">
      <c r="A97" s="575"/>
      <c r="B97" s="116">
        <v>8.3299999999999999E-2</v>
      </c>
      <c r="C97" s="119"/>
      <c r="D97" s="116"/>
      <c r="E97" s="117"/>
      <c r="F97" s="124"/>
      <c r="G97" s="118"/>
      <c r="H97" s="124"/>
      <c r="I97" s="118"/>
      <c r="J97" s="124"/>
      <c r="K97" s="118"/>
      <c r="L97" s="124"/>
      <c r="M97" s="118"/>
      <c r="N97" s="124"/>
      <c r="O97" s="118"/>
    </row>
    <row r="98" spans="1:15" ht="80.25" customHeight="1">
      <c r="A98" s="114" t="s">
        <v>262</v>
      </c>
      <c r="B98" s="593"/>
      <c r="C98" s="593"/>
      <c r="D98" s="593"/>
      <c r="E98" s="593"/>
      <c r="F98" s="593"/>
      <c r="G98" s="593"/>
      <c r="H98" s="593"/>
      <c r="I98" s="593"/>
      <c r="J98" s="341"/>
      <c r="K98" s="341"/>
      <c r="L98" s="341"/>
      <c r="M98" s="341"/>
      <c r="N98" s="593"/>
      <c r="O98" s="593"/>
    </row>
    <row r="99" spans="1:15" ht="80.25" customHeight="1">
      <c r="A99" s="114" t="s">
        <v>263</v>
      </c>
      <c r="B99" s="590"/>
      <c r="C99" s="591"/>
      <c r="D99" s="590"/>
      <c r="E99" s="591"/>
      <c r="F99" s="590"/>
      <c r="G99" s="591"/>
      <c r="H99" s="590"/>
      <c r="I99" s="591"/>
      <c r="J99" s="339"/>
      <c r="K99" s="340"/>
      <c r="L99" s="339"/>
      <c r="M99" s="340"/>
      <c r="N99" s="590"/>
      <c r="O99" s="591"/>
    </row>
    <row r="100" spans="1:15" ht="25.35" customHeight="1">
      <c r="A100" s="574" t="s">
        <v>203</v>
      </c>
      <c r="B100" s="172" t="s">
        <v>99</v>
      </c>
      <c r="C100" s="172" t="s">
        <v>239</v>
      </c>
      <c r="D100" s="172"/>
      <c r="E100" s="172"/>
      <c r="F100" s="172"/>
      <c r="G100" s="172"/>
      <c r="H100" s="172"/>
      <c r="I100" s="172"/>
      <c r="J100" s="172"/>
      <c r="K100" s="172"/>
      <c r="L100" s="172"/>
      <c r="M100" s="172"/>
      <c r="N100" s="172"/>
      <c r="O100" s="172"/>
    </row>
    <row r="101" spans="1:15" ht="25.35" customHeight="1">
      <c r="A101" s="575"/>
      <c r="B101" s="116">
        <v>8.3299999999999999E-2</v>
      </c>
      <c r="C101" s="119"/>
      <c r="D101" s="116"/>
      <c r="E101" s="117"/>
      <c r="F101" s="124"/>
      <c r="G101" s="118"/>
      <c r="H101" s="124"/>
      <c r="I101" s="118"/>
      <c r="J101" s="124"/>
      <c r="K101" s="118"/>
      <c r="L101" s="124"/>
      <c r="M101" s="118"/>
      <c r="N101" s="124"/>
      <c r="O101" s="118"/>
    </row>
    <row r="102" spans="1:15" ht="80.25" customHeight="1">
      <c r="A102" s="114" t="s">
        <v>262</v>
      </c>
      <c r="B102" s="593"/>
      <c r="C102" s="593"/>
      <c r="D102" s="593"/>
      <c r="E102" s="593"/>
      <c r="F102" s="593"/>
      <c r="G102" s="593"/>
      <c r="H102" s="593"/>
      <c r="I102" s="593"/>
      <c r="J102" s="341"/>
      <c r="K102" s="341"/>
      <c r="L102" s="341"/>
      <c r="M102" s="341"/>
      <c r="N102" s="593"/>
      <c r="O102" s="593"/>
    </row>
    <row r="103" spans="1:15" ht="80.25" customHeight="1">
      <c r="A103" s="114" t="s">
        <v>263</v>
      </c>
      <c r="B103" s="590"/>
      <c r="C103" s="591"/>
      <c r="D103" s="590"/>
      <c r="E103" s="591"/>
      <c r="F103" s="590"/>
      <c r="G103" s="591"/>
      <c r="H103" s="590"/>
      <c r="I103" s="591"/>
      <c r="J103" s="339"/>
      <c r="K103" s="340"/>
      <c r="L103" s="339"/>
      <c r="M103" s="340"/>
      <c r="N103" s="590"/>
      <c r="O103" s="591"/>
    </row>
    <row r="104" spans="1:15" ht="25.35" customHeight="1">
      <c r="A104" s="574" t="s">
        <v>204</v>
      </c>
      <c r="B104" s="172" t="s">
        <v>99</v>
      </c>
      <c r="C104" s="172" t="s">
        <v>239</v>
      </c>
      <c r="D104" s="172"/>
      <c r="E104" s="172"/>
      <c r="F104" s="172"/>
      <c r="G104" s="172"/>
      <c r="H104" s="172"/>
      <c r="I104" s="172"/>
      <c r="J104" s="172"/>
      <c r="K104" s="172"/>
      <c r="L104" s="172"/>
      <c r="M104" s="172"/>
      <c r="N104" s="172"/>
      <c r="O104" s="172"/>
    </row>
    <row r="105" spans="1:15" ht="25.35" customHeight="1">
      <c r="A105" s="575"/>
      <c r="B105" s="116">
        <v>8.3299999999999999E-2</v>
      </c>
      <c r="C105" s="119"/>
      <c r="D105" s="116"/>
      <c r="E105" s="117"/>
      <c r="F105" s="124"/>
      <c r="G105" s="118"/>
      <c r="H105" s="124"/>
      <c r="I105" s="118"/>
      <c r="J105" s="124"/>
      <c r="K105" s="118"/>
      <c r="L105" s="124"/>
      <c r="M105" s="118"/>
      <c r="N105" s="124"/>
      <c r="O105" s="118"/>
    </row>
    <row r="106" spans="1:15" ht="80.25" customHeight="1">
      <c r="A106" s="114" t="s">
        <v>262</v>
      </c>
      <c r="B106" s="593"/>
      <c r="C106" s="593"/>
      <c r="D106" s="593"/>
      <c r="E106" s="593"/>
      <c r="F106" s="593"/>
      <c r="G106" s="593"/>
      <c r="H106" s="593"/>
      <c r="I106" s="593"/>
      <c r="J106" s="341"/>
      <c r="K106" s="341"/>
      <c r="L106" s="341"/>
      <c r="M106" s="341"/>
      <c r="N106" s="593"/>
      <c r="O106" s="593"/>
    </row>
    <row r="107" spans="1:15" ht="80.25" customHeight="1">
      <c r="A107" s="114" t="s">
        <v>263</v>
      </c>
      <c r="B107" s="590"/>
      <c r="C107" s="591"/>
      <c r="D107" s="590"/>
      <c r="E107" s="591"/>
      <c r="F107" s="590"/>
      <c r="G107" s="591"/>
      <c r="H107" s="590"/>
      <c r="I107" s="591"/>
      <c r="J107" s="339"/>
      <c r="K107" s="340"/>
      <c r="L107" s="339"/>
      <c r="M107" s="340"/>
      <c r="N107" s="590"/>
      <c r="O107" s="591"/>
    </row>
    <row r="108" spans="1:15" ht="25.35" customHeight="1">
      <c r="A108" s="574" t="s">
        <v>205</v>
      </c>
      <c r="B108" s="172" t="s">
        <v>99</v>
      </c>
      <c r="C108" s="172" t="s">
        <v>239</v>
      </c>
      <c r="D108" s="172"/>
      <c r="E108" s="172"/>
      <c r="F108" s="172"/>
      <c r="G108" s="172"/>
      <c r="H108" s="172"/>
      <c r="I108" s="172"/>
      <c r="J108" s="172"/>
      <c r="K108" s="172"/>
      <c r="L108" s="172"/>
      <c r="M108" s="172"/>
      <c r="N108" s="172"/>
      <c r="O108" s="172"/>
    </row>
    <row r="109" spans="1:15" ht="25.35" customHeight="1">
      <c r="A109" s="575"/>
      <c r="B109" s="116">
        <v>8.3299999999999999E-2</v>
      </c>
      <c r="C109" s="119"/>
      <c r="D109" s="116"/>
      <c r="E109" s="117"/>
      <c r="F109" s="124"/>
      <c r="G109" s="118"/>
      <c r="H109" s="124"/>
      <c r="I109" s="118"/>
      <c r="J109" s="124"/>
      <c r="K109" s="118"/>
      <c r="L109" s="124"/>
      <c r="M109" s="118"/>
      <c r="N109" s="124"/>
      <c r="O109" s="118"/>
    </row>
    <row r="110" spans="1:15" ht="80.25" customHeight="1">
      <c r="A110" s="114" t="s">
        <v>262</v>
      </c>
      <c r="B110" s="593"/>
      <c r="C110" s="593"/>
      <c r="D110" s="593"/>
      <c r="E110" s="593"/>
      <c r="F110" s="593"/>
      <c r="G110" s="593"/>
      <c r="H110" s="593"/>
      <c r="I110" s="593"/>
      <c r="J110" s="341"/>
      <c r="K110" s="341"/>
      <c r="L110" s="341"/>
      <c r="M110" s="341"/>
      <c r="N110" s="593"/>
      <c r="O110" s="593"/>
    </row>
    <row r="111" spans="1:15" ht="80.25" customHeight="1">
      <c r="A111" s="114" t="s">
        <v>263</v>
      </c>
      <c r="B111" s="590"/>
      <c r="C111" s="591"/>
      <c r="D111" s="590"/>
      <c r="E111" s="591"/>
      <c r="F111" s="590"/>
      <c r="G111" s="591"/>
      <c r="H111" s="590"/>
      <c r="I111" s="591"/>
      <c r="J111" s="339"/>
      <c r="K111" s="340"/>
      <c r="L111" s="339"/>
      <c r="M111" s="340"/>
      <c r="N111" s="590"/>
      <c r="O111" s="591"/>
    </row>
    <row r="112" spans="1:15" ht="25.35" customHeight="1">
      <c r="A112" s="574" t="s">
        <v>206</v>
      </c>
      <c r="B112" s="172" t="s">
        <v>99</v>
      </c>
      <c r="C112" s="172" t="s">
        <v>239</v>
      </c>
      <c r="D112" s="172"/>
      <c r="E112" s="172"/>
      <c r="F112" s="172"/>
      <c r="G112" s="172"/>
      <c r="H112" s="172"/>
      <c r="I112" s="172"/>
      <c r="J112" s="172"/>
      <c r="K112" s="172"/>
      <c r="L112" s="172"/>
      <c r="M112" s="172"/>
      <c r="N112" s="172"/>
      <c r="O112" s="172"/>
    </row>
    <row r="113" spans="1:15" ht="25.35" customHeight="1">
      <c r="A113" s="575"/>
      <c r="B113" s="116">
        <v>8.3699999999999997E-2</v>
      </c>
      <c r="C113" s="318"/>
      <c r="D113" s="350"/>
      <c r="E113" s="318"/>
      <c r="F113" s="350"/>
      <c r="G113" s="319"/>
      <c r="H113" s="350"/>
      <c r="I113" s="319"/>
      <c r="J113" s="318"/>
      <c r="K113" s="319"/>
      <c r="L113" s="350"/>
      <c r="M113" s="319"/>
      <c r="N113" s="350"/>
      <c r="O113" s="319"/>
    </row>
    <row r="114" spans="1:15" ht="80.25" customHeight="1">
      <c r="A114" s="114" t="s">
        <v>262</v>
      </c>
      <c r="B114" s="594"/>
      <c r="C114" s="594"/>
      <c r="D114" s="594"/>
      <c r="E114" s="594"/>
      <c r="F114" s="594"/>
      <c r="G114" s="594"/>
      <c r="H114" s="594"/>
      <c r="I114" s="594"/>
      <c r="J114" s="595"/>
      <c r="K114" s="596"/>
      <c r="L114" s="595"/>
      <c r="M114" s="596"/>
      <c r="N114" s="594"/>
      <c r="O114" s="594"/>
    </row>
    <row r="115" spans="1:15" ht="80.25" customHeight="1">
      <c r="A115" s="114" t="s">
        <v>263</v>
      </c>
      <c r="B115" s="590"/>
      <c r="C115" s="591"/>
      <c r="D115" s="590"/>
      <c r="E115" s="591"/>
      <c r="F115" s="590"/>
      <c r="G115" s="591"/>
      <c r="H115" s="590"/>
      <c r="I115" s="591"/>
      <c r="J115" s="339"/>
      <c r="K115" s="340"/>
      <c r="L115" s="339"/>
      <c r="M115" s="340"/>
      <c r="N115" s="590"/>
      <c r="O115" s="591"/>
    </row>
    <row r="116" spans="1:15" ht="17.100000000000001">
      <c r="A116" s="115" t="s">
        <v>265</v>
      </c>
      <c r="B116" s="120">
        <f>(B69+B73+B77+B81+B85+B89+B93+B97+B101+B105+B109+B113)</f>
        <v>1</v>
      </c>
      <c r="C116" s="120">
        <f t="shared" ref="C116" si="0">(C69+C73+C77+C81+C85+C89+C93+C97+C101+C105+C109+C113)</f>
        <v>0</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28</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ACTIVIDAD_2!K17</f>
        <v>Lograr al menos 92 puntos del índice de Gestión Pública Distrital.</v>
      </c>
      <c r="F10" s="621"/>
      <c r="G10" s="621"/>
      <c r="H10" s="621"/>
      <c r="I10" s="621"/>
      <c r="J10" s="621"/>
      <c r="K10" s="621"/>
      <c r="L10" s="621"/>
    </row>
    <row r="11" spans="1:12" ht="34.5" customHeight="1">
      <c r="A11" s="622" t="s">
        <v>275</v>
      </c>
      <c r="B11" s="623"/>
      <c r="C11" s="623"/>
      <c r="D11" s="612"/>
      <c r="E11" s="624" t="s">
        <v>333</v>
      </c>
      <c r="F11" s="625"/>
      <c r="G11" s="625"/>
      <c r="H11" s="625"/>
      <c r="I11" s="625"/>
      <c r="J11" s="625"/>
      <c r="K11" s="625"/>
      <c r="L11" s="626"/>
    </row>
    <row r="12" spans="1:12" ht="47.25" customHeight="1">
      <c r="A12" s="610" t="s">
        <v>276</v>
      </c>
      <c r="B12" s="611"/>
      <c r="C12" s="611"/>
      <c r="D12" s="613"/>
      <c r="E12" s="627" t="s">
        <v>334</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41">
        <v>2.5000000000000001E-3</v>
      </c>
      <c r="E16" s="642"/>
      <c r="F16" s="642"/>
      <c r="G16" s="642"/>
      <c r="H16" s="643"/>
      <c r="I16" s="610" t="s">
        <v>234</v>
      </c>
      <c r="J16" s="613"/>
      <c r="K16" s="614" t="s">
        <v>21</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335</v>
      </c>
      <c r="D19" s="615"/>
      <c r="E19" s="615"/>
      <c r="F19" s="615"/>
      <c r="G19" s="616"/>
      <c r="H19" s="614" t="s">
        <v>335</v>
      </c>
      <c r="I19" s="616"/>
      <c r="J19" s="634" t="s">
        <v>34</v>
      </c>
      <c r="K19" s="635"/>
      <c r="L19" s="307" t="s">
        <v>321</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336</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v>2.5000000000000001E-3</v>
      </c>
      <c r="E24" s="615"/>
      <c r="F24" s="620" t="s">
        <v>299</v>
      </c>
      <c r="G24" s="620"/>
      <c r="H24" s="321">
        <v>2024</v>
      </c>
      <c r="I24" s="620" t="s">
        <v>300</v>
      </c>
      <c r="J24" s="620"/>
      <c r="K24" s="638" t="s">
        <v>323</v>
      </c>
      <c r="L24" s="638"/>
    </row>
    <row r="25" spans="1:12" ht="26.25" customHeight="1">
      <c r="A25" s="610" t="s">
        <v>302</v>
      </c>
      <c r="B25" s="611"/>
      <c r="C25" s="613"/>
      <c r="D25" s="614" t="s">
        <v>246</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pageSetUpPr fitToPage="1"/>
  </sheetPr>
  <dimension ref="A1:O126"/>
  <sheetViews>
    <sheetView showGridLines="0" topLeftCell="A33" zoomScale="112" zoomScaleNormal="55" workbookViewId="0">
      <selection activeCell="A33" sqref="A33:I33"/>
    </sheetView>
  </sheetViews>
  <sheetFormatPr defaultColWidth="10.7109375" defaultRowHeight="14.1"/>
  <cols>
    <col min="1" max="1" width="49.7109375" style="366" customWidth="1"/>
    <col min="2" max="13" width="35.7109375" style="366" customWidth="1"/>
    <col min="14" max="15" width="18.140625" style="366" customWidth="1"/>
    <col min="16" max="16" width="8.42578125" style="366" customWidth="1"/>
    <col min="17" max="17" width="18.42578125" style="366" bestFit="1" customWidth="1"/>
    <col min="18" max="18" width="5.7109375" style="366" customWidth="1"/>
    <col min="19" max="19" width="18.42578125" style="366" bestFit="1" customWidth="1"/>
    <col min="20" max="20" width="4.7109375" style="366" customWidth="1"/>
    <col min="21" max="21" width="23" style="366" bestFit="1" customWidth="1"/>
    <col min="22" max="22" width="10.7109375" style="366"/>
    <col min="23" max="23" width="18.42578125" style="366" bestFit="1" customWidth="1"/>
    <col min="24" max="24" width="16.140625" style="366" customWidth="1"/>
    <col min="25" max="16384" width="10.7109375" style="366"/>
  </cols>
  <sheetData>
    <row r="1" spans="1:15" s="356" customFormat="1" ht="32.25" customHeight="1" thickBot="1">
      <c r="A1" s="498"/>
      <c r="B1" s="501" t="s">
        <v>182</v>
      </c>
      <c r="C1" s="502"/>
      <c r="D1" s="502"/>
      <c r="E1" s="502"/>
      <c r="F1" s="502"/>
      <c r="G1" s="502"/>
      <c r="H1" s="502"/>
      <c r="I1" s="502"/>
      <c r="J1" s="502"/>
      <c r="K1" s="502"/>
      <c r="L1" s="503"/>
      <c r="M1" s="644" t="s">
        <v>183</v>
      </c>
      <c r="N1" s="645"/>
      <c r="O1" s="646"/>
    </row>
    <row r="2" spans="1:15" s="356" customFormat="1" ht="30.75" customHeight="1" thickBot="1">
      <c r="A2" s="499"/>
      <c r="B2" s="507" t="s">
        <v>184</v>
      </c>
      <c r="C2" s="508"/>
      <c r="D2" s="508"/>
      <c r="E2" s="508"/>
      <c r="F2" s="508"/>
      <c r="G2" s="508"/>
      <c r="H2" s="508"/>
      <c r="I2" s="508"/>
      <c r="J2" s="508"/>
      <c r="K2" s="508"/>
      <c r="L2" s="509"/>
      <c r="M2" s="644" t="s">
        <v>185</v>
      </c>
      <c r="N2" s="645"/>
      <c r="O2" s="646"/>
    </row>
    <row r="3" spans="1:15" s="356" customFormat="1" ht="24" customHeight="1" thickBot="1">
      <c r="A3" s="499"/>
      <c r="B3" s="507" t="s">
        <v>186</v>
      </c>
      <c r="C3" s="508"/>
      <c r="D3" s="508"/>
      <c r="E3" s="508"/>
      <c r="F3" s="508"/>
      <c r="G3" s="508"/>
      <c r="H3" s="508"/>
      <c r="I3" s="508"/>
      <c r="J3" s="508"/>
      <c r="K3" s="508"/>
      <c r="L3" s="509"/>
      <c r="M3" s="644" t="s">
        <v>187</v>
      </c>
      <c r="N3" s="645"/>
      <c r="O3" s="646"/>
    </row>
    <row r="4" spans="1:15" s="356" customFormat="1" ht="21.75" customHeight="1" thickBot="1">
      <c r="A4" s="500"/>
      <c r="B4" s="510" t="s">
        <v>188</v>
      </c>
      <c r="C4" s="511"/>
      <c r="D4" s="511"/>
      <c r="E4" s="511"/>
      <c r="F4" s="511"/>
      <c r="G4" s="511"/>
      <c r="H4" s="511"/>
      <c r="I4" s="511"/>
      <c r="J4" s="511"/>
      <c r="K4" s="511"/>
      <c r="L4" s="512"/>
      <c r="M4" s="644" t="s">
        <v>189</v>
      </c>
      <c r="N4" s="645"/>
      <c r="O4" s="646"/>
    </row>
    <row r="5" spans="1:15" s="356" customFormat="1" ht="21.75" customHeight="1" thickBot="1">
      <c r="A5" s="158"/>
      <c r="B5" s="159"/>
      <c r="C5" s="159"/>
      <c r="D5" s="159"/>
      <c r="E5" s="159"/>
      <c r="F5" s="159"/>
      <c r="G5" s="159"/>
      <c r="H5" s="159"/>
      <c r="I5" s="159"/>
      <c r="J5" s="159"/>
      <c r="K5" s="159"/>
      <c r="L5" s="159"/>
      <c r="M5" s="357"/>
      <c r="N5" s="357"/>
      <c r="O5" s="357"/>
    </row>
    <row r="6" spans="1:15" s="356" customFormat="1" ht="21.75" customHeight="1" thickBot="1">
      <c r="A6" s="514" t="s">
        <v>190</v>
      </c>
      <c r="B6" s="282" t="s">
        <v>191</v>
      </c>
      <c r="C6" s="358"/>
      <c r="D6" s="282" t="s">
        <v>192</v>
      </c>
      <c r="E6" s="359"/>
      <c r="F6" s="282" t="s">
        <v>193</v>
      </c>
      <c r="G6" s="360"/>
      <c r="H6" s="282" t="s">
        <v>194</v>
      </c>
      <c r="I6" s="235"/>
      <c r="J6" s="520" t="s">
        <v>195</v>
      </c>
      <c r="K6" s="521"/>
      <c r="L6" s="361" t="s">
        <v>196</v>
      </c>
      <c r="M6" s="648" t="s">
        <v>337</v>
      </c>
      <c r="N6" s="648"/>
      <c r="O6" s="648"/>
    </row>
    <row r="7" spans="1:15" s="356" customFormat="1" ht="21.75" customHeight="1" thickBot="1">
      <c r="A7" s="514"/>
      <c r="B7" s="362" t="s">
        <v>197</v>
      </c>
      <c r="C7" s="236"/>
      <c r="D7" s="282" t="s">
        <v>198</v>
      </c>
      <c r="E7" s="237"/>
      <c r="F7" s="282" t="s">
        <v>199</v>
      </c>
      <c r="G7" s="237"/>
      <c r="H7" s="282" t="s">
        <v>200</v>
      </c>
      <c r="I7" s="235"/>
      <c r="J7" s="520"/>
      <c r="K7" s="521"/>
      <c r="L7" s="361" t="s">
        <v>201</v>
      </c>
      <c r="M7" s="648"/>
      <c r="N7" s="648"/>
      <c r="O7" s="648"/>
    </row>
    <row r="8" spans="1:15" s="356" customFormat="1" ht="21.75" customHeight="1" thickBot="1">
      <c r="A8" s="514"/>
      <c r="B8" s="282" t="s">
        <v>203</v>
      </c>
      <c r="C8" s="358"/>
      <c r="D8" s="282" t="s">
        <v>204</v>
      </c>
      <c r="E8" s="237"/>
      <c r="F8" s="282" t="s">
        <v>205</v>
      </c>
      <c r="G8" s="237"/>
      <c r="H8" s="282" t="s">
        <v>206</v>
      </c>
      <c r="I8" s="235"/>
      <c r="J8" s="520"/>
      <c r="K8" s="521"/>
      <c r="L8" s="361" t="s">
        <v>207</v>
      </c>
      <c r="M8" s="648"/>
      <c r="N8" s="648"/>
      <c r="O8" s="648"/>
    </row>
    <row r="9" spans="1:15" s="356" customFormat="1" ht="21.75" customHeight="1">
      <c r="A9" s="158"/>
      <c r="B9" s="159"/>
      <c r="C9" s="159"/>
      <c r="D9" s="159"/>
      <c r="E9" s="159"/>
      <c r="F9" s="159"/>
      <c r="G9" s="159"/>
      <c r="H9" s="159"/>
      <c r="I9" s="159"/>
      <c r="J9" s="159"/>
      <c r="K9" s="159"/>
      <c r="L9" s="159"/>
      <c r="M9" s="357"/>
      <c r="N9" s="357"/>
      <c r="O9" s="357"/>
    </row>
    <row r="10" spans="1:15" ht="15" customHeight="1" thickBot="1">
      <c r="A10" s="73"/>
      <c r="B10" s="74"/>
      <c r="C10" s="74"/>
      <c r="D10" s="363"/>
      <c r="E10" s="75"/>
      <c r="F10" s="75"/>
      <c r="G10" s="364"/>
      <c r="H10" s="364"/>
      <c r="I10" s="365"/>
      <c r="J10" s="365"/>
      <c r="K10" s="74"/>
      <c r="L10" s="74"/>
      <c r="M10" s="74"/>
      <c r="N10" s="74"/>
      <c r="O10" s="74"/>
    </row>
    <row r="11" spans="1:15" ht="15" customHeight="1">
      <c r="A11" s="523" t="s">
        <v>208</v>
      </c>
      <c r="B11" s="526" t="s">
        <v>338</v>
      </c>
      <c r="C11" s="527"/>
      <c r="D11" s="527"/>
      <c r="E11" s="527"/>
      <c r="F11" s="527"/>
      <c r="G11" s="527"/>
      <c r="H11" s="527"/>
      <c r="I11" s="527"/>
      <c r="J11" s="527"/>
      <c r="K11" s="527"/>
      <c r="L11" s="527"/>
      <c r="M11" s="527"/>
      <c r="N11" s="527"/>
      <c r="O11" s="528"/>
    </row>
    <row r="12" spans="1:15" ht="15" customHeight="1">
      <c r="A12" s="524"/>
      <c r="B12" s="529"/>
      <c r="C12" s="530"/>
      <c r="D12" s="530"/>
      <c r="E12" s="530"/>
      <c r="F12" s="530"/>
      <c r="G12" s="530"/>
      <c r="H12" s="530"/>
      <c r="I12" s="530"/>
      <c r="J12" s="530"/>
      <c r="K12" s="530"/>
      <c r="L12" s="530"/>
      <c r="M12" s="530"/>
      <c r="N12" s="530"/>
      <c r="O12" s="531"/>
    </row>
    <row r="13" spans="1:15" ht="15" customHeight="1" thickBot="1">
      <c r="A13" s="525"/>
      <c r="B13" s="532"/>
      <c r="C13" s="533"/>
      <c r="D13" s="533"/>
      <c r="E13" s="533"/>
      <c r="F13" s="533"/>
      <c r="G13" s="533"/>
      <c r="H13" s="533"/>
      <c r="I13" s="533"/>
      <c r="J13" s="533"/>
      <c r="K13" s="533"/>
      <c r="L13" s="533"/>
      <c r="M13" s="533"/>
      <c r="N13" s="533"/>
      <c r="O13" s="534"/>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513" t="s">
        <v>339</v>
      </c>
      <c r="C15" s="513"/>
      <c r="D15" s="513"/>
      <c r="E15" s="513"/>
      <c r="F15" s="513"/>
      <c r="G15" s="514" t="s">
        <v>212</v>
      </c>
      <c r="H15" s="514"/>
      <c r="I15" s="515" t="s">
        <v>340</v>
      </c>
      <c r="J15" s="515"/>
      <c r="K15" s="515"/>
      <c r="L15" s="515"/>
      <c r="M15" s="515"/>
      <c r="N15" s="515"/>
      <c r="O15" s="515"/>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513" t="s">
        <v>215</v>
      </c>
      <c r="C17" s="513"/>
      <c r="D17" s="513"/>
      <c r="E17" s="513"/>
      <c r="F17" s="127" t="s">
        <v>216</v>
      </c>
      <c r="G17" s="647" t="s">
        <v>217</v>
      </c>
      <c r="H17" s="647"/>
      <c r="I17" s="647"/>
      <c r="J17" s="127" t="s">
        <v>218</v>
      </c>
      <c r="K17" s="513" t="s">
        <v>341</v>
      </c>
      <c r="L17" s="513"/>
      <c r="M17" s="513"/>
      <c r="N17" s="513"/>
      <c r="O17" s="513"/>
    </row>
    <row r="18" spans="1:15" ht="9" customHeight="1">
      <c r="A18" s="72"/>
      <c r="B18" s="69"/>
      <c r="C18" s="546"/>
      <c r="D18" s="546"/>
      <c r="E18" s="546"/>
      <c r="F18" s="546"/>
      <c r="G18" s="546"/>
      <c r="H18" s="546"/>
      <c r="I18" s="546"/>
      <c r="J18" s="546"/>
      <c r="K18" s="546"/>
      <c r="L18" s="546"/>
      <c r="M18" s="546"/>
      <c r="N18" s="546"/>
      <c r="O18" s="546"/>
    </row>
    <row r="20" spans="1:15" ht="16.5" customHeight="1" thickBot="1">
      <c r="A20" s="367"/>
      <c r="B20" s="368"/>
      <c r="C20" s="368"/>
      <c r="D20" s="368"/>
      <c r="E20" s="368"/>
      <c r="F20" s="368"/>
      <c r="G20" s="368"/>
      <c r="H20" s="368"/>
      <c r="I20" s="368"/>
      <c r="J20" s="368"/>
      <c r="K20" s="368"/>
      <c r="L20" s="368"/>
      <c r="M20" s="368"/>
      <c r="N20" s="368"/>
      <c r="O20" s="368"/>
    </row>
    <row r="21" spans="1:15" ht="32.1" customHeight="1" thickBot="1">
      <c r="A21" s="547" t="s">
        <v>220</v>
      </c>
      <c r="B21" s="548"/>
      <c r="C21" s="548"/>
      <c r="D21" s="548"/>
      <c r="E21" s="548"/>
      <c r="F21" s="548"/>
      <c r="G21" s="548"/>
      <c r="H21" s="548"/>
      <c r="I21" s="548"/>
      <c r="J21" s="548"/>
      <c r="K21" s="548"/>
      <c r="L21" s="548"/>
      <c r="M21" s="548"/>
      <c r="N21" s="548"/>
      <c r="O21" s="520"/>
    </row>
    <row r="22" spans="1:15" ht="32.1" customHeight="1" thickBot="1">
      <c r="A22" s="547" t="s">
        <v>221</v>
      </c>
      <c r="B22" s="548"/>
      <c r="C22" s="548"/>
      <c r="D22" s="548"/>
      <c r="E22" s="548"/>
      <c r="F22" s="548"/>
      <c r="G22" s="548"/>
      <c r="H22" s="548"/>
      <c r="I22" s="548"/>
      <c r="J22" s="548"/>
      <c r="K22" s="548"/>
      <c r="L22" s="548"/>
      <c r="M22" s="548"/>
      <c r="N22" s="548"/>
      <c r="O22" s="520"/>
    </row>
    <row r="23" spans="1:15"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row>
    <row r="24" spans="1:15" ht="32.1" customHeight="1">
      <c r="A24" s="90" t="s">
        <v>224</v>
      </c>
      <c r="B24" s="369">
        <v>1300257000</v>
      </c>
      <c r="C24" s="369">
        <v>1300257000</v>
      </c>
      <c r="D24" s="369"/>
      <c r="E24" s="369"/>
      <c r="F24" s="369"/>
      <c r="G24" s="369"/>
      <c r="H24" s="370"/>
      <c r="I24" s="370"/>
      <c r="J24" s="370"/>
      <c r="K24" s="370"/>
      <c r="L24" s="370"/>
      <c r="M24" s="370"/>
      <c r="N24" s="370">
        <f>SUM(B24:M24)</f>
        <v>2600514000</v>
      </c>
      <c r="O24" s="371"/>
    </row>
    <row r="25" spans="1:15" ht="32.1" customHeight="1">
      <c r="A25" s="90" t="s">
        <v>225</v>
      </c>
      <c r="B25" s="369"/>
      <c r="C25" s="369">
        <v>1107498465</v>
      </c>
      <c r="D25" s="369"/>
      <c r="E25" s="369"/>
      <c r="F25" s="369"/>
      <c r="G25" s="369"/>
      <c r="H25" s="369"/>
      <c r="I25" s="369"/>
      <c r="J25" s="369"/>
      <c r="K25" s="369"/>
      <c r="L25" s="369"/>
      <c r="M25" s="369"/>
      <c r="N25" s="369"/>
      <c r="O25" s="372">
        <f>+(B25+C25+D25+E25+F25+G25+H25+I25+J25+K25+L25+M25)/N24</f>
        <v>0.42587675551833215</v>
      </c>
    </row>
    <row r="26" spans="1:15" ht="32.1" customHeight="1">
      <c r="A26" s="90" t="s">
        <v>226</v>
      </c>
      <c r="B26" s="369"/>
      <c r="C26" s="369">
        <v>32455203</v>
      </c>
      <c r="D26" s="369"/>
      <c r="E26" s="369"/>
      <c r="F26" s="369"/>
      <c r="G26" s="369"/>
      <c r="H26" s="369"/>
      <c r="I26" s="369"/>
      <c r="J26" s="369"/>
      <c r="K26" s="369"/>
      <c r="L26" s="369"/>
      <c r="M26" s="369"/>
      <c r="N26" s="369"/>
      <c r="O26" s="372"/>
    </row>
    <row r="27" spans="1:15" ht="32.1" customHeight="1">
      <c r="A27" s="90" t="s">
        <v>227</v>
      </c>
      <c r="B27" s="369"/>
      <c r="C27" s="369"/>
      <c r="D27" s="369"/>
      <c r="E27" s="369"/>
      <c r="F27" s="369"/>
      <c r="G27" s="369"/>
      <c r="H27" s="369"/>
      <c r="I27" s="369"/>
      <c r="J27" s="369"/>
      <c r="K27" s="369"/>
      <c r="L27" s="369"/>
      <c r="M27" s="369"/>
      <c r="N27" s="369"/>
      <c r="O27" s="373"/>
    </row>
    <row r="28" spans="1:15" ht="32.1" customHeight="1">
      <c r="A28" s="90" t="s">
        <v>228</v>
      </c>
      <c r="B28" s="369">
        <v>0</v>
      </c>
      <c r="C28" s="369"/>
      <c r="D28" s="369"/>
      <c r="E28" s="369"/>
      <c r="F28" s="369"/>
      <c r="G28" s="369"/>
      <c r="H28" s="369"/>
      <c r="I28" s="369"/>
      <c r="J28" s="369"/>
      <c r="K28" s="369"/>
      <c r="L28" s="369"/>
      <c r="M28" s="369"/>
      <c r="N28" s="369"/>
      <c r="O28" s="373"/>
    </row>
    <row r="29" spans="1:15" ht="32.1" customHeight="1" thickBot="1">
      <c r="A29" s="93" t="s">
        <v>229</v>
      </c>
      <c r="B29" s="374">
        <v>0</v>
      </c>
      <c r="C29" s="374"/>
      <c r="D29" s="374"/>
      <c r="E29" s="374"/>
      <c r="F29" s="374"/>
      <c r="G29" s="374"/>
      <c r="H29" s="374"/>
      <c r="I29" s="374"/>
      <c r="J29" s="374"/>
      <c r="K29" s="374"/>
      <c r="L29" s="374"/>
      <c r="M29" s="374"/>
      <c r="N29" s="374"/>
      <c r="O29" s="375"/>
    </row>
    <row r="30" spans="1:15" s="376" customFormat="1" ht="16.5" customHeight="1"/>
    <row r="31" spans="1:15" s="376" customFormat="1" ht="17.25" customHeight="1"/>
    <row r="32" spans="1:15" ht="5.25" customHeight="1"/>
    <row r="33" spans="1:10" ht="48" customHeight="1">
      <c r="A33" s="833" t="s">
        <v>230</v>
      </c>
      <c r="B33" s="834"/>
      <c r="C33" s="834"/>
      <c r="D33" s="834"/>
      <c r="E33" s="834"/>
      <c r="F33" s="834"/>
      <c r="G33" s="834"/>
      <c r="H33" s="834"/>
      <c r="I33" s="835"/>
      <c r="J33" s="377"/>
    </row>
    <row r="34" spans="1:10" ht="50.25" customHeight="1">
      <c r="A34" s="836" t="s">
        <v>231</v>
      </c>
      <c r="B34" s="837" t="s">
        <v>338</v>
      </c>
      <c r="C34" s="837"/>
      <c r="D34" s="837"/>
      <c r="E34" s="837"/>
      <c r="F34" s="837"/>
      <c r="G34" s="837"/>
      <c r="H34" s="837"/>
      <c r="I34" s="838"/>
      <c r="J34" s="378"/>
    </row>
    <row r="35" spans="1:10" ht="18.75" customHeight="1">
      <c r="A35" s="839" t="s">
        <v>232</v>
      </c>
      <c r="B35" s="841">
        <v>2024</v>
      </c>
      <c r="C35" s="841">
        <v>2025</v>
      </c>
      <c r="D35" s="841">
        <v>2026</v>
      </c>
      <c r="E35" s="841">
        <v>2027</v>
      </c>
      <c r="F35" s="841" t="s">
        <v>233</v>
      </c>
      <c r="G35" s="842" t="s">
        <v>234</v>
      </c>
      <c r="H35" s="844" t="s">
        <v>23</v>
      </c>
      <c r="I35" s="845"/>
      <c r="J35" s="378"/>
    </row>
    <row r="36" spans="1:10" ht="50.25" customHeight="1">
      <c r="A36" s="840"/>
      <c r="B36" s="848">
        <v>0.25</v>
      </c>
      <c r="C36" s="848">
        <v>0.25</v>
      </c>
      <c r="D36" s="848">
        <v>0.25</v>
      </c>
      <c r="E36" s="848">
        <v>0.25</v>
      </c>
      <c r="F36" s="841">
        <v>1</v>
      </c>
      <c r="G36" s="843"/>
      <c r="H36" s="846"/>
      <c r="I36" s="847"/>
      <c r="J36" s="378"/>
    </row>
    <row r="37" spans="1:10" ht="52.5" customHeight="1">
      <c r="A37" s="849" t="s">
        <v>235</v>
      </c>
      <c r="B37" s="851">
        <v>0.16</v>
      </c>
      <c r="C37" s="850"/>
      <c r="D37" s="852" t="s">
        <v>236</v>
      </c>
      <c r="E37" s="852"/>
      <c r="F37" s="852"/>
      <c r="G37" s="852"/>
      <c r="H37" s="852"/>
      <c r="I37" s="853"/>
    </row>
    <row r="38" spans="1:10" s="379" customFormat="1" ht="48" customHeight="1">
      <c r="A38" s="839" t="s">
        <v>237</v>
      </c>
      <c r="B38" s="854" t="s">
        <v>238</v>
      </c>
      <c r="C38" s="854" t="s">
        <v>239</v>
      </c>
      <c r="D38" s="855" t="s">
        <v>240</v>
      </c>
      <c r="E38" s="856"/>
      <c r="F38" s="855" t="s">
        <v>241</v>
      </c>
      <c r="G38" s="856"/>
      <c r="H38" s="854" t="s">
        <v>242</v>
      </c>
      <c r="I38" s="854" t="s">
        <v>243</v>
      </c>
    </row>
    <row r="39" spans="1:10" ht="99.75" customHeight="1">
      <c r="A39" s="840"/>
      <c r="B39" s="857">
        <v>0.15</v>
      </c>
      <c r="C39" s="858">
        <v>0.15</v>
      </c>
      <c r="D39" s="859" t="s">
        <v>342</v>
      </c>
      <c r="E39" s="860"/>
      <c r="F39" s="859" t="s">
        <v>343</v>
      </c>
      <c r="G39" s="860"/>
      <c r="H39" s="861" t="s">
        <v>344</v>
      </c>
      <c r="I39" s="861" t="s">
        <v>345</v>
      </c>
    </row>
    <row r="40" spans="1:10" s="379" customFormat="1" ht="54" customHeight="1">
      <c r="A40" s="839" t="s">
        <v>244</v>
      </c>
      <c r="B40" s="862" t="s">
        <v>238</v>
      </c>
      <c r="C40" s="863" t="s">
        <v>239</v>
      </c>
      <c r="D40" s="855" t="s">
        <v>240</v>
      </c>
      <c r="E40" s="856"/>
      <c r="F40" s="855" t="s">
        <v>241</v>
      </c>
      <c r="G40" s="856"/>
      <c r="H40" s="854" t="s">
        <v>242</v>
      </c>
      <c r="I40" s="854" t="s">
        <v>243</v>
      </c>
    </row>
    <row r="41" spans="1:10" ht="63" customHeight="1">
      <c r="A41" s="840"/>
      <c r="B41" s="857">
        <v>0.2</v>
      </c>
      <c r="C41" s="858" t="s">
        <v>346</v>
      </c>
      <c r="D41" s="859" t="s">
        <v>346</v>
      </c>
      <c r="E41" s="860"/>
      <c r="F41" s="859" t="s">
        <v>346</v>
      </c>
      <c r="G41" s="860"/>
      <c r="H41" s="848" t="s">
        <v>346</v>
      </c>
      <c r="I41" s="861" t="s">
        <v>346</v>
      </c>
    </row>
    <row r="42" spans="1:10" s="379" customFormat="1" ht="35.1" customHeight="1">
      <c r="A42" s="839" t="s">
        <v>248</v>
      </c>
      <c r="B42" s="862" t="s">
        <v>238</v>
      </c>
      <c r="C42" s="863" t="s">
        <v>239</v>
      </c>
      <c r="D42" s="855" t="s">
        <v>240</v>
      </c>
      <c r="E42" s="856"/>
      <c r="F42" s="855" t="s">
        <v>241</v>
      </c>
      <c r="G42" s="856"/>
      <c r="H42" s="854" t="s">
        <v>242</v>
      </c>
      <c r="I42" s="854" t="s">
        <v>243</v>
      </c>
    </row>
    <row r="43" spans="1:10" ht="58.5" customHeight="1">
      <c r="A43" s="840"/>
      <c r="B43" s="857">
        <v>0.1</v>
      </c>
      <c r="C43" s="858" t="s">
        <v>346</v>
      </c>
      <c r="D43" s="859" t="s">
        <v>346</v>
      </c>
      <c r="E43" s="860"/>
      <c r="F43" s="859" t="s">
        <v>346</v>
      </c>
      <c r="G43" s="860"/>
      <c r="H43" s="848" t="s">
        <v>346</v>
      </c>
      <c r="I43" s="861" t="s">
        <v>346</v>
      </c>
    </row>
    <row r="44" spans="1:10" s="379" customFormat="1" ht="35.1" customHeight="1">
      <c r="A44" s="839" t="s">
        <v>249</v>
      </c>
      <c r="B44" s="862" t="s">
        <v>238</v>
      </c>
      <c r="C44" s="864" t="s">
        <v>239</v>
      </c>
      <c r="D44" s="865" t="s">
        <v>240</v>
      </c>
      <c r="E44" s="856"/>
      <c r="F44" s="855" t="s">
        <v>241</v>
      </c>
      <c r="G44" s="856"/>
      <c r="H44" s="854" t="s">
        <v>242</v>
      </c>
      <c r="I44" s="854" t="s">
        <v>243</v>
      </c>
    </row>
    <row r="45" spans="1:10" ht="61.5" customHeight="1">
      <c r="A45" s="840"/>
      <c r="B45" s="857">
        <v>0.06</v>
      </c>
      <c r="C45" s="858" t="s">
        <v>346</v>
      </c>
      <c r="D45" s="866" t="s">
        <v>346</v>
      </c>
      <c r="E45" s="867"/>
      <c r="F45" s="866" t="s">
        <v>346</v>
      </c>
      <c r="G45" s="867"/>
      <c r="H45" s="868" t="s">
        <v>346</v>
      </c>
      <c r="I45" s="869" t="s">
        <v>346</v>
      </c>
    </row>
    <row r="46" spans="1:10" s="379" customFormat="1" ht="35.1" customHeight="1">
      <c r="A46" s="839" t="s">
        <v>250</v>
      </c>
      <c r="B46" s="862" t="s">
        <v>238</v>
      </c>
      <c r="C46" s="863" t="s">
        <v>239</v>
      </c>
      <c r="D46" s="855" t="s">
        <v>240</v>
      </c>
      <c r="E46" s="856"/>
      <c r="F46" s="855" t="s">
        <v>241</v>
      </c>
      <c r="G46" s="856"/>
      <c r="H46" s="854" t="s">
        <v>242</v>
      </c>
      <c r="I46" s="854" t="s">
        <v>243</v>
      </c>
    </row>
    <row r="47" spans="1:10" ht="49.5" customHeight="1">
      <c r="A47" s="840"/>
      <c r="B47" s="857">
        <v>0.06</v>
      </c>
      <c r="C47" s="858" t="s">
        <v>346</v>
      </c>
      <c r="D47" s="870" t="s">
        <v>346</v>
      </c>
      <c r="E47" s="871"/>
      <c r="F47" s="870" t="s">
        <v>346</v>
      </c>
      <c r="G47" s="871"/>
      <c r="H47" s="848" t="s">
        <v>346</v>
      </c>
      <c r="I47" s="848" t="s">
        <v>346</v>
      </c>
    </row>
    <row r="48" spans="1:10" s="379" customFormat="1" ht="35.1" customHeight="1">
      <c r="A48" s="839" t="s">
        <v>251</v>
      </c>
      <c r="B48" s="862" t="s">
        <v>238</v>
      </c>
      <c r="C48" s="863" t="s">
        <v>239</v>
      </c>
      <c r="D48" s="855" t="s">
        <v>240</v>
      </c>
      <c r="E48" s="856"/>
      <c r="F48" s="855" t="s">
        <v>241</v>
      </c>
      <c r="G48" s="856"/>
      <c r="H48" s="854" t="s">
        <v>242</v>
      </c>
      <c r="I48" s="854" t="s">
        <v>243</v>
      </c>
    </row>
    <row r="49" spans="1:9" ht="69" customHeight="1">
      <c r="A49" s="840"/>
      <c r="B49" s="872">
        <v>0.05</v>
      </c>
      <c r="C49" s="873" t="s">
        <v>346</v>
      </c>
      <c r="D49" s="870" t="s">
        <v>346</v>
      </c>
      <c r="E49" s="871"/>
      <c r="F49" s="870" t="s">
        <v>346</v>
      </c>
      <c r="G49" s="871"/>
      <c r="H49" s="848" t="s">
        <v>346</v>
      </c>
      <c r="I49" s="848" t="s">
        <v>346</v>
      </c>
    </row>
    <row r="50" spans="1:9" ht="35.1" customHeight="1">
      <c r="A50" s="839" t="s">
        <v>252</v>
      </c>
      <c r="B50" s="874" t="s">
        <v>238</v>
      </c>
      <c r="C50" s="836" t="s">
        <v>239</v>
      </c>
      <c r="D50" s="855" t="s">
        <v>240</v>
      </c>
      <c r="E50" s="856"/>
      <c r="F50" s="855" t="s">
        <v>241</v>
      </c>
      <c r="G50" s="856"/>
      <c r="H50" s="854" t="s">
        <v>242</v>
      </c>
      <c r="I50" s="854" t="s">
        <v>243</v>
      </c>
    </row>
    <row r="51" spans="1:9" ht="60" customHeight="1">
      <c r="A51" s="840"/>
      <c r="B51" s="872">
        <v>0.05</v>
      </c>
      <c r="C51" s="873" t="s">
        <v>346</v>
      </c>
      <c r="D51" s="870" t="s">
        <v>346</v>
      </c>
      <c r="E51" s="870"/>
      <c r="F51" s="875" t="s">
        <v>346</v>
      </c>
      <c r="G51" s="871"/>
      <c r="H51" s="848" t="s">
        <v>346</v>
      </c>
      <c r="I51" s="848" t="s">
        <v>346</v>
      </c>
    </row>
    <row r="52" spans="1:9" ht="35.1" customHeight="1">
      <c r="A52" s="839" t="s">
        <v>253</v>
      </c>
      <c r="B52" s="874" t="s">
        <v>238</v>
      </c>
      <c r="C52" s="836" t="s">
        <v>239</v>
      </c>
      <c r="D52" s="855" t="s">
        <v>240</v>
      </c>
      <c r="E52" s="856"/>
      <c r="F52" s="855" t="s">
        <v>241</v>
      </c>
      <c r="G52" s="856"/>
      <c r="H52" s="854" t="s">
        <v>242</v>
      </c>
      <c r="I52" s="854" t="s">
        <v>243</v>
      </c>
    </row>
    <row r="53" spans="1:9" ht="72" customHeight="1">
      <c r="A53" s="840"/>
      <c r="B53" s="857">
        <v>0.06</v>
      </c>
      <c r="C53" s="873" t="s">
        <v>346</v>
      </c>
      <c r="D53" s="870" t="s">
        <v>346</v>
      </c>
      <c r="E53" s="870"/>
      <c r="F53" s="875" t="s">
        <v>346</v>
      </c>
      <c r="G53" s="871"/>
      <c r="H53" s="872" t="s">
        <v>346</v>
      </c>
      <c r="I53" s="848" t="s">
        <v>346</v>
      </c>
    </row>
    <row r="54" spans="1:9" ht="35.1" customHeight="1">
      <c r="A54" s="839" t="s">
        <v>254</v>
      </c>
      <c r="B54" s="874" t="s">
        <v>238</v>
      </c>
      <c r="C54" s="836" t="s">
        <v>239</v>
      </c>
      <c r="D54" s="855" t="s">
        <v>240</v>
      </c>
      <c r="E54" s="856"/>
      <c r="F54" s="855" t="s">
        <v>241</v>
      </c>
      <c r="G54" s="856"/>
      <c r="H54" s="854" t="s">
        <v>242</v>
      </c>
      <c r="I54" s="854" t="s">
        <v>243</v>
      </c>
    </row>
    <row r="55" spans="1:9" ht="51" customHeight="1">
      <c r="A55" s="840"/>
      <c r="B55" s="857">
        <v>7.0000000000000007E-2</v>
      </c>
      <c r="C55" s="873" t="s">
        <v>346</v>
      </c>
      <c r="D55" s="870" t="s">
        <v>346</v>
      </c>
      <c r="E55" s="871"/>
      <c r="F55" s="870" t="s">
        <v>346</v>
      </c>
      <c r="G55" s="871"/>
      <c r="H55" s="848" t="s">
        <v>346</v>
      </c>
      <c r="I55" s="848" t="s">
        <v>346</v>
      </c>
    </row>
    <row r="56" spans="1:9" ht="35.1" customHeight="1">
      <c r="A56" s="839" t="s">
        <v>255</v>
      </c>
      <c r="B56" s="874" t="s">
        <v>238</v>
      </c>
      <c r="C56" s="836" t="s">
        <v>239</v>
      </c>
      <c r="D56" s="855" t="s">
        <v>240</v>
      </c>
      <c r="E56" s="856"/>
      <c r="F56" s="855" t="s">
        <v>241</v>
      </c>
      <c r="G56" s="856"/>
      <c r="H56" s="854" t="s">
        <v>242</v>
      </c>
      <c r="I56" s="854" t="s">
        <v>243</v>
      </c>
    </row>
    <row r="57" spans="1:9" ht="48" customHeight="1">
      <c r="A57" s="840"/>
      <c r="B57" s="872">
        <v>0.05</v>
      </c>
      <c r="C57" s="873" t="s">
        <v>346</v>
      </c>
      <c r="D57" s="870" t="s">
        <v>346</v>
      </c>
      <c r="E57" s="871"/>
      <c r="F57" s="870" t="s">
        <v>346</v>
      </c>
      <c r="G57" s="871"/>
      <c r="H57" s="848" t="s">
        <v>346</v>
      </c>
      <c r="I57" s="848" t="s">
        <v>346</v>
      </c>
    </row>
    <row r="58" spans="1:9" ht="35.1" customHeight="1">
      <c r="A58" s="839" t="s">
        <v>256</v>
      </c>
      <c r="B58" s="874" t="s">
        <v>238</v>
      </c>
      <c r="C58" s="836" t="s">
        <v>239</v>
      </c>
      <c r="D58" s="855" t="s">
        <v>240</v>
      </c>
      <c r="E58" s="856"/>
      <c r="F58" s="855" t="s">
        <v>241</v>
      </c>
      <c r="G58" s="856"/>
      <c r="H58" s="854" t="s">
        <v>242</v>
      </c>
      <c r="I58" s="854" t="s">
        <v>243</v>
      </c>
    </row>
    <row r="59" spans="1:9" ht="120.75" customHeight="1">
      <c r="A59" s="840"/>
      <c r="B59" s="872">
        <v>0.06</v>
      </c>
      <c r="C59" s="873" t="s">
        <v>346</v>
      </c>
      <c r="D59" s="870" t="s">
        <v>346</v>
      </c>
      <c r="E59" s="871"/>
      <c r="F59" s="870" t="s">
        <v>346</v>
      </c>
      <c r="G59" s="870"/>
      <c r="H59" s="873" t="s">
        <v>346</v>
      </c>
      <c r="I59" s="848" t="s">
        <v>346</v>
      </c>
    </row>
    <row r="60" spans="1:9" ht="35.1" customHeight="1">
      <c r="A60" s="839" t="s">
        <v>257</v>
      </c>
      <c r="B60" s="874" t="s">
        <v>238</v>
      </c>
      <c r="C60" s="836" t="s">
        <v>239</v>
      </c>
      <c r="D60" s="855" t="s">
        <v>240</v>
      </c>
      <c r="E60" s="856"/>
      <c r="F60" s="855" t="s">
        <v>241</v>
      </c>
      <c r="G60" s="856"/>
      <c r="H60" s="854" t="s">
        <v>242</v>
      </c>
      <c r="I60" s="854" t="s">
        <v>243</v>
      </c>
    </row>
    <row r="61" spans="1:9" ht="120.75" customHeight="1">
      <c r="A61" s="840"/>
      <c r="B61" s="872">
        <v>0.09</v>
      </c>
      <c r="C61" s="873" t="s">
        <v>346</v>
      </c>
      <c r="D61" s="870" t="s">
        <v>346</v>
      </c>
      <c r="E61" s="871"/>
      <c r="F61" s="870" t="s">
        <v>346</v>
      </c>
      <c r="G61" s="871"/>
      <c r="H61" s="848" t="s">
        <v>346</v>
      </c>
      <c r="I61" s="848" t="s">
        <v>346</v>
      </c>
    </row>
    <row r="62" spans="1:9" ht="14.25">
      <c r="A62" s="876" t="s">
        <v>346</v>
      </c>
      <c r="B62" s="876" t="s">
        <v>346</v>
      </c>
      <c r="C62" s="876" t="s">
        <v>346</v>
      </c>
      <c r="D62" s="876" t="s">
        <v>346</v>
      </c>
      <c r="E62" s="876" t="s">
        <v>346</v>
      </c>
      <c r="F62" s="876" t="s">
        <v>346</v>
      </c>
      <c r="G62" s="876" t="s">
        <v>346</v>
      </c>
      <c r="H62" s="876" t="s">
        <v>346</v>
      </c>
      <c r="I62" s="876" t="s">
        <v>346</v>
      </c>
    </row>
    <row r="63" spans="1:9" ht="14.25">
      <c r="A63" s="876" t="s">
        <v>346</v>
      </c>
      <c r="B63" s="876" t="s">
        <v>346</v>
      </c>
      <c r="C63" s="876" t="s">
        <v>346</v>
      </c>
      <c r="D63" s="876" t="s">
        <v>346</v>
      </c>
      <c r="E63" s="876" t="s">
        <v>346</v>
      </c>
      <c r="F63" s="876" t="s">
        <v>346</v>
      </c>
      <c r="G63" s="876" t="s">
        <v>346</v>
      </c>
      <c r="H63" s="876" t="s">
        <v>346</v>
      </c>
      <c r="I63" s="876" t="s">
        <v>346</v>
      </c>
    </row>
    <row r="64" spans="1:9" s="378" customFormat="1" ht="30" customHeight="1">
      <c r="A64" s="876" t="s">
        <v>346</v>
      </c>
      <c r="B64" s="876" t="s">
        <v>346</v>
      </c>
      <c r="C64" s="876" t="s">
        <v>346</v>
      </c>
      <c r="D64" s="876" t="s">
        <v>346</v>
      </c>
      <c r="E64" s="876" t="s">
        <v>346</v>
      </c>
      <c r="F64" s="876" t="s">
        <v>346</v>
      </c>
      <c r="G64" s="876" t="s">
        <v>346</v>
      </c>
      <c r="H64" s="876" t="s">
        <v>346</v>
      </c>
      <c r="I64" s="876" t="s">
        <v>346</v>
      </c>
    </row>
    <row r="65" spans="1:9" ht="34.5" customHeight="1">
      <c r="A65" s="877" t="s">
        <v>258</v>
      </c>
      <c r="B65" s="878"/>
      <c r="C65" s="878"/>
      <c r="D65" s="878"/>
      <c r="E65" s="878"/>
      <c r="F65" s="878"/>
      <c r="G65" s="878"/>
      <c r="H65" s="878"/>
      <c r="I65" s="879"/>
    </row>
    <row r="66" spans="1:9" ht="108" customHeight="1">
      <c r="A66" s="880" t="s">
        <v>259</v>
      </c>
      <c r="B66" s="878" t="s">
        <v>347</v>
      </c>
      <c r="C66" s="881"/>
      <c r="D66" s="882" t="s">
        <v>348</v>
      </c>
      <c r="E66" s="883"/>
      <c r="F66" s="882" t="s">
        <v>349</v>
      </c>
      <c r="G66" s="883"/>
      <c r="H66" s="882" t="s">
        <v>350</v>
      </c>
      <c r="I66" s="883"/>
    </row>
    <row r="67" spans="1:9" ht="40.5" customHeight="1">
      <c r="A67" s="880" t="s">
        <v>351</v>
      </c>
      <c r="B67" s="886">
        <v>1</v>
      </c>
      <c r="C67" s="885"/>
      <c r="D67" s="884" t="s">
        <v>346</v>
      </c>
      <c r="E67" s="885"/>
      <c r="F67" s="884" t="s">
        <v>346</v>
      </c>
      <c r="G67" s="885"/>
      <c r="H67" s="884" t="s">
        <v>346</v>
      </c>
      <c r="I67" s="885"/>
    </row>
    <row r="68" spans="1:9" ht="30" customHeight="1">
      <c r="A68" s="887" t="s">
        <v>191</v>
      </c>
      <c r="B68" s="889" t="s">
        <v>99</v>
      </c>
      <c r="C68" s="890" t="s">
        <v>239</v>
      </c>
      <c r="D68" s="890" t="s">
        <v>99</v>
      </c>
      <c r="E68" s="890" t="s">
        <v>239</v>
      </c>
      <c r="F68" s="890" t="s">
        <v>99</v>
      </c>
      <c r="G68" s="890" t="s">
        <v>239</v>
      </c>
      <c r="H68" s="890" t="s">
        <v>99</v>
      </c>
      <c r="I68" s="890" t="s">
        <v>239</v>
      </c>
    </row>
    <row r="69" spans="1:9" ht="30" customHeight="1">
      <c r="A69" s="888"/>
      <c r="B69" s="891">
        <v>0.15</v>
      </c>
      <c r="C69" s="893">
        <v>0.15</v>
      </c>
      <c r="D69" s="892" t="s">
        <v>346</v>
      </c>
      <c r="E69" s="892" t="s">
        <v>346</v>
      </c>
      <c r="F69" s="892" t="s">
        <v>346</v>
      </c>
      <c r="G69" s="892" t="s">
        <v>346</v>
      </c>
      <c r="H69" s="892" t="s">
        <v>346</v>
      </c>
      <c r="I69" s="892" t="s">
        <v>346</v>
      </c>
    </row>
    <row r="70" spans="1:9" ht="80.25" customHeight="1">
      <c r="A70" s="880" t="s">
        <v>262</v>
      </c>
      <c r="B70" s="894" t="s">
        <v>352</v>
      </c>
      <c r="C70" s="895"/>
      <c r="D70" s="896" t="s">
        <v>346</v>
      </c>
      <c r="E70" s="897"/>
      <c r="F70" s="896" t="s">
        <v>346</v>
      </c>
      <c r="G70" s="897"/>
      <c r="H70" s="896" t="s">
        <v>346</v>
      </c>
      <c r="I70" s="897"/>
    </row>
    <row r="71" spans="1:9" ht="80.25" customHeight="1">
      <c r="A71" s="880" t="s">
        <v>263</v>
      </c>
      <c r="B71" s="894" t="s">
        <v>353</v>
      </c>
      <c r="C71" s="895"/>
      <c r="D71" s="894" t="s">
        <v>346</v>
      </c>
      <c r="E71" s="895"/>
      <c r="F71" s="896" t="s">
        <v>346</v>
      </c>
      <c r="G71" s="897"/>
      <c r="H71" s="896" t="s">
        <v>346</v>
      </c>
      <c r="I71" s="897"/>
    </row>
    <row r="72" spans="1:9" ht="30.75" customHeight="1">
      <c r="A72" s="887" t="s">
        <v>192</v>
      </c>
      <c r="B72" s="890" t="s">
        <v>99</v>
      </c>
      <c r="C72" s="890" t="s">
        <v>239</v>
      </c>
      <c r="D72" s="890" t="s">
        <v>99</v>
      </c>
      <c r="E72" s="890" t="s">
        <v>239</v>
      </c>
      <c r="F72" s="890" t="s">
        <v>99</v>
      </c>
      <c r="G72" s="890" t="s">
        <v>239</v>
      </c>
      <c r="H72" s="890" t="s">
        <v>99</v>
      </c>
      <c r="I72" s="890" t="s">
        <v>239</v>
      </c>
    </row>
    <row r="73" spans="1:9" ht="30.75" customHeight="1">
      <c r="A73" s="888"/>
      <c r="B73" s="898">
        <v>0.2</v>
      </c>
      <c r="C73" s="892" t="s">
        <v>346</v>
      </c>
      <c r="D73" s="892" t="s">
        <v>346</v>
      </c>
      <c r="E73" s="892" t="s">
        <v>346</v>
      </c>
      <c r="F73" s="892" t="s">
        <v>346</v>
      </c>
      <c r="G73" s="899" t="s">
        <v>346</v>
      </c>
      <c r="H73" s="892" t="s">
        <v>346</v>
      </c>
      <c r="I73" s="899" t="s">
        <v>346</v>
      </c>
    </row>
    <row r="74" spans="1:9" ht="80.25" customHeight="1">
      <c r="A74" s="880" t="s">
        <v>262</v>
      </c>
      <c r="B74" s="894" t="s">
        <v>346</v>
      </c>
      <c r="C74" s="895"/>
      <c r="D74" s="900" t="s">
        <v>346</v>
      </c>
      <c r="E74" s="901"/>
      <c r="F74" s="896" t="s">
        <v>346</v>
      </c>
      <c r="G74" s="897"/>
      <c r="H74" s="900" t="s">
        <v>346</v>
      </c>
      <c r="I74" s="901"/>
    </row>
    <row r="75" spans="1:9" ht="80.25" customHeight="1">
      <c r="A75" s="880" t="s">
        <v>263</v>
      </c>
      <c r="B75" s="894" t="s">
        <v>346</v>
      </c>
      <c r="C75" s="895"/>
      <c r="D75" s="894" t="s">
        <v>346</v>
      </c>
      <c r="E75" s="895"/>
      <c r="F75" s="896" t="s">
        <v>346</v>
      </c>
      <c r="G75" s="897"/>
      <c r="H75" s="896" t="s">
        <v>346</v>
      </c>
      <c r="I75" s="897"/>
    </row>
    <row r="76" spans="1:9" ht="30.75" customHeight="1">
      <c r="A76" s="887" t="s">
        <v>193</v>
      </c>
      <c r="B76" s="890" t="s">
        <v>99</v>
      </c>
      <c r="C76" s="890" t="s">
        <v>239</v>
      </c>
      <c r="D76" s="890" t="s">
        <v>99</v>
      </c>
      <c r="E76" s="890" t="s">
        <v>239</v>
      </c>
      <c r="F76" s="890" t="s">
        <v>99</v>
      </c>
      <c r="G76" s="890" t="s">
        <v>239</v>
      </c>
      <c r="H76" s="890" t="s">
        <v>99</v>
      </c>
      <c r="I76" s="890" t="s">
        <v>239</v>
      </c>
    </row>
    <row r="77" spans="1:9" ht="30.75" customHeight="1">
      <c r="A77" s="888"/>
      <c r="B77" s="898">
        <v>0.1</v>
      </c>
      <c r="C77" s="892" t="s">
        <v>346</v>
      </c>
      <c r="D77" s="892" t="s">
        <v>346</v>
      </c>
      <c r="E77" s="892" t="s">
        <v>346</v>
      </c>
      <c r="F77" s="892" t="s">
        <v>346</v>
      </c>
      <c r="G77" s="899" t="s">
        <v>346</v>
      </c>
      <c r="H77" s="892" t="s">
        <v>346</v>
      </c>
      <c r="I77" s="899" t="s">
        <v>346</v>
      </c>
    </row>
    <row r="78" spans="1:9" ht="80.25" customHeight="1">
      <c r="A78" s="880" t="s">
        <v>262</v>
      </c>
      <c r="B78" s="894" t="s">
        <v>346</v>
      </c>
      <c r="C78" s="895"/>
      <c r="D78" s="896" t="s">
        <v>346</v>
      </c>
      <c r="E78" s="897"/>
      <c r="F78" s="896" t="s">
        <v>346</v>
      </c>
      <c r="G78" s="897"/>
      <c r="H78" s="896" t="s">
        <v>346</v>
      </c>
      <c r="I78" s="897"/>
    </row>
    <row r="79" spans="1:9" ht="80.25" customHeight="1">
      <c r="A79" s="880" t="s">
        <v>263</v>
      </c>
      <c r="B79" s="894" t="s">
        <v>346</v>
      </c>
      <c r="C79" s="895"/>
      <c r="D79" s="894" t="s">
        <v>346</v>
      </c>
      <c r="E79" s="895"/>
      <c r="F79" s="896" t="s">
        <v>346</v>
      </c>
      <c r="G79" s="897"/>
      <c r="H79" s="896" t="s">
        <v>346</v>
      </c>
      <c r="I79" s="897"/>
    </row>
    <row r="80" spans="1:9" ht="30.75" customHeight="1">
      <c r="A80" s="887" t="s">
        <v>194</v>
      </c>
      <c r="B80" s="890" t="s">
        <v>99</v>
      </c>
      <c r="C80" s="890" t="s">
        <v>239</v>
      </c>
      <c r="D80" s="890" t="s">
        <v>99</v>
      </c>
      <c r="E80" s="890" t="s">
        <v>239</v>
      </c>
      <c r="F80" s="890" t="s">
        <v>99</v>
      </c>
      <c r="G80" s="890" t="s">
        <v>239</v>
      </c>
      <c r="H80" s="890" t="s">
        <v>99</v>
      </c>
      <c r="I80" s="890" t="s">
        <v>239</v>
      </c>
    </row>
    <row r="81" spans="1:9" ht="30.75" customHeight="1">
      <c r="A81" s="888"/>
      <c r="B81" s="898">
        <v>0.06</v>
      </c>
      <c r="C81" s="892" t="s">
        <v>346</v>
      </c>
      <c r="D81" s="892" t="s">
        <v>346</v>
      </c>
      <c r="E81" s="892" t="s">
        <v>346</v>
      </c>
      <c r="F81" s="892" t="s">
        <v>346</v>
      </c>
      <c r="G81" s="899" t="s">
        <v>346</v>
      </c>
      <c r="H81" s="892" t="s">
        <v>346</v>
      </c>
      <c r="I81" s="899" t="s">
        <v>346</v>
      </c>
    </row>
    <row r="82" spans="1:9" ht="80.25" customHeight="1">
      <c r="A82" s="880" t="s">
        <v>262</v>
      </c>
      <c r="B82" s="902" t="s">
        <v>346</v>
      </c>
      <c r="C82" s="903"/>
      <c r="D82" s="896" t="s">
        <v>346</v>
      </c>
      <c r="E82" s="897"/>
      <c r="F82" s="896" t="s">
        <v>346</v>
      </c>
      <c r="G82" s="897"/>
      <c r="H82" s="896" t="s">
        <v>346</v>
      </c>
      <c r="I82" s="897"/>
    </row>
    <row r="83" spans="1:9" ht="80.25" customHeight="1">
      <c r="A83" s="880" t="s">
        <v>263</v>
      </c>
      <c r="B83" s="902" t="s">
        <v>346</v>
      </c>
      <c r="C83" s="903"/>
      <c r="D83" s="894" t="s">
        <v>346</v>
      </c>
      <c r="E83" s="895"/>
      <c r="F83" s="896" t="s">
        <v>346</v>
      </c>
      <c r="G83" s="897"/>
      <c r="H83" s="896" t="s">
        <v>346</v>
      </c>
      <c r="I83" s="897"/>
    </row>
    <row r="84" spans="1:9" ht="30" customHeight="1">
      <c r="A84" s="887" t="s">
        <v>197</v>
      </c>
      <c r="B84" s="890" t="s">
        <v>99</v>
      </c>
      <c r="C84" s="890" t="s">
        <v>239</v>
      </c>
      <c r="D84" s="890" t="s">
        <v>99</v>
      </c>
      <c r="E84" s="890" t="s">
        <v>239</v>
      </c>
      <c r="F84" s="890" t="s">
        <v>99</v>
      </c>
      <c r="G84" s="890" t="s">
        <v>239</v>
      </c>
      <c r="H84" s="890" t="s">
        <v>99</v>
      </c>
      <c r="I84" s="890" t="s">
        <v>239</v>
      </c>
    </row>
    <row r="85" spans="1:9" ht="30" customHeight="1">
      <c r="A85" s="888"/>
      <c r="B85" s="898">
        <v>0.06</v>
      </c>
      <c r="C85" s="892" t="s">
        <v>346</v>
      </c>
      <c r="D85" s="892" t="s">
        <v>346</v>
      </c>
      <c r="E85" s="892" t="s">
        <v>346</v>
      </c>
      <c r="F85" s="892" t="s">
        <v>346</v>
      </c>
      <c r="G85" s="899" t="s">
        <v>346</v>
      </c>
      <c r="H85" s="892" t="s">
        <v>346</v>
      </c>
      <c r="I85" s="899" t="s">
        <v>346</v>
      </c>
    </row>
    <row r="86" spans="1:9" ht="80.25" customHeight="1">
      <c r="A86" s="880" t="s">
        <v>262</v>
      </c>
      <c r="B86" s="904" t="s">
        <v>346</v>
      </c>
      <c r="C86" s="905"/>
      <c r="D86" s="904" t="s">
        <v>346</v>
      </c>
      <c r="E86" s="905"/>
      <c r="F86" s="904" t="s">
        <v>346</v>
      </c>
      <c r="G86" s="905"/>
      <c r="H86" s="904" t="s">
        <v>346</v>
      </c>
      <c r="I86" s="905"/>
    </row>
    <row r="87" spans="1:9" ht="80.25" customHeight="1">
      <c r="A87" s="880" t="s">
        <v>263</v>
      </c>
      <c r="B87" s="904" t="s">
        <v>346</v>
      </c>
      <c r="C87" s="906"/>
      <c r="D87" s="904" t="s">
        <v>346</v>
      </c>
      <c r="E87" s="906"/>
      <c r="F87" s="904" t="s">
        <v>346</v>
      </c>
      <c r="G87" s="906"/>
      <c r="H87" s="904" t="s">
        <v>346</v>
      </c>
      <c r="I87" s="906"/>
    </row>
    <row r="88" spans="1:9" ht="29.25" customHeight="1">
      <c r="A88" s="887" t="s">
        <v>198</v>
      </c>
      <c r="B88" s="890" t="s">
        <v>99</v>
      </c>
      <c r="C88" s="890" t="s">
        <v>239</v>
      </c>
      <c r="D88" s="890" t="s">
        <v>99</v>
      </c>
      <c r="E88" s="890" t="s">
        <v>239</v>
      </c>
      <c r="F88" s="890" t="s">
        <v>99</v>
      </c>
      <c r="G88" s="890" t="s">
        <v>239</v>
      </c>
      <c r="H88" s="890" t="s">
        <v>99</v>
      </c>
      <c r="I88" s="890" t="s">
        <v>239</v>
      </c>
    </row>
    <row r="89" spans="1:9" ht="29.25" customHeight="1">
      <c r="A89" s="888"/>
      <c r="B89" s="898">
        <v>0.05</v>
      </c>
      <c r="C89" s="892" t="s">
        <v>346</v>
      </c>
      <c r="D89" s="892" t="s">
        <v>346</v>
      </c>
      <c r="E89" s="892" t="s">
        <v>346</v>
      </c>
      <c r="F89" s="892" t="s">
        <v>346</v>
      </c>
      <c r="G89" s="899" t="s">
        <v>346</v>
      </c>
      <c r="H89" s="892" t="s">
        <v>346</v>
      </c>
      <c r="I89" s="899" t="s">
        <v>346</v>
      </c>
    </row>
    <row r="90" spans="1:9" ht="80.25" customHeight="1">
      <c r="A90" s="880" t="s">
        <v>262</v>
      </c>
      <c r="B90" s="904" t="s">
        <v>346</v>
      </c>
      <c r="C90" s="905"/>
      <c r="D90" s="904" t="s">
        <v>346</v>
      </c>
      <c r="E90" s="905"/>
      <c r="F90" s="904" t="s">
        <v>346</v>
      </c>
      <c r="G90" s="905"/>
      <c r="H90" s="904" t="s">
        <v>346</v>
      </c>
      <c r="I90" s="905"/>
    </row>
    <row r="91" spans="1:9" ht="80.25" customHeight="1">
      <c r="A91" s="880" t="s">
        <v>263</v>
      </c>
      <c r="B91" s="904" t="s">
        <v>346</v>
      </c>
      <c r="C91" s="906"/>
      <c r="D91" s="904" t="s">
        <v>346</v>
      </c>
      <c r="E91" s="906"/>
      <c r="F91" s="904" t="s">
        <v>346</v>
      </c>
      <c r="G91" s="906"/>
      <c r="H91" s="904" t="s">
        <v>346</v>
      </c>
      <c r="I91" s="906"/>
    </row>
    <row r="92" spans="1:9" ht="25.35" customHeight="1">
      <c r="A92" s="887" t="s">
        <v>199</v>
      </c>
      <c r="B92" s="890" t="s">
        <v>99</v>
      </c>
      <c r="C92" s="890" t="s">
        <v>239</v>
      </c>
      <c r="D92" s="890" t="s">
        <v>99</v>
      </c>
      <c r="E92" s="890" t="s">
        <v>239</v>
      </c>
      <c r="F92" s="890" t="s">
        <v>99</v>
      </c>
      <c r="G92" s="890" t="s">
        <v>239</v>
      </c>
      <c r="H92" s="890" t="s">
        <v>99</v>
      </c>
      <c r="I92" s="890" t="s">
        <v>239</v>
      </c>
    </row>
    <row r="93" spans="1:9" ht="25.35" customHeight="1">
      <c r="A93" s="888"/>
      <c r="B93" s="898">
        <v>0.05</v>
      </c>
      <c r="C93" s="892" t="s">
        <v>346</v>
      </c>
      <c r="D93" s="892" t="s">
        <v>346</v>
      </c>
      <c r="E93" s="892" t="s">
        <v>346</v>
      </c>
      <c r="F93" s="892" t="s">
        <v>346</v>
      </c>
      <c r="G93" s="899" t="s">
        <v>346</v>
      </c>
      <c r="H93" s="892" t="s">
        <v>346</v>
      </c>
      <c r="I93" s="899" t="s">
        <v>346</v>
      </c>
    </row>
    <row r="94" spans="1:9" ht="80.25" customHeight="1">
      <c r="A94" s="880" t="s">
        <v>262</v>
      </c>
      <c r="B94" s="904" t="s">
        <v>346</v>
      </c>
      <c r="C94" s="905"/>
      <c r="D94" s="904" t="s">
        <v>346</v>
      </c>
      <c r="E94" s="905"/>
      <c r="F94" s="904" t="s">
        <v>346</v>
      </c>
      <c r="G94" s="905"/>
      <c r="H94" s="904" t="s">
        <v>346</v>
      </c>
      <c r="I94" s="905"/>
    </row>
    <row r="95" spans="1:9" ht="80.25" customHeight="1">
      <c r="A95" s="880" t="s">
        <v>263</v>
      </c>
      <c r="B95" s="904" t="s">
        <v>346</v>
      </c>
      <c r="C95" s="906"/>
      <c r="D95" s="904" t="s">
        <v>346</v>
      </c>
      <c r="E95" s="906"/>
      <c r="F95" s="904" t="s">
        <v>346</v>
      </c>
      <c r="G95" s="906"/>
      <c r="H95" s="904" t="s">
        <v>346</v>
      </c>
      <c r="I95" s="906"/>
    </row>
    <row r="96" spans="1:9" ht="25.35" customHeight="1">
      <c r="A96" s="887" t="s">
        <v>200</v>
      </c>
      <c r="B96" s="890" t="s">
        <v>99</v>
      </c>
      <c r="C96" s="890" t="s">
        <v>239</v>
      </c>
      <c r="D96" s="890" t="s">
        <v>99</v>
      </c>
      <c r="E96" s="890" t="s">
        <v>239</v>
      </c>
      <c r="F96" s="890" t="s">
        <v>99</v>
      </c>
      <c r="G96" s="890" t="s">
        <v>239</v>
      </c>
      <c r="H96" s="890" t="s">
        <v>99</v>
      </c>
      <c r="I96" s="890" t="s">
        <v>239</v>
      </c>
    </row>
    <row r="97" spans="1:9" ht="25.35" customHeight="1">
      <c r="A97" s="888"/>
      <c r="B97" s="898">
        <v>0.06</v>
      </c>
      <c r="C97" s="892" t="s">
        <v>346</v>
      </c>
      <c r="D97" s="892" t="s">
        <v>346</v>
      </c>
      <c r="E97" s="892" t="s">
        <v>346</v>
      </c>
      <c r="F97" s="892" t="s">
        <v>346</v>
      </c>
      <c r="G97" s="899" t="s">
        <v>346</v>
      </c>
      <c r="H97" s="892" t="s">
        <v>346</v>
      </c>
      <c r="I97" s="899" t="s">
        <v>346</v>
      </c>
    </row>
    <row r="98" spans="1:9" ht="80.25" customHeight="1">
      <c r="A98" s="880" t="s">
        <v>262</v>
      </c>
      <c r="B98" s="904" t="s">
        <v>346</v>
      </c>
      <c r="C98" s="905"/>
      <c r="D98" s="904" t="s">
        <v>346</v>
      </c>
      <c r="E98" s="905"/>
      <c r="F98" s="904" t="s">
        <v>346</v>
      </c>
      <c r="G98" s="905"/>
      <c r="H98" s="904" t="s">
        <v>346</v>
      </c>
      <c r="I98" s="905"/>
    </row>
    <row r="99" spans="1:9" ht="80.25" customHeight="1">
      <c r="A99" s="880" t="s">
        <v>263</v>
      </c>
      <c r="B99" s="904" t="s">
        <v>346</v>
      </c>
      <c r="C99" s="906"/>
      <c r="D99" s="904" t="s">
        <v>346</v>
      </c>
      <c r="E99" s="906"/>
      <c r="F99" s="904" t="s">
        <v>346</v>
      </c>
      <c r="G99" s="906"/>
      <c r="H99" s="904" t="s">
        <v>346</v>
      </c>
      <c r="I99" s="906"/>
    </row>
    <row r="100" spans="1:9" ht="25.35" customHeight="1">
      <c r="A100" s="887" t="s">
        <v>203</v>
      </c>
      <c r="B100" s="890" t="s">
        <v>99</v>
      </c>
      <c r="C100" s="890" t="s">
        <v>239</v>
      </c>
      <c r="D100" s="890" t="s">
        <v>99</v>
      </c>
      <c r="E100" s="890" t="s">
        <v>239</v>
      </c>
      <c r="F100" s="890" t="s">
        <v>99</v>
      </c>
      <c r="G100" s="890" t="s">
        <v>239</v>
      </c>
      <c r="H100" s="890" t="s">
        <v>99</v>
      </c>
      <c r="I100" s="890" t="s">
        <v>239</v>
      </c>
    </row>
    <row r="101" spans="1:9" ht="25.35" customHeight="1">
      <c r="A101" s="888"/>
      <c r="B101" s="898">
        <v>7.0000000000000007E-2</v>
      </c>
      <c r="C101" s="892" t="s">
        <v>346</v>
      </c>
      <c r="D101" s="892" t="s">
        <v>346</v>
      </c>
      <c r="E101" s="892" t="s">
        <v>346</v>
      </c>
      <c r="F101" s="892" t="s">
        <v>346</v>
      </c>
      <c r="G101" s="899" t="s">
        <v>346</v>
      </c>
      <c r="H101" s="892" t="s">
        <v>346</v>
      </c>
      <c r="I101" s="899" t="s">
        <v>346</v>
      </c>
    </row>
    <row r="102" spans="1:9" ht="80.25" customHeight="1">
      <c r="A102" s="880" t="s">
        <v>262</v>
      </c>
      <c r="B102" s="904" t="s">
        <v>346</v>
      </c>
      <c r="C102" s="905"/>
      <c r="D102" s="904" t="s">
        <v>346</v>
      </c>
      <c r="E102" s="905"/>
      <c r="F102" s="904" t="s">
        <v>346</v>
      </c>
      <c r="G102" s="905"/>
      <c r="H102" s="904" t="s">
        <v>346</v>
      </c>
      <c r="I102" s="905"/>
    </row>
    <row r="103" spans="1:9" ht="80.25" customHeight="1">
      <c r="A103" s="880" t="s">
        <v>263</v>
      </c>
      <c r="B103" s="904" t="s">
        <v>346</v>
      </c>
      <c r="C103" s="906"/>
      <c r="D103" s="904" t="s">
        <v>346</v>
      </c>
      <c r="E103" s="906"/>
      <c r="F103" s="904" t="s">
        <v>346</v>
      </c>
      <c r="G103" s="906"/>
      <c r="H103" s="904" t="s">
        <v>346</v>
      </c>
      <c r="I103" s="906"/>
    </row>
    <row r="104" spans="1:9" ht="25.35" customHeight="1">
      <c r="A104" s="887" t="s">
        <v>204</v>
      </c>
      <c r="B104" s="890" t="s">
        <v>99</v>
      </c>
      <c r="C104" s="890" t="s">
        <v>239</v>
      </c>
      <c r="D104" s="890" t="s">
        <v>99</v>
      </c>
      <c r="E104" s="890" t="s">
        <v>239</v>
      </c>
      <c r="F104" s="890" t="s">
        <v>99</v>
      </c>
      <c r="G104" s="890" t="s">
        <v>239</v>
      </c>
      <c r="H104" s="890" t="s">
        <v>99</v>
      </c>
      <c r="I104" s="890" t="s">
        <v>239</v>
      </c>
    </row>
    <row r="105" spans="1:9" ht="25.35" customHeight="1">
      <c r="A105" s="888"/>
      <c r="B105" s="898">
        <v>0.05</v>
      </c>
      <c r="C105" s="892" t="s">
        <v>346</v>
      </c>
      <c r="D105" s="892" t="s">
        <v>346</v>
      </c>
      <c r="E105" s="892" t="s">
        <v>346</v>
      </c>
      <c r="F105" s="892" t="s">
        <v>346</v>
      </c>
      <c r="G105" s="899" t="s">
        <v>346</v>
      </c>
      <c r="H105" s="892" t="s">
        <v>346</v>
      </c>
      <c r="I105" s="899" t="s">
        <v>346</v>
      </c>
    </row>
    <row r="106" spans="1:9" ht="80.25" customHeight="1">
      <c r="A106" s="880" t="s">
        <v>262</v>
      </c>
      <c r="B106" s="904" t="s">
        <v>346</v>
      </c>
      <c r="C106" s="905"/>
      <c r="D106" s="904" t="s">
        <v>346</v>
      </c>
      <c r="E106" s="905"/>
      <c r="F106" s="904" t="s">
        <v>346</v>
      </c>
      <c r="G106" s="905"/>
      <c r="H106" s="904" t="s">
        <v>346</v>
      </c>
      <c r="I106" s="905"/>
    </row>
    <row r="107" spans="1:9" ht="80.25" customHeight="1">
      <c r="A107" s="880" t="s">
        <v>263</v>
      </c>
      <c r="B107" s="904" t="s">
        <v>346</v>
      </c>
      <c r="C107" s="906"/>
      <c r="D107" s="904" t="s">
        <v>346</v>
      </c>
      <c r="E107" s="906"/>
      <c r="F107" s="904" t="s">
        <v>346</v>
      </c>
      <c r="G107" s="906"/>
      <c r="H107" s="904" t="s">
        <v>346</v>
      </c>
      <c r="I107" s="906"/>
    </row>
    <row r="108" spans="1:9" ht="25.35" customHeight="1">
      <c r="A108" s="887" t="s">
        <v>205</v>
      </c>
      <c r="B108" s="890" t="s">
        <v>99</v>
      </c>
      <c r="C108" s="890" t="s">
        <v>239</v>
      </c>
      <c r="D108" s="890" t="s">
        <v>99</v>
      </c>
      <c r="E108" s="890" t="s">
        <v>239</v>
      </c>
      <c r="F108" s="890" t="s">
        <v>99</v>
      </c>
      <c r="G108" s="890" t="s">
        <v>239</v>
      </c>
      <c r="H108" s="890" t="s">
        <v>99</v>
      </c>
      <c r="I108" s="890" t="s">
        <v>239</v>
      </c>
    </row>
    <row r="109" spans="1:9" ht="25.35" customHeight="1">
      <c r="A109" s="888"/>
      <c r="B109" s="898">
        <v>0.06</v>
      </c>
      <c r="C109" s="892" t="s">
        <v>346</v>
      </c>
      <c r="D109" s="892" t="s">
        <v>346</v>
      </c>
      <c r="E109" s="892" t="s">
        <v>346</v>
      </c>
      <c r="F109" s="892" t="s">
        <v>346</v>
      </c>
      <c r="G109" s="899" t="s">
        <v>346</v>
      </c>
      <c r="H109" s="892" t="s">
        <v>346</v>
      </c>
      <c r="I109" s="899" t="s">
        <v>346</v>
      </c>
    </row>
    <row r="110" spans="1:9" ht="80.25" customHeight="1">
      <c r="A110" s="880" t="s">
        <v>262</v>
      </c>
      <c r="B110" s="904" t="s">
        <v>346</v>
      </c>
      <c r="C110" s="905"/>
      <c r="D110" s="904" t="s">
        <v>346</v>
      </c>
      <c r="E110" s="905"/>
      <c r="F110" s="904" t="s">
        <v>346</v>
      </c>
      <c r="G110" s="905"/>
      <c r="H110" s="904" t="s">
        <v>346</v>
      </c>
      <c r="I110" s="905"/>
    </row>
    <row r="111" spans="1:9" ht="80.25" customHeight="1">
      <c r="A111" s="880" t="s">
        <v>263</v>
      </c>
      <c r="B111" s="904" t="s">
        <v>346</v>
      </c>
      <c r="C111" s="906"/>
      <c r="D111" s="904" t="s">
        <v>346</v>
      </c>
      <c r="E111" s="906"/>
      <c r="F111" s="904" t="s">
        <v>346</v>
      </c>
      <c r="G111" s="906"/>
      <c r="H111" s="904" t="s">
        <v>346</v>
      </c>
      <c r="I111" s="906"/>
    </row>
    <row r="112" spans="1:9" ht="25.35" customHeight="1">
      <c r="A112" s="887" t="s">
        <v>206</v>
      </c>
      <c r="B112" s="890" t="s">
        <v>99</v>
      </c>
      <c r="C112" s="890" t="s">
        <v>239</v>
      </c>
      <c r="D112" s="890" t="s">
        <v>99</v>
      </c>
      <c r="E112" s="890" t="s">
        <v>239</v>
      </c>
      <c r="F112" s="890" t="s">
        <v>99</v>
      </c>
      <c r="G112" s="890" t="s">
        <v>239</v>
      </c>
      <c r="H112" s="890" t="s">
        <v>99</v>
      </c>
      <c r="I112" s="890" t="s">
        <v>239</v>
      </c>
    </row>
    <row r="113" spans="1:9" ht="25.35" customHeight="1">
      <c r="A113" s="888"/>
      <c r="B113" s="898">
        <v>0.09</v>
      </c>
      <c r="C113" s="892" t="s">
        <v>346</v>
      </c>
      <c r="D113" s="892" t="s">
        <v>346</v>
      </c>
      <c r="E113" s="892" t="s">
        <v>346</v>
      </c>
      <c r="F113" s="892" t="s">
        <v>346</v>
      </c>
      <c r="G113" s="899" t="s">
        <v>346</v>
      </c>
      <c r="H113" s="892" t="s">
        <v>346</v>
      </c>
      <c r="I113" s="899" t="s">
        <v>346</v>
      </c>
    </row>
    <row r="114" spans="1:9" ht="80.25" customHeight="1">
      <c r="A114" s="880" t="s">
        <v>262</v>
      </c>
      <c r="B114" s="904" t="s">
        <v>346</v>
      </c>
      <c r="C114" s="905"/>
      <c r="D114" s="904" t="s">
        <v>346</v>
      </c>
      <c r="E114" s="905"/>
      <c r="F114" s="904" t="s">
        <v>346</v>
      </c>
      <c r="G114" s="905"/>
      <c r="H114" s="904" t="s">
        <v>346</v>
      </c>
      <c r="I114" s="905"/>
    </row>
    <row r="115" spans="1:9" ht="80.25" customHeight="1">
      <c r="A115" s="880" t="s">
        <v>263</v>
      </c>
      <c r="B115" s="904" t="s">
        <v>346</v>
      </c>
      <c r="C115" s="906"/>
      <c r="D115" s="904" t="s">
        <v>346</v>
      </c>
      <c r="E115" s="906"/>
      <c r="F115" s="904" t="s">
        <v>346</v>
      </c>
      <c r="G115" s="906"/>
      <c r="H115" s="904" t="s">
        <v>346</v>
      </c>
      <c r="I115" s="906"/>
    </row>
    <row r="116" spans="1:9" ht="16.5">
      <c r="A116" s="907" t="s">
        <v>265</v>
      </c>
      <c r="B116" s="908">
        <v>1</v>
      </c>
      <c r="C116" s="908">
        <v>0.15</v>
      </c>
      <c r="D116" s="908">
        <v>0</v>
      </c>
      <c r="E116" s="908">
        <v>0</v>
      </c>
      <c r="F116" s="908">
        <v>0</v>
      </c>
      <c r="G116" s="908">
        <v>0</v>
      </c>
      <c r="H116" s="908">
        <v>0</v>
      </c>
      <c r="I116" s="908">
        <v>0</v>
      </c>
    </row>
    <row r="117" spans="1:9" ht="14.25"/>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0.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80</v>
      </c>
      <c r="E8" s="615"/>
      <c r="F8" s="615"/>
      <c r="G8" s="615"/>
      <c r="H8" s="616"/>
      <c r="I8" s="610" t="s">
        <v>273</v>
      </c>
      <c r="J8" s="613"/>
      <c r="K8" s="614" t="s">
        <v>85</v>
      </c>
      <c r="L8" s="616"/>
    </row>
    <row r="9" spans="1:12" ht="15.75" customHeight="1">
      <c r="A9" s="617" t="s">
        <v>274</v>
      </c>
      <c r="B9" s="618"/>
      <c r="C9" s="618"/>
      <c r="D9" s="618"/>
      <c r="E9" s="611"/>
      <c r="F9" s="611"/>
      <c r="G9" s="611"/>
      <c r="H9" s="611"/>
      <c r="I9" s="611"/>
      <c r="J9" s="611"/>
      <c r="K9" s="611"/>
      <c r="L9" s="612"/>
    </row>
    <row r="10" spans="1:12" ht="15.75" customHeight="1">
      <c r="A10" s="620" t="s">
        <v>354</v>
      </c>
      <c r="B10" s="620"/>
      <c r="C10" s="620"/>
      <c r="D10" s="620"/>
      <c r="E10" s="628" t="e">
        <f>+[1]ACTIVIDAD_6!B11</f>
        <v>#REF!</v>
      </c>
      <c r="F10" s="628"/>
      <c r="G10" s="628"/>
      <c r="H10" s="628"/>
      <c r="I10" s="628"/>
      <c r="J10" s="628"/>
      <c r="K10" s="628"/>
      <c r="L10" s="628"/>
    </row>
    <row r="11" spans="1:12" ht="34.5" customHeight="1">
      <c r="A11" s="622" t="s">
        <v>275</v>
      </c>
      <c r="B11" s="623"/>
      <c r="C11" s="623"/>
      <c r="D11" s="612"/>
      <c r="E11" s="627" t="e">
        <f>+[1]ACTIVIDAD_6!I15</f>
        <v>#REF!</v>
      </c>
      <c r="F11" s="628"/>
      <c r="G11" s="628"/>
      <c r="H11" s="628"/>
      <c r="I11" s="628"/>
      <c r="J11" s="628"/>
      <c r="K11" s="628"/>
      <c r="L11" s="629"/>
    </row>
    <row r="12" spans="1:12" ht="47.25" customHeight="1">
      <c r="A12" s="610" t="s">
        <v>276</v>
      </c>
      <c r="B12" s="611"/>
      <c r="C12" s="611"/>
      <c r="D12" s="613"/>
      <c r="E12" s="627" t="s">
        <v>355</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18</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49">
        <v>0.01</v>
      </c>
      <c r="E16" s="650"/>
      <c r="F16" s="650"/>
      <c r="G16" s="650"/>
      <c r="H16" s="651"/>
      <c r="I16" s="610" t="s">
        <v>234</v>
      </c>
      <c r="J16" s="613"/>
      <c r="K16" s="614" t="s">
        <v>23</v>
      </c>
      <c r="L16" s="616"/>
    </row>
    <row r="17" spans="1:12" ht="27.6" customHeight="1">
      <c r="A17" s="610" t="s">
        <v>284</v>
      </c>
      <c r="B17" s="611"/>
      <c r="C17" s="613"/>
      <c r="D17" s="614"/>
      <c r="E17" s="615"/>
      <c r="F17" s="615"/>
      <c r="G17" s="615"/>
      <c r="H17" s="616"/>
      <c r="I17" s="634"/>
      <c r="J17" s="636"/>
      <c r="K17" s="636"/>
      <c r="L17" s="635"/>
    </row>
    <row r="18" spans="1:12" ht="12" customHeight="1">
      <c r="A18" s="312" t="s">
        <v>285</v>
      </c>
      <c r="B18" s="312" t="s">
        <v>286</v>
      </c>
      <c r="C18" s="610" t="s">
        <v>287</v>
      </c>
      <c r="D18" s="611"/>
      <c r="E18" s="611"/>
      <c r="F18" s="611"/>
      <c r="G18" s="613"/>
      <c r="H18" s="610" t="s">
        <v>288</v>
      </c>
      <c r="I18" s="613"/>
      <c r="J18" s="610" t="s">
        <v>289</v>
      </c>
      <c r="K18" s="613"/>
      <c r="L18" s="312" t="s">
        <v>290</v>
      </c>
    </row>
    <row r="19" spans="1:12" ht="39.75" customHeight="1">
      <c r="A19" s="306">
        <v>1</v>
      </c>
      <c r="B19" s="307" t="s">
        <v>291</v>
      </c>
      <c r="C19" s="614" t="s">
        <v>356</v>
      </c>
      <c r="D19" s="615"/>
      <c r="E19" s="615"/>
      <c r="F19" s="615"/>
      <c r="G19" s="616"/>
      <c r="H19" s="614" t="s">
        <v>357</v>
      </c>
      <c r="I19" s="616"/>
      <c r="J19" s="634" t="s">
        <v>22</v>
      </c>
      <c r="K19" s="635"/>
      <c r="L19" s="307" t="s">
        <v>358</v>
      </c>
    </row>
    <row r="20" spans="1:12" ht="46.5" customHeight="1">
      <c r="A20" s="306">
        <v>2</v>
      </c>
      <c r="B20" s="307" t="s">
        <v>291</v>
      </c>
      <c r="C20" s="614" t="s">
        <v>359</v>
      </c>
      <c r="D20" s="615"/>
      <c r="E20" s="615"/>
      <c r="F20" s="615"/>
      <c r="G20" s="616"/>
      <c r="H20" s="614" t="s">
        <v>360</v>
      </c>
      <c r="I20" s="616"/>
      <c r="J20" s="634" t="s">
        <v>22</v>
      </c>
      <c r="K20" s="635"/>
      <c r="L20" s="307" t="s">
        <v>361</v>
      </c>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52" t="s">
        <v>362</v>
      </c>
      <c r="C22" s="653"/>
      <c r="D22" s="653"/>
      <c r="E22" s="653"/>
      <c r="F22" s="653"/>
      <c r="G22" s="653"/>
      <c r="H22" s="653"/>
      <c r="I22" s="653"/>
      <c r="J22" s="653"/>
      <c r="K22" s="654"/>
      <c r="L22" s="307" t="s">
        <v>22</v>
      </c>
    </row>
    <row r="23" spans="1:12" ht="15.75" customHeight="1">
      <c r="A23" s="610" t="s">
        <v>297</v>
      </c>
      <c r="B23" s="611"/>
      <c r="C23" s="611"/>
      <c r="D23" s="611"/>
      <c r="E23" s="611"/>
      <c r="F23" s="618"/>
      <c r="G23" s="618"/>
      <c r="H23" s="611"/>
      <c r="I23" s="618"/>
      <c r="J23" s="618"/>
      <c r="K23" s="611"/>
      <c r="L23" s="633"/>
    </row>
    <row r="24" spans="1:12" ht="26.25" customHeight="1">
      <c r="A24" s="610" t="s">
        <v>298</v>
      </c>
      <c r="B24" s="611"/>
      <c r="C24" s="613"/>
      <c r="D24" s="614">
        <v>0</v>
      </c>
      <c r="E24" s="615"/>
      <c r="F24" s="620" t="s">
        <v>299</v>
      </c>
      <c r="G24" s="620"/>
      <c r="H24" s="321">
        <v>2025</v>
      </c>
      <c r="I24" s="620" t="s">
        <v>300</v>
      </c>
      <c r="J24" s="620"/>
      <c r="K24" s="310" t="s">
        <v>18</v>
      </c>
      <c r="L24" s="320" t="s">
        <v>363</v>
      </c>
    </row>
    <row r="25" spans="1:12" ht="35.25" customHeight="1">
      <c r="A25" s="610" t="s">
        <v>302</v>
      </c>
      <c r="B25" s="611"/>
      <c r="C25" s="613"/>
      <c r="D25" s="614"/>
      <c r="E25" s="615"/>
      <c r="F25" s="639"/>
      <c r="G25" s="639"/>
      <c r="H25" s="615"/>
      <c r="I25" s="639"/>
      <c r="J25" s="639"/>
      <c r="K25" s="615"/>
      <c r="L25" s="640"/>
    </row>
    <row r="26" spans="1:12" ht="29.25" customHeight="1">
      <c r="A26" s="610" t="s">
        <v>304</v>
      </c>
      <c r="B26" s="611"/>
      <c r="C26" s="613"/>
      <c r="D26" s="634"/>
      <c r="E26" s="636"/>
      <c r="F26" s="636"/>
      <c r="G26" s="636"/>
      <c r="H26" s="636"/>
      <c r="I26" s="636"/>
      <c r="J26" s="636"/>
      <c r="K26" s="636"/>
      <c r="L26" s="635"/>
    </row>
    <row r="27" spans="1:12" ht="22.5"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topLeftCell="A25" zoomScale="83" zoomScaleNormal="60" workbookViewId="0">
      <selection activeCell="C26" sqref="C26"/>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498"/>
      <c r="B1" s="501" t="s">
        <v>182</v>
      </c>
      <c r="C1" s="502"/>
      <c r="D1" s="502"/>
      <c r="E1" s="502"/>
      <c r="F1" s="502"/>
      <c r="G1" s="502"/>
      <c r="H1" s="502"/>
      <c r="I1" s="502"/>
      <c r="J1" s="502"/>
      <c r="K1" s="502"/>
      <c r="L1" s="503"/>
      <c r="M1" s="504" t="s">
        <v>183</v>
      </c>
      <c r="N1" s="505"/>
      <c r="O1" s="506"/>
    </row>
    <row r="2" spans="1:15" s="157" customFormat="1" ht="30.75" customHeight="1" thickBot="1">
      <c r="A2" s="499"/>
      <c r="B2" s="507" t="s">
        <v>184</v>
      </c>
      <c r="C2" s="508"/>
      <c r="D2" s="508"/>
      <c r="E2" s="508"/>
      <c r="F2" s="508"/>
      <c r="G2" s="508"/>
      <c r="H2" s="508"/>
      <c r="I2" s="508"/>
      <c r="J2" s="508"/>
      <c r="K2" s="508"/>
      <c r="L2" s="509"/>
      <c r="M2" s="504" t="s">
        <v>185</v>
      </c>
      <c r="N2" s="505"/>
      <c r="O2" s="506"/>
    </row>
    <row r="3" spans="1:15" s="157" customFormat="1" ht="24" customHeight="1" thickBot="1">
      <c r="A3" s="499"/>
      <c r="B3" s="507" t="s">
        <v>186</v>
      </c>
      <c r="C3" s="508"/>
      <c r="D3" s="508"/>
      <c r="E3" s="508"/>
      <c r="F3" s="508"/>
      <c r="G3" s="508"/>
      <c r="H3" s="508"/>
      <c r="I3" s="508"/>
      <c r="J3" s="508"/>
      <c r="K3" s="508"/>
      <c r="L3" s="509"/>
      <c r="M3" s="504" t="s">
        <v>187</v>
      </c>
      <c r="N3" s="505"/>
      <c r="O3" s="506"/>
    </row>
    <row r="4" spans="1:15" s="157" customFormat="1" ht="21.75" customHeight="1" thickBot="1">
      <c r="A4" s="500"/>
      <c r="B4" s="510" t="s">
        <v>188</v>
      </c>
      <c r="C4" s="511"/>
      <c r="D4" s="511"/>
      <c r="E4" s="511"/>
      <c r="F4" s="511"/>
      <c r="G4" s="511"/>
      <c r="H4" s="511"/>
      <c r="I4" s="511"/>
      <c r="J4" s="511"/>
      <c r="K4" s="511"/>
      <c r="L4" s="512"/>
      <c r="M4" s="504" t="s">
        <v>189</v>
      </c>
      <c r="N4" s="505"/>
      <c r="O4" s="506"/>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15"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15"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15" s="157" customFormat="1" ht="21.75" customHeight="1">
      <c r="A9" s="158"/>
      <c r="B9" s="159"/>
      <c r="C9" s="159"/>
      <c r="D9" s="159"/>
      <c r="E9" s="159"/>
      <c r="F9" s="159"/>
      <c r="G9" s="159"/>
      <c r="H9" s="159"/>
      <c r="I9" s="159"/>
      <c r="J9" s="159"/>
      <c r="K9" s="159"/>
      <c r="L9" s="159"/>
      <c r="M9" s="160"/>
      <c r="N9" s="160"/>
      <c r="O9" s="160"/>
    </row>
    <row r="10" spans="1:15" ht="15" customHeight="1" thickBot="1">
      <c r="A10" s="73"/>
      <c r="B10" s="74"/>
      <c r="C10" s="74"/>
      <c r="D10" s="76"/>
      <c r="E10" s="75"/>
      <c r="F10" s="75"/>
      <c r="G10" s="432"/>
      <c r="H10" s="432"/>
      <c r="I10" s="77"/>
      <c r="J10" s="77"/>
      <c r="K10" s="74"/>
      <c r="L10" s="74"/>
      <c r="M10" s="74"/>
      <c r="N10" s="74"/>
      <c r="O10" s="74"/>
    </row>
    <row r="11" spans="1:15" ht="15" customHeight="1">
      <c r="A11" s="523" t="s">
        <v>208</v>
      </c>
      <c r="B11" s="526" t="s">
        <v>364</v>
      </c>
      <c r="C11" s="527"/>
      <c r="D11" s="527"/>
      <c r="E11" s="527"/>
      <c r="F11" s="527"/>
      <c r="G11" s="527"/>
      <c r="H11" s="527"/>
      <c r="I11" s="527"/>
      <c r="J11" s="527"/>
      <c r="K11" s="527"/>
      <c r="L11" s="527"/>
      <c r="M11" s="527"/>
      <c r="N11" s="527"/>
      <c r="O11" s="528"/>
    </row>
    <row r="12" spans="1:15" ht="15" customHeight="1">
      <c r="A12" s="524"/>
      <c r="B12" s="529"/>
      <c r="C12" s="530"/>
      <c r="D12" s="530"/>
      <c r="E12" s="530"/>
      <c r="F12" s="530"/>
      <c r="G12" s="530"/>
      <c r="H12" s="530"/>
      <c r="I12" s="530"/>
      <c r="J12" s="530"/>
      <c r="K12" s="530"/>
      <c r="L12" s="530"/>
      <c r="M12" s="530"/>
      <c r="N12" s="530"/>
      <c r="O12" s="531"/>
    </row>
    <row r="13" spans="1:15" ht="15" customHeight="1" thickBot="1">
      <c r="A13" s="525"/>
      <c r="B13" s="532"/>
      <c r="C13" s="533"/>
      <c r="D13" s="533"/>
      <c r="E13" s="533"/>
      <c r="F13" s="533"/>
      <c r="G13" s="533"/>
      <c r="H13" s="533"/>
      <c r="I13" s="533"/>
      <c r="J13" s="533"/>
      <c r="K13" s="533"/>
      <c r="L13" s="533"/>
      <c r="M13" s="533"/>
      <c r="N13" s="533"/>
      <c r="O13" s="534"/>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513" t="s">
        <v>211</v>
      </c>
      <c r="C15" s="513"/>
      <c r="D15" s="513"/>
      <c r="E15" s="513"/>
      <c r="F15" s="513"/>
      <c r="G15" s="514" t="s">
        <v>212</v>
      </c>
      <c r="H15" s="514"/>
      <c r="I15" s="515" t="s">
        <v>365</v>
      </c>
      <c r="J15" s="515"/>
      <c r="K15" s="515"/>
      <c r="L15" s="515"/>
      <c r="M15" s="515"/>
      <c r="N15" s="515"/>
      <c r="O15" s="515"/>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513" t="s">
        <v>215</v>
      </c>
      <c r="C17" s="513"/>
      <c r="D17" s="513"/>
      <c r="E17" s="513"/>
      <c r="F17" s="127" t="s">
        <v>216</v>
      </c>
      <c r="G17" s="519" t="s">
        <v>217</v>
      </c>
      <c r="H17" s="519"/>
      <c r="I17" s="519"/>
      <c r="J17" s="127" t="s">
        <v>218</v>
      </c>
      <c r="K17" s="513" t="s">
        <v>219</v>
      </c>
      <c r="L17" s="513"/>
      <c r="M17" s="513"/>
      <c r="N17" s="513"/>
      <c r="O17" s="513"/>
    </row>
    <row r="18" spans="1:15" ht="9" customHeight="1">
      <c r="A18" s="72"/>
      <c r="B18" s="69"/>
      <c r="C18" s="546"/>
      <c r="D18" s="546"/>
      <c r="E18" s="546"/>
      <c r="F18" s="546"/>
      <c r="G18" s="546"/>
      <c r="H18" s="546"/>
      <c r="I18" s="546"/>
      <c r="J18" s="546"/>
      <c r="K18" s="546"/>
      <c r="L18" s="546"/>
      <c r="M18" s="546"/>
      <c r="N18" s="546"/>
      <c r="O18" s="546"/>
    </row>
    <row r="20" spans="1:15" ht="16.5" customHeight="1" thickBot="1">
      <c r="A20" s="154"/>
      <c r="B20" s="155"/>
      <c r="C20" s="155"/>
      <c r="D20" s="155"/>
      <c r="E20" s="155"/>
      <c r="F20" s="155"/>
      <c r="G20" s="155"/>
      <c r="H20" s="155"/>
      <c r="I20" s="155"/>
      <c r="J20" s="155"/>
      <c r="K20" s="155"/>
      <c r="L20" s="155"/>
      <c r="M20" s="155"/>
      <c r="N20" s="155"/>
      <c r="O20" s="155"/>
    </row>
    <row r="21" spans="1:15" ht="32.1" customHeight="1" thickBot="1">
      <c r="A21" s="547" t="s">
        <v>220</v>
      </c>
      <c r="B21" s="548"/>
      <c r="C21" s="548"/>
      <c r="D21" s="548"/>
      <c r="E21" s="548"/>
      <c r="F21" s="548"/>
      <c r="G21" s="548"/>
      <c r="H21" s="548"/>
      <c r="I21" s="548"/>
      <c r="J21" s="548"/>
      <c r="K21" s="548"/>
      <c r="L21" s="548"/>
      <c r="M21" s="548"/>
      <c r="N21" s="548"/>
      <c r="O21" s="520"/>
    </row>
    <row r="22" spans="1:15" ht="32.1" customHeight="1" thickBot="1">
      <c r="A22" s="547" t="s">
        <v>221</v>
      </c>
      <c r="B22" s="548"/>
      <c r="C22" s="548"/>
      <c r="D22" s="548"/>
      <c r="E22" s="548"/>
      <c r="F22" s="548"/>
      <c r="G22" s="548"/>
      <c r="H22" s="548"/>
      <c r="I22" s="548"/>
      <c r="J22" s="548"/>
      <c r="K22" s="548"/>
      <c r="L22" s="548"/>
      <c r="M22" s="548"/>
      <c r="N22" s="548"/>
      <c r="O22" s="520"/>
    </row>
    <row r="23" spans="1:15"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row>
    <row r="24" spans="1:15" ht="32.1" customHeight="1">
      <c r="A24" s="90" t="s">
        <v>224</v>
      </c>
      <c r="B24" s="91">
        <v>677187000</v>
      </c>
      <c r="C24" s="91">
        <v>677187000</v>
      </c>
      <c r="D24" s="91"/>
      <c r="E24" s="91"/>
      <c r="F24" s="91"/>
      <c r="G24" s="91"/>
      <c r="H24" s="88"/>
      <c r="I24" s="88"/>
      <c r="J24" s="88"/>
      <c r="K24" s="88"/>
      <c r="L24" s="88"/>
      <c r="M24" s="88"/>
      <c r="N24" s="88">
        <f>SUM(B24:M24)</f>
        <v>1354374000</v>
      </c>
      <c r="O24" s="89"/>
    </row>
    <row r="25" spans="1:15" ht="32.1" customHeight="1">
      <c r="A25" s="90" t="s">
        <v>225</v>
      </c>
      <c r="B25" s="91"/>
      <c r="C25" s="91">
        <v>677079549</v>
      </c>
      <c r="D25" s="91"/>
      <c r="E25" s="91"/>
      <c r="F25" s="91"/>
      <c r="G25" s="91"/>
      <c r="H25" s="91"/>
      <c r="I25" s="91"/>
      <c r="J25" s="91"/>
      <c r="K25" s="91"/>
      <c r="L25" s="91"/>
      <c r="M25" s="91"/>
      <c r="N25" s="91"/>
      <c r="O25" s="126">
        <f>+(B25+C25+D25+E25+F25+G25+H25+I25+J25+K25+L25+M25)/N24</f>
        <v>0.49992066371622612</v>
      </c>
    </row>
    <row r="26" spans="1:15" ht="32.1" customHeight="1">
      <c r="A26" s="90" t="s">
        <v>226</v>
      </c>
      <c r="B26" s="91"/>
      <c r="C26" s="91">
        <v>13193333</v>
      </c>
      <c r="D26" s="91"/>
      <c r="E26" s="91"/>
      <c r="F26" s="91"/>
      <c r="G26" s="91"/>
      <c r="H26" s="91"/>
      <c r="I26" s="91"/>
      <c r="J26" s="91"/>
      <c r="K26" s="91"/>
      <c r="L26" s="91"/>
      <c r="M26" s="91"/>
      <c r="N26" s="91"/>
      <c r="O26" s="126"/>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549" t="s">
        <v>230</v>
      </c>
      <c r="B33" s="550"/>
      <c r="C33" s="550"/>
      <c r="D33" s="550"/>
      <c r="E33" s="550"/>
      <c r="F33" s="550"/>
      <c r="G33" s="550"/>
      <c r="H33" s="550"/>
      <c r="I33" s="551"/>
      <c r="J33" s="100"/>
    </row>
    <row r="34" spans="1:10" ht="50.25" customHeight="1" thickBot="1">
      <c r="A34" s="109" t="s">
        <v>231</v>
      </c>
      <c r="B34" s="552" t="str">
        <f>+B11</f>
        <v>Fortalecer el 100% de los controles asociados al proceso de gestión financiera</v>
      </c>
      <c r="C34" s="553"/>
      <c r="D34" s="553"/>
      <c r="E34" s="553"/>
      <c r="F34" s="553"/>
      <c r="G34" s="553"/>
      <c r="H34" s="553"/>
      <c r="I34" s="554"/>
      <c r="J34" s="98"/>
    </row>
    <row r="35" spans="1:10" ht="18.75" customHeight="1" thickBot="1">
      <c r="A35" s="540" t="s">
        <v>232</v>
      </c>
      <c r="B35" s="165">
        <v>2024</v>
      </c>
      <c r="C35" s="165">
        <v>2025</v>
      </c>
      <c r="D35" s="165">
        <v>2026</v>
      </c>
      <c r="E35" s="165">
        <v>2027</v>
      </c>
      <c r="F35" s="165" t="s">
        <v>233</v>
      </c>
      <c r="G35" s="555" t="s">
        <v>234</v>
      </c>
      <c r="H35" s="555" t="s">
        <v>23</v>
      </c>
      <c r="I35" s="555"/>
      <c r="J35" s="98"/>
    </row>
    <row r="36" spans="1:10" ht="50.25" customHeight="1" thickBot="1">
      <c r="A36" s="541"/>
      <c r="B36" s="349">
        <v>1</v>
      </c>
      <c r="C36" s="349">
        <v>1</v>
      </c>
      <c r="D36" s="349">
        <v>1</v>
      </c>
      <c r="E36" s="349">
        <v>1</v>
      </c>
      <c r="F36" s="166">
        <v>1</v>
      </c>
      <c r="G36" s="555"/>
      <c r="H36" s="555"/>
      <c r="I36" s="555"/>
      <c r="J36" s="98"/>
    </row>
    <row r="37" spans="1:10" ht="52.5" customHeight="1" thickBot="1">
      <c r="A37" s="110" t="s">
        <v>235</v>
      </c>
      <c r="B37" s="535">
        <v>0.17</v>
      </c>
      <c r="C37" s="536"/>
      <c r="D37" s="537" t="s">
        <v>236</v>
      </c>
      <c r="E37" s="538"/>
      <c r="F37" s="538"/>
      <c r="G37" s="538"/>
      <c r="H37" s="538"/>
      <c r="I37" s="539"/>
    </row>
    <row r="38" spans="1:10" s="99" customFormat="1" ht="48" customHeight="1" thickBot="1">
      <c r="A38" s="540" t="s">
        <v>237</v>
      </c>
      <c r="B38" s="110" t="s">
        <v>238</v>
      </c>
      <c r="C38" s="109" t="s">
        <v>239</v>
      </c>
      <c r="D38" s="542" t="s">
        <v>240</v>
      </c>
      <c r="E38" s="543"/>
      <c r="F38" s="542" t="s">
        <v>241</v>
      </c>
      <c r="G38" s="543"/>
      <c r="H38" s="111" t="s">
        <v>242</v>
      </c>
      <c r="I38" s="113" t="s">
        <v>243</v>
      </c>
    </row>
    <row r="39" spans="1:10" ht="120.75" customHeight="1" thickBot="1">
      <c r="A39" s="541"/>
      <c r="B39" s="351">
        <f>(B69*$B$67+D69*$D$67+F69*$F$67+H69*$H$67+J69*$J$67+L69*$L$67+N69*$N$67)</f>
        <v>1.4166666666666668E-2</v>
      </c>
      <c r="C39" s="104"/>
      <c r="D39" s="558"/>
      <c r="E39" s="559"/>
      <c r="F39" s="558"/>
      <c r="G39" s="559"/>
      <c r="H39" s="101"/>
      <c r="I39" s="102"/>
    </row>
    <row r="40" spans="1:10" s="99" customFormat="1" ht="54" customHeight="1" thickBot="1">
      <c r="A40" s="540" t="s">
        <v>244</v>
      </c>
      <c r="B40" s="112" t="s">
        <v>238</v>
      </c>
      <c r="C40" s="111" t="s">
        <v>239</v>
      </c>
      <c r="D40" s="542" t="s">
        <v>240</v>
      </c>
      <c r="E40" s="543"/>
      <c r="F40" s="542" t="s">
        <v>241</v>
      </c>
      <c r="G40" s="543"/>
      <c r="H40" s="111" t="s">
        <v>242</v>
      </c>
      <c r="I40" s="113" t="s">
        <v>243</v>
      </c>
    </row>
    <row r="41" spans="1:10" ht="120.75" customHeight="1" thickBot="1">
      <c r="A41" s="541"/>
      <c r="B41" s="351">
        <f>(B73*$B$67+D73*$D$67+F73*$F$67+H73*$H$67+J73*$J$67+L73*$L$67+N73*$N$67)</f>
        <v>1.4166666666666668E-2</v>
      </c>
      <c r="C41" s="104"/>
      <c r="D41" s="558"/>
      <c r="E41" s="559"/>
      <c r="F41" s="558"/>
      <c r="G41" s="559"/>
      <c r="H41" s="101"/>
      <c r="I41" s="102"/>
    </row>
    <row r="42" spans="1:10" s="99" customFormat="1" ht="35.1" customHeight="1" thickBot="1">
      <c r="A42" s="540" t="s">
        <v>248</v>
      </c>
      <c r="B42" s="112" t="s">
        <v>238</v>
      </c>
      <c r="C42" s="111" t="s">
        <v>239</v>
      </c>
      <c r="D42" s="542" t="s">
        <v>240</v>
      </c>
      <c r="E42" s="543"/>
      <c r="F42" s="542" t="s">
        <v>241</v>
      </c>
      <c r="G42" s="543"/>
      <c r="H42" s="111" t="s">
        <v>242</v>
      </c>
      <c r="I42" s="113" t="s">
        <v>243</v>
      </c>
    </row>
    <row r="43" spans="1:10" ht="120.75" customHeight="1" thickBot="1">
      <c r="A43" s="541"/>
      <c r="B43" s="351">
        <f>(B77*$B$67+D77*$D$67+F77*$F$67+H77*$H$67+J77*$J$67+L77*$L$67+N77*$N$67)</f>
        <v>1.4166666666666668E-2</v>
      </c>
      <c r="C43" s="104"/>
      <c r="D43" s="558"/>
      <c r="E43" s="559"/>
      <c r="F43" s="558"/>
      <c r="G43" s="559"/>
      <c r="H43" s="101"/>
      <c r="I43" s="102"/>
    </row>
    <row r="44" spans="1:10" s="99" customFormat="1" ht="35.1" customHeight="1" thickBot="1">
      <c r="A44" s="540" t="s">
        <v>249</v>
      </c>
      <c r="B44" s="112" t="s">
        <v>238</v>
      </c>
      <c r="C44" s="112" t="s">
        <v>239</v>
      </c>
      <c r="D44" s="542" t="s">
        <v>240</v>
      </c>
      <c r="E44" s="543"/>
      <c r="F44" s="542" t="s">
        <v>241</v>
      </c>
      <c r="G44" s="543"/>
      <c r="H44" s="111" t="s">
        <v>242</v>
      </c>
      <c r="I44" s="111" t="s">
        <v>243</v>
      </c>
    </row>
    <row r="45" spans="1:10" ht="120.75" customHeight="1" thickBot="1">
      <c r="A45" s="541"/>
      <c r="B45" s="351">
        <f>(B81*$B$67+D81*$D$67+F81*$F$67+H81*$H$67+J81*$J$67+L81*$L$67+N81*$N$67)</f>
        <v>1.4166666666666668E-2</v>
      </c>
      <c r="C45" s="104"/>
      <c r="D45" s="560"/>
      <c r="E45" s="561"/>
      <c r="F45" s="560"/>
      <c r="G45" s="561"/>
      <c r="H45" s="121"/>
      <c r="I45" s="122"/>
    </row>
    <row r="46" spans="1:10" s="99" customFormat="1" ht="35.1" customHeight="1" thickBot="1">
      <c r="A46" s="540" t="s">
        <v>250</v>
      </c>
      <c r="B46" s="112" t="s">
        <v>238</v>
      </c>
      <c r="C46" s="111" t="s">
        <v>239</v>
      </c>
      <c r="D46" s="542" t="s">
        <v>240</v>
      </c>
      <c r="E46" s="543"/>
      <c r="F46" s="542" t="s">
        <v>241</v>
      </c>
      <c r="G46" s="543"/>
      <c r="H46" s="111" t="s">
        <v>242</v>
      </c>
      <c r="I46" s="113" t="s">
        <v>243</v>
      </c>
    </row>
    <row r="47" spans="1:10" ht="120.75" customHeight="1" thickBot="1">
      <c r="A47" s="541"/>
      <c r="B47" s="351">
        <f>(B85*$B$67+D85*$D$67+F85*$F$67+H85*$H$67+J85*$J$67+L85*$L$67+N85*$N$67)</f>
        <v>1.4166666666666668E-2</v>
      </c>
      <c r="C47" s="104"/>
      <c r="D47" s="562"/>
      <c r="E47" s="563"/>
      <c r="F47" s="562"/>
      <c r="G47" s="563"/>
      <c r="H47" s="101"/>
      <c r="I47" s="103"/>
    </row>
    <row r="48" spans="1:10" s="99" customFormat="1" ht="35.1" customHeight="1" thickBot="1">
      <c r="A48" s="540" t="s">
        <v>251</v>
      </c>
      <c r="B48" s="112" t="s">
        <v>238</v>
      </c>
      <c r="C48" s="111" t="s">
        <v>239</v>
      </c>
      <c r="D48" s="542" t="s">
        <v>240</v>
      </c>
      <c r="E48" s="543"/>
      <c r="F48" s="542" t="s">
        <v>241</v>
      </c>
      <c r="G48" s="543"/>
      <c r="H48" s="111" t="s">
        <v>242</v>
      </c>
      <c r="I48" s="113" t="s">
        <v>243</v>
      </c>
    </row>
    <row r="49" spans="1:9" ht="120.75" customHeight="1" thickBot="1">
      <c r="A49" s="541"/>
      <c r="B49" s="353">
        <f>(B89*$B$67+D89*$D$67+F89*$F$67+H89*$H$67+J89*$J$67+L89*$L$67+N89*$N$67)</f>
        <v>1.4166666666666668E-2</v>
      </c>
      <c r="C49" s="105"/>
      <c r="D49" s="562"/>
      <c r="E49" s="563"/>
      <c r="F49" s="562"/>
      <c r="G49" s="563"/>
      <c r="H49" s="101"/>
      <c r="I49" s="103"/>
    </row>
    <row r="50" spans="1:9" ht="35.1" customHeight="1" thickBot="1">
      <c r="A50" s="540" t="s">
        <v>252</v>
      </c>
      <c r="B50" s="110" t="s">
        <v>238</v>
      </c>
      <c r="C50" s="109" t="s">
        <v>239</v>
      </c>
      <c r="D50" s="542" t="s">
        <v>240</v>
      </c>
      <c r="E50" s="543"/>
      <c r="F50" s="542" t="s">
        <v>241</v>
      </c>
      <c r="G50" s="543"/>
      <c r="H50" s="111" t="s">
        <v>242</v>
      </c>
      <c r="I50" s="113" t="s">
        <v>243</v>
      </c>
    </row>
    <row r="51" spans="1:9" ht="120.75" customHeight="1" thickBot="1">
      <c r="A51" s="541"/>
      <c r="B51" s="353">
        <f>(B93*$B$67+D93*$D$67+F93*$F$67+H93*$H$67+J93*$J$67+L93*$L$67+N93*$N$67)</f>
        <v>1.4166666666666668E-2</v>
      </c>
      <c r="C51" s="105"/>
      <c r="D51" s="562"/>
      <c r="E51" s="564"/>
      <c r="F51" s="562"/>
      <c r="G51" s="563"/>
      <c r="H51" s="101"/>
      <c r="I51" s="103"/>
    </row>
    <row r="52" spans="1:9" ht="35.1" customHeight="1" thickBot="1">
      <c r="A52" s="540" t="s">
        <v>253</v>
      </c>
      <c r="B52" s="110" t="s">
        <v>238</v>
      </c>
      <c r="C52" s="109" t="s">
        <v>239</v>
      </c>
      <c r="D52" s="542" t="s">
        <v>240</v>
      </c>
      <c r="E52" s="543"/>
      <c r="F52" s="542" t="s">
        <v>241</v>
      </c>
      <c r="G52" s="543"/>
      <c r="H52" s="111" t="s">
        <v>242</v>
      </c>
      <c r="I52" s="113" t="s">
        <v>243</v>
      </c>
    </row>
    <row r="53" spans="1:9" ht="120.75" customHeight="1" thickBot="1">
      <c r="A53" s="541"/>
      <c r="B53" s="353">
        <f>(B97*$B$67+D97*$D$67+F97*$F$67+H97*$H$67+J97*$J$67+L97*$L$67+N97*$N$67)</f>
        <v>1.4166666666666668E-2</v>
      </c>
      <c r="C53" s="105"/>
      <c r="D53" s="562"/>
      <c r="E53" s="564"/>
      <c r="F53" s="562"/>
      <c r="G53" s="563"/>
      <c r="H53" s="123"/>
      <c r="I53" s="103"/>
    </row>
    <row r="54" spans="1:9" ht="35.1" customHeight="1" thickBot="1">
      <c r="A54" s="540" t="s">
        <v>254</v>
      </c>
      <c r="B54" s="110" t="s">
        <v>238</v>
      </c>
      <c r="C54" s="109" t="s">
        <v>239</v>
      </c>
      <c r="D54" s="542" t="s">
        <v>240</v>
      </c>
      <c r="E54" s="543"/>
      <c r="F54" s="542" t="s">
        <v>241</v>
      </c>
      <c r="G54" s="543"/>
      <c r="H54" s="111" t="s">
        <v>242</v>
      </c>
      <c r="I54" s="113" t="s">
        <v>243</v>
      </c>
    </row>
    <row r="55" spans="1:9" ht="120.75" customHeight="1" thickBot="1">
      <c r="A55" s="541"/>
      <c r="B55" s="353">
        <f>(B101*$B$67+D101*$D$67+F101*$F$67+H101*$H$67+J101*$J$67+L101*$L$67+N101*$N$67)</f>
        <v>1.4166666666666668E-2</v>
      </c>
      <c r="C55" s="105"/>
      <c r="D55" s="562"/>
      <c r="E55" s="563"/>
      <c r="F55" s="562"/>
      <c r="G55" s="563"/>
      <c r="H55" s="101"/>
      <c r="I55" s="101"/>
    </row>
    <row r="56" spans="1:9" ht="35.1" customHeight="1" thickBot="1">
      <c r="A56" s="540" t="s">
        <v>255</v>
      </c>
      <c r="B56" s="110" t="s">
        <v>238</v>
      </c>
      <c r="C56" s="109" t="s">
        <v>239</v>
      </c>
      <c r="D56" s="542" t="s">
        <v>240</v>
      </c>
      <c r="E56" s="543"/>
      <c r="F56" s="542" t="s">
        <v>241</v>
      </c>
      <c r="G56" s="543"/>
      <c r="H56" s="111" t="s">
        <v>242</v>
      </c>
      <c r="I56" s="113" t="s">
        <v>243</v>
      </c>
    </row>
    <row r="57" spans="1:9" ht="120.75" customHeight="1" thickBot="1">
      <c r="A57" s="541"/>
      <c r="B57" s="353">
        <f>(B105*$B$67+D105*$D$67+F105*$F$67+H105*$H$67+J105*$J$67+L105*$L$67+N105*$N$67)</f>
        <v>1.4166666666666668E-2</v>
      </c>
      <c r="C57" s="105"/>
      <c r="D57" s="562"/>
      <c r="E57" s="563"/>
      <c r="F57" s="562"/>
      <c r="G57" s="563"/>
      <c r="H57" s="101"/>
      <c r="I57" s="103"/>
    </row>
    <row r="58" spans="1:9" ht="35.1" customHeight="1" thickBot="1">
      <c r="A58" s="540" t="s">
        <v>256</v>
      </c>
      <c r="B58" s="110" t="s">
        <v>238</v>
      </c>
      <c r="C58" s="109" t="s">
        <v>239</v>
      </c>
      <c r="D58" s="542" t="s">
        <v>240</v>
      </c>
      <c r="E58" s="543"/>
      <c r="F58" s="542" t="s">
        <v>241</v>
      </c>
      <c r="G58" s="543"/>
      <c r="H58" s="111" t="s">
        <v>242</v>
      </c>
      <c r="I58" s="113" t="s">
        <v>243</v>
      </c>
    </row>
    <row r="59" spans="1:9" ht="120.75" customHeight="1" thickBot="1">
      <c r="A59" s="541"/>
      <c r="B59" s="353">
        <f>(B109*$B$67+D109*$D$67+F109*$F$67+H109*$H$67+J109*$J$67+L109*$L$67+N109*$N$67)</f>
        <v>1.4166666666666668E-2</v>
      </c>
      <c r="C59" s="105"/>
      <c r="D59" s="562"/>
      <c r="E59" s="563"/>
      <c r="F59" s="564"/>
      <c r="G59" s="564"/>
      <c r="H59" s="101"/>
      <c r="I59" s="101"/>
    </row>
    <row r="60" spans="1:9" ht="35.1" customHeight="1" thickBot="1">
      <c r="A60" s="540" t="s">
        <v>257</v>
      </c>
      <c r="B60" s="110" t="s">
        <v>238</v>
      </c>
      <c r="C60" s="109" t="s">
        <v>239</v>
      </c>
      <c r="D60" s="542" t="s">
        <v>240</v>
      </c>
      <c r="E60" s="543"/>
      <c r="F60" s="542" t="s">
        <v>241</v>
      </c>
      <c r="G60" s="543"/>
      <c r="H60" s="111" t="s">
        <v>242</v>
      </c>
      <c r="I60" s="113" t="s">
        <v>243</v>
      </c>
    </row>
    <row r="61" spans="1:9" ht="120.75" customHeight="1" thickBot="1">
      <c r="A61" s="541"/>
      <c r="B61" s="353">
        <f>(B113*$B$67+D113*$D$67+F113*$F$67+H113*$H$67+J113*$J$67+L113*$L$67+N113*$N$67)</f>
        <v>1.4166666666666668E-2</v>
      </c>
      <c r="C61" s="105"/>
      <c r="D61" s="562"/>
      <c r="E61" s="563"/>
      <c r="F61" s="562"/>
      <c r="G61" s="563"/>
      <c r="H61" s="101"/>
      <c r="I61" s="101"/>
    </row>
    <row r="62" spans="1:9">
      <c r="B62" s="352"/>
    </row>
    <row r="64" spans="1:9" s="98" customFormat="1" ht="30" customHeight="1">
      <c r="A64" s="68"/>
      <c r="B64" s="68"/>
      <c r="C64" s="68"/>
      <c r="D64" s="68"/>
      <c r="E64" s="68"/>
      <c r="F64" s="68"/>
      <c r="G64" s="68"/>
      <c r="H64" s="68"/>
      <c r="I64" s="68"/>
    </row>
    <row r="65" spans="1:9" ht="34.5" customHeight="1">
      <c r="A65" s="565" t="s">
        <v>258</v>
      </c>
      <c r="B65" s="565"/>
      <c r="C65" s="565"/>
      <c r="D65" s="565"/>
      <c r="E65" s="565"/>
      <c r="F65" s="565"/>
      <c r="G65" s="565"/>
      <c r="H65" s="565"/>
      <c r="I65" s="565"/>
    </row>
    <row r="66" spans="1:9" ht="92.25" customHeight="1">
      <c r="A66" s="114" t="s">
        <v>259</v>
      </c>
      <c r="B66" s="566" t="s">
        <v>366</v>
      </c>
      <c r="C66" s="567"/>
      <c r="D66" s="566" t="s">
        <v>367</v>
      </c>
      <c r="E66" s="567"/>
      <c r="F66" s="655" t="s">
        <v>349</v>
      </c>
      <c r="G66" s="567"/>
      <c r="H66" s="655" t="s">
        <v>350</v>
      </c>
      <c r="I66" s="567"/>
    </row>
    <row r="67" spans="1:9" ht="40.5" customHeight="1">
      <c r="A67" s="114" t="s">
        <v>261</v>
      </c>
      <c r="B67" s="568">
        <f>$B$37/2</f>
        <v>8.5000000000000006E-2</v>
      </c>
      <c r="C67" s="569"/>
      <c r="D67" s="568">
        <f>$B$37/2</f>
        <v>8.5000000000000006E-2</v>
      </c>
      <c r="E67" s="569"/>
      <c r="F67" s="656"/>
      <c r="G67" s="657"/>
      <c r="H67" s="656"/>
      <c r="I67" s="657"/>
    </row>
    <row r="68" spans="1:9" ht="30" customHeight="1">
      <c r="A68" s="574" t="s">
        <v>191</v>
      </c>
      <c r="B68" s="172" t="s">
        <v>99</v>
      </c>
      <c r="C68" s="172" t="s">
        <v>239</v>
      </c>
      <c r="D68" s="172" t="s">
        <v>99</v>
      </c>
      <c r="E68" s="172" t="s">
        <v>239</v>
      </c>
      <c r="F68" s="172" t="s">
        <v>99</v>
      </c>
      <c r="G68" s="172" t="s">
        <v>239</v>
      </c>
      <c r="H68" s="172" t="s">
        <v>99</v>
      </c>
      <c r="I68" s="172" t="s">
        <v>239</v>
      </c>
    </row>
    <row r="69" spans="1:9" ht="30" customHeight="1">
      <c r="A69" s="575"/>
      <c r="B69" s="355">
        <f>100%/12</f>
        <v>8.3333333333333329E-2</v>
      </c>
      <c r="C69" s="117"/>
      <c r="D69" s="355">
        <f>100%/12</f>
        <v>8.3333333333333329E-2</v>
      </c>
      <c r="E69" s="117"/>
      <c r="F69" s="124"/>
      <c r="G69" s="117"/>
      <c r="H69" s="124"/>
      <c r="I69" s="117"/>
    </row>
    <row r="70" spans="1:9" ht="80.25" customHeight="1">
      <c r="A70" s="114" t="s">
        <v>262</v>
      </c>
      <c r="B70" s="576"/>
      <c r="C70" s="577"/>
      <c r="D70" s="578"/>
      <c r="E70" s="579"/>
      <c r="F70" s="578"/>
      <c r="G70" s="580"/>
      <c r="H70" s="578"/>
      <c r="I70" s="579"/>
    </row>
    <row r="71" spans="1:9" ht="80.25" customHeight="1">
      <c r="A71" s="114" t="s">
        <v>263</v>
      </c>
      <c r="B71" s="570"/>
      <c r="C71" s="571"/>
      <c r="D71" s="570"/>
      <c r="E71" s="571"/>
      <c r="F71" s="572"/>
      <c r="G71" s="573"/>
      <c r="H71" s="572"/>
      <c r="I71" s="573"/>
    </row>
    <row r="72" spans="1:9" ht="30.75" customHeight="1">
      <c r="A72" s="574" t="s">
        <v>192</v>
      </c>
      <c r="B72" s="172" t="s">
        <v>99</v>
      </c>
      <c r="C72" s="172" t="s">
        <v>239</v>
      </c>
      <c r="D72" s="172" t="s">
        <v>99</v>
      </c>
      <c r="E72" s="172" t="s">
        <v>239</v>
      </c>
      <c r="F72" s="172" t="s">
        <v>99</v>
      </c>
      <c r="G72" s="172" t="s">
        <v>239</v>
      </c>
      <c r="H72" s="172" t="s">
        <v>99</v>
      </c>
      <c r="I72" s="172" t="s">
        <v>239</v>
      </c>
    </row>
    <row r="73" spans="1:9" ht="30.75" customHeight="1">
      <c r="A73" s="575"/>
      <c r="B73" s="355">
        <f>100%/12</f>
        <v>8.3333333333333329E-2</v>
      </c>
      <c r="C73" s="117"/>
      <c r="D73" s="355">
        <f>100%/12</f>
        <v>8.3333333333333329E-2</v>
      </c>
      <c r="E73" s="117"/>
      <c r="F73" s="124"/>
      <c r="G73" s="118"/>
      <c r="H73" s="124"/>
      <c r="I73" s="118"/>
    </row>
    <row r="74" spans="1:9" ht="80.25" customHeight="1">
      <c r="A74" s="114" t="s">
        <v>262</v>
      </c>
      <c r="B74" s="576"/>
      <c r="C74" s="577"/>
      <c r="D74" s="581"/>
      <c r="E74" s="582"/>
      <c r="F74" s="578"/>
      <c r="G74" s="580"/>
      <c r="H74" s="581"/>
      <c r="I74" s="582"/>
    </row>
    <row r="75" spans="1:9" ht="80.25" customHeight="1">
      <c r="A75" s="114" t="s">
        <v>263</v>
      </c>
      <c r="B75" s="570"/>
      <c r="C75" s="571"/>
      <c r="D75" s="570"/>
      <c r="E75" s="571"/>
      <c r="F75" s="572"/>
      <c r="G75" s="573"/>
      <c r="H75" s="572"/>
      <c r="I75" s="573"/>
    </row>
    <row r="76" spans="1:9" ht="30.75" customHeight="1">
      <c r="A76" s="574" t="s">
        <v>193</v>
      </c>
      <c r="B76" s="172" t="s">
        <v>99</v>
      </c>
      <c r="C76" s="172" t="s">
        <v>239</v>
      </c>
      <c r="D76" s="172" t="s">
        <v>99</v>
      </c>
      <c r="E76" s="172" t="s">
        <v>239</v>
      </c>
      <c r="F76" s="172" t="s">
        <v>99</v>
      </c>
      <c r="G76" s="172" t="s">
        <v>239</v>
      </c>
      <c r="H76" s="172" t="s">
        <v>99</v>
      </c>
      <c r="I76" s="172" t="s">
        <v>239</v>
      </c>
    </row>
    <row r="77" spans="1:9" ht="30.75" customHeight="1">
      <c r="A77" s="575"/>
      <c r="B77" s="355">
        <f>100%/12</f>
        <v>8.3333333333333329E-2</v>
      </c>
      <c r="C77" s="117"/>
      <c r="D77" s="355">
        <f>100%/12</f>
        <v>8.3333333333333329E-2</v>
      </c>
      <c r="E77" s="117"/>
      <c r="F77" s="124"/>
      <c r="G77" s="118"/>
      <c r="H77" s="124"/>
      <c r="I77" s="118"/>
    </row>
    <row r="78" spans="1:9" ht="80.25" customHeight="1">
      <c r="A78" s="114" t="s">
        <v>262</v>
      </c>
      <c r="B78" s="576"/>
      <c r="C78" s="577"/>
      <c r="D78" s="572"/>
      <c r="E78" s="585"/>
      <c r="F78" s="578"/>
      <c r="G78" s="580"/>
      <c r="H78" s="572"/>
      <c r="I78" s="573"/>
    </row>
    <row r="79" spans="1:9" ht="80.25" customHeight="1">
      <c r="A79" s="114" t="s">
        <v>263</v>
      </c>
      <c r="B79" s="570"/>
      <c r="C79" s="571"/>
      <c r="D79" s="570"/>
      <c r="E79" s="571"/>
      <c r="F79" s="572"/>
      <c r="G79" s="573"/>
      <c r="H79" s="572"/>
      <c r="I79" s="573"/>
    </row>
    <row r="80" spans="1:9" ht="30.75" customHeight="1">
      <c r="A80" s="574" t="s">
        <v>194</v>
      </c>
      <c r="B80" s="172" t="s">
        <v>99</v>
      </c>
      <c r="C80" s="172" t="s">
        <v>239</v>
      </c>
      <c r="D80" s="172" t="s">
        <v>99</v>
      </c>
      <c r="E80" s="172" t="s">
        <v>239</v>
      </c>
      <c r="F80" s="172" t="s">
        <v>99</v>
      </c>
      <c r="G80" s="172" t="s">
        <v>239</v>
      </c>
      <c r="H80" s="172" t="s">
        <v>99</v>
      </c>
      <c r="I80" s="172" t="s">
        <v>239</v>
      </c>
    </row>
    <row r="81" spans="1:9" ht="30.75" customHeight="1">
      <c r="A81" s="575"/>
      <c r="B81" s="355">
        <f>100%/12</f>
        <v>8.3333333333333329E-2</v>
      </c>
      <c r="C81" s="117"/>
      <c r="D81" s="355">
        <f>100%/12</f>
        <v>8.3333333333333329E-2</v>
      </c>
      <c r="E81" s="117"/>
      <c r="F81" s="124"/>
      <c r="G81" s="118"/>
      <c r="H81" s="124"/>
      <c r="I81" s="118"/>
    </row>
    <row r="82" spans="1:9" ht="80.25" customHeight="1">
      <c r="A82" s="114" t="s">
        <v>262</v>
      </c>
      <c r="B82" s="586"/>
      <c r="C82" s="587"/>
      <c r="D82" s="572"/>
      <c r="E82" s="573"/>
      <c r="F82" s="578"/>
      <c r="G82" s="580"/>
      <c r="H82" s="572"/>
      <c r="I82" s="573"/>
    </row>
    <row r="83" spans="1:9" ht="80.25" customHeight="1">
      <c r="A83" s="114" t="s">
        <v>263</v>
      </c>
      <c r="B83" s="588"/>
      <c r="C83" s="589"/>
      <c r="D83" s="570"/>
      <c r="E83" s="571"/>
      <c r="F83" s="572"/>
      <c r="G83" s="573"/>
      <c r="H83" s="572"/>
      <c r="I83" s="573"/>
    </row>
    <row r="84" spans="1:9" ht="30" customHeight="1">
      <c r="A84" s="574" t="s">
        <v>197</v>
      </c>
      <c r="B84" s="172" t="s">
        <v>99</v>
      </c>
      <c r="C84" s="172" t="s">
        <v>239</v>
      </c>
      <c r="D84" s="172" t="s">
        <v>99</v>
      </c>
      <c r="E84" s="172" t="s">
        <v>239</v>
      </c>
      <c r="F84" s="172" t="s">
        <v>99</v>
      </c>
      <c r="G84" s="172" t="s">
        <v>239</v>
      </c>
      <c r="H84" s="172" t="s">
        <v>99</v>
      </c>
      <c r="I84" s="172" t="s">
        <v>239</v>
      </c>
    </row>
    <row r="85" spans="1:9" ht="30" customHeight="1">
      <c r="A85" s="575"/>
      <c r="B85" s="355">
        <f>100%/12</f>
        <v>8.3333333333333329E-2</v>
      </c>
      <c r="C85" s="117"/>
      <c r="D85" s="355">
        <f>100%/12</f>
        <v>8.3333333333333329E-2</v>
      </c>
      <c r="E85" s="117"/>
      <c r="F85" s="124"/>
      <c r="G85" s="118"/>
      <c r="H85" s="124"/>
      <c r="I85" s="118"/>
    </row>
    <row r="86" spans="1:9" ht="80.25" customHeight="1">
      <c r="A86" s="114" t="s">
        <v>262</v>
      </c>
      <c r="B86" s="590"/>
      <c r="C86" s="591"/>
      <c r="D86" s="592"/>
      <c r="E86" s="592"/>
      <c r="F86" s="592"/>
      <c r="G86" s="592"/>
      <c r="H86" s="592"/>
      <c r="I86" s="592"/>
    </row>
    <row r="87" spans="1:9" ht="80.25" customHeight="1">
      <c r="A87" s="114" t="s">
        <v>263</v>
      </c>
      <c r="B87" s="590"/>
      <c r="C87" s="591"/>
      <c r="D87" s="590"/>
      <c r="E87" s="591"/>
      <c r="F87" s="590"/>
      <c r="G87" s="591"/>
      <c r="H87" s="590"/>
      <c r="I87" s="591"/>
    </row>
    <row r="88" spans="1:9" ht="29.25" customHeight="1">
      <c r="A88" s="574" t="s">
        <v>198</v>
      </c>
      <c r="B88" s="172" t="s">
        <v>99</v>
      </c>
      <c r="C88" s="172" t="s">
        <v>239</v>
      </c>
      <c r="D88" s="172" t="s">
        <v>99</v>
      </c>
      <c r="E88" s="172" t="s">
        <v>239</v>
      </c>
      <c r="F88" s="172" t="s">
        <v>99</v>
      </c>
      <c r="G88" s="172" t="s">
        <v>239</v>
      </c>
      <c r="H88" s="172" t="s">
        <v>99</v>
      </c>
      <c r="I88" s="172" t="s">
        <v>239</v>
      </c>
    </row>
    <row r="89" spans="1:9" ht="29.25" customHeight="1">
      <c r="A89" s="575"/>
      <c r="B89" s="355">
        <f>100%/12</f>
        <v>8.3333333333333329E-2</v>
      </c>
      <c r="C89" s="119"/>
      <c r="D89" s="355">
        <f>100%/12</f>
        <v>8.3333333333333329E-2</v>
      </c>
      <c r="E89" s="117"/>
      <c r="F89" s="124"/>
      <c r="G89" s="118"/>
      <c r="H89" s="124"/>
      <c r="I89" s="118"/>
    </row>
    <row r="90" spans="1:9" ht="80.25" customHeight="1">
      <c r="A90" s="114" t="s">
        <v>262</v>
      </c>
      <c r="B90" s="658"/>
      <c r="C90" s="659"/>
      <c r="D90" s="593"/>
      <c r="E90" s="593"/>
      <c r="F90" s="593"/>
      <c r="G90" s="593"/>
      <c r="H90" s="593"/>
      <c r="I90" s="593"/>
    </row>
    <row r="91" spans="1:9" ht="80.25" customHeight="1">
      <c r="A91" s="114" t="s">
        <v>263</v>
      </c>
      <c r="B91" s="590"/>
      <c r="C91" s="591"/>
      <c r="D91" s="590"/>
      <c r="E91" s="591"/>
      <c r="F91" s="590"/>
      <c r="G91" s="591"/>
      <c r="H91" s="590"/>
      <c r="I91" s="591"/>
    </row>
    <row r="92" spans="1:9" ht="25.35" customHeight="1">
      <c r="A92" s="574" t="s">
        <v>199</v>
      </c>
      <c r="B92" s="172" t="s">
        <v>99</v>
      </c>
      <c r="C92" s="172" t="s">
        <v>239</v>
      </c>
      <c r="D92" s="172" t="s">
        <v>99</v>
      </c>
      <c r="E92" s="172" t="s">
        <v>239</v>
      </c>
      <c r="F92" s="172" t="s">
        <v>99</v>
      </c>
      <c r="G92" s="172" t="s">
        <v>239</v>
      </c>
      <c r="H92" s="172" t="s">
        <v>99</v>
      </c>
      <c r="I92" s="172" t="s">
        <v>239</v>
      </c>
    </row>
    <row r="93" spans="1:9" ht="25.35" customHeight="1">
      <c r="A93" s="575"/>
      <c r="B93" s="355">
        <f>100%/12</f>
        <v>8.3333333333333329E-2</v>
      </c>
      <c r="C93" s="119"/>
      <c r="D93" s="355">
        <f>100%/12</f>
        <v>8.3333333333333329E-2</v>
      </c>
      <c r="E93" s="117"/>
      <c r="F93" s="124"/>
      <c r="G93" s="118"/>
      <c r="H93" s="124"/>
      <c r="I93" s="118"/>
    </row>
    <row r="94" spans="1:9" ht="80.25" customHeight="1">
      <c r="A94" s="114" t="s">
        <v>262</v>
      </c>
      <c r="B94" s="593"/>
      <c r="C94" s="593"/>
      <c r="D94" s="593"/>
      <c r="E94" s="593"/>
      <c r="F94" s="593"/>
      <c r="G94" s="593"/>
      <c r="H94" s="593"/>
      <c r="I94" s="593"/>
    </row>
    <row r="95" spans="1:9" ht="80.25" customHeight="1">
      <c r="A95" s="114" t="s">
        <v>263</v>
      </c>
      <c r="B95" s="590"/>
      <c r="C95" s="591"/>
      <c r="D95" s="590"/>
      <c r="E95" s="591"/>
      <c r="F95" s="590"/>
      <c r="G95" s="591"/>
      <c r="H95" s="590"/>
      <c r="I95" s="591"/>
    </row>
    <row r="96" spans="1:9" ht="25.35" customHeight="1">
      <c r="A96" s="574" t="s">
        <v>200</v>
      </c>
      <c r="B96" s="172" t="s">
        <v>99</v>
      </c>
      <c r="C96" s="172" t="s">
        <v>239</v>
      </c>
      <c r="D96" s="172" t="s">
        <v>99</v>
      </c>
      <c r="E96" s="172" t="s">
        <v>239</v>
      </c>
      <c r="F96" s="172" t="s">
        <v>99</v>
      </c>
      <c r="G96" s="172" t="s">
        <v>239</v>
      </c>
      <c r="H96" s="172" t="s">
        <v>99</v>
      </c>
      <c r="I96" s="172" t="s">
        <v>239</v>
      </c>
    </row>
    <row r="97" spans="1:9" ht="25.35" customHeight="1">
      <c r="A97" s="575"/>
      <c r="B97" s="355">
        <f>100%/12</f>
        <v>8.3333333333333329E-2</v>
      </c>
      <c r="C97" s="119"/>
      <c r="D97" s="355">
        <f>100%/12</f>
        <v>8.3333333333333329E-2</v>
      </c>
      <c r="E97" s="117"/>
      <c r="F97" s="124"/>
      <c r="G97" s="118"/>
      <c r="H97" s="124"/>
      <c r="I97" s="118"/>
    </row>
    <row r="98" spans="1:9" ht="80.25" customHeight="1">
      <c r="A98" s="114" t="s">
        <v>262</v>
      </c>
      <c r="B98" s="593"/>
      <c r="C98" s="593"/>
      <c r="D98" s="593"/>
      <c r="E98" s="593"/>
      <c r="F98" s="593"/>
      <c r="G98" s="593"/>
      <c r="H98" s="593"/>
      <c r="I98" s="593"/>
    </row>
    <row r="99" spans="1:9" ht="80.25" customHeight="1">
      <c r="A99" s="114" t="s">
        <v>263</v>
      </c>
      <c r="B99" s="590"/>
      <c r="C99" s="591"/>
      <c r="D99" s="590"/>
      <c r="E99" s="591"/>
      <c r="F99" s="590"/>
      <c r="G99" s="591"/>
      <c r="H99" s="590"/>
      <c r="I99" s="591"/>
    </row>
    <row r="100" spans="1:9" ht="25.35" customHeight="1">
      <c r="A100" s="574" t="s">
        <v>203</v>
      </c>
      <c r="B100" s="172" t="s">
        <v>99</v>
      </c>
      <c r="C100" s="172" t="s">
        <v>239</v>
      </c>
      <c r="D100" s="172" t="s">
        <v>99</v>
      </c>
      <c r="E100" s="172" t="s">
        <v>239</v>
      </c>
      <c r="F100" s="172" t="s">
        <v>99</v>
      </c>
      <c r="G100" s="172" t="s">
        <v>239</v>
      </c>
      <c r="H100" s="172" t="s">
        <v>99</v>
      </c>
      <c r="I100" s="172" t="s">
        <v>239</v>
      </c>
    </row>
    <row r="101" spans="1:9" ht="25.35" customHeight="1">
      <c r="A101" s="575"/>
      <c r="B101" s="355">
        <f>100%/12</f>
        <v>8.3333333333333329E-2</v>
      </c>
      <c r="C101" s="119"/>
      <c r="D101" s="355">
        <f>100%/12</f>
        <v>8.3333333333333329E-2</v>
      </c>
      <c r="E101" s="117"/>
      <c r="F101" s="124"/>
      <c r="G101" s="118"/>
      <c r="H101" s="124"/>
      <c r="I101" s="118"/>
    </row>
    <row r="102" spans="1:9" ht="80.25" customHeight="1">
      <c r="A102" s="114" t="s">
        <v>262</v>
      </c>
      <c r="B102" s="593"/>
      <c r="C102" s="593"/>
      <c r="D102" s="593"/>
      <c r="E102" s="593"/>
      <c r="F102" s="593"/>
      <c r="G102" s="593"/>
      <c r="H102" s="593"/>
      <c r="I102" s="593"/>
    </row>
    <row r="103" spans="1:9" ht="80.25" customHeight="1">
      <c r="A103" s="114" t="s">
        <v>263</v>
      </c>
      <c r="B103" s="590"/>
      <c r="C103" s="591"/>
      <c r="D103" s="590"/>
      <c r="E103" s="591"/>
      <c r="F103" s="590"/>
      <c r="G103" s="591"/>
      <c r="H103" s="590"/>
      <c r="I103" s="591"/>
    </row>
    <row r="104" spans="1:9" ht="25.35" customHeight="1">
      <c r="A104" s="574" t="s">
        <v>204</v>
      </c>
      <c r="B104" s="172" t="s">
        <v>99</v>
      </c>
      <c r="C104" s="172" t="s">
        <v>239</v>
      </c>
      <c r="D104" s="172" t="s">
        <v>99</v>
      </c>
      <c r="E104" s="172" t="s">
        <v>239</v>
      </c>
      <c r="F104" s="172" t="s">
        <v>99</v>
      </c>
      <c r="G104" s="172" t="s">
        <v>239</v>
      </c>
      <c r="H104" s="172" t="s">
        <v>99</v>
      </c>
      <c r="I104" s="172" t="s">
        <v>239</v>
      </c>
    </row>
    <row r="105" spans="1:9" ht="25.35" customHeight="1">
      <c r="A105" s="575"/>
      <c r="B105" s="355">
        <f>100%/12</f>
        <v>8.3333333333333329E-2</v>
      </c>
      <c r="C105" s="119"/>
      <c r="D105" s="355">
        <f>100%/12</f>
        <v>8.3333333333333329E-2</v>
      </c>
      <c r="E105" s="117"/>
      <c r="F105" s="124"/>
      <c r="G105" s="118"/>
      <c r="H105" s="124"/>
      <c r="I105" s="118"/>
    </row>
    <row r="106" spans="1:9" ht="80.25" customHeight="1">
      <c r="A106" s="114" t="s">
        <v>262</v>
      </c>
      <c r="B106" s="593"/>
      <c r="C106" s="593"/>
      <c r="D106" s="593"/>
      <c r="E106" s="593"/>
      <c r="F106" s="593"/>
      <c r="G106" s="593"/>
      <c r="H106" s="593"/>
      <c r="I106" s="593"/>
    </row>
    <row r="107" spans="1:9" ht="80.25" customHeight="1">
      <c r="A107" s="114" t="s">
        <v>263</v>
      </c>
      <c r="B107" s="590"/>
      <c r="C107" s="591"/>
      <c r="D107" s="590"/>
      <c r="E107" s="591"/>
      <c r="F107" s="590"/>
      <c r="G107" s="591"/>
      <c r="H107" s="590"/>
      <c r="I107" s="591"/>
    </row>
    <row r="108" spans="1:9" ht="25.35" customHeight="1">
      <c r="A108" s="574" t="s">
        <v>205</v>
      </c>
      <c r="B108" s="172" t="s">
        <v>99</v>
      </c>
      <c r="C108" s="172" t="s">
        <v>239</v>
      </c>
      <c r="D108" s="172" t="s">
        <v>99</v>
      </c>
      <c r="E108" s="172" t="s">
        <v>239</v>
      </c>
      <c r="F108" s="172" t="s">
        <v>99</v>
      </c>
      <c r="G108" s="172" t="s">
        <v>239</v>
      </c>
      <c r="H108" s="172" t="s">
        <v>99</v>
      </c>
      <c r="I108" s="172" t="s">
        <v>239</v>
      </c>
    </row>
    <row r="109" spans="1:9" ht="25.35" customHeight="1">
      <c r="A109" s="575"/>
      <c r="B109" s="355">
        <f>100%/12</f>
        <v>8.3333333333333329E-2</v>
      </c>
      <c r="C109" s="119"/>
      <c r="D109" s="355">
        <f>100%/12</f>
        <v>8.3333333333333329E-2</v>
      </c>
      <c r="E109" s="117"/>
      <c r="F109" s="124"/>
      <c r="G109" s="118"/>
      <c r="H109" s="124"/>
      <c r="I109" s="118"/>
    </row>
    <row r="110" spans="1:9" ht="80.25" customHeight="1">
      <c r="A110" s="114" t="s">
        <v>262</v>
      </c>
      <c r="B110" s="593"/>
      <c r="C110" s="593"/>
      <c r="D110" s="593"/>
      <c r="E110" s="593"/>
      <c r="F110" s="593"/>
      <c r="G110" s="593"/>
      <c r="H110" s="593"/>
      <c r="I110" s="593"/>
    </row>
    <row r="111" spans="1:9" ht="80.25" customHeight="1">
      <c r="A111" s="114" t="s">
        <v>263</v>
      </c>
      <c r="B111" s="590"/>
      <c r="C111" s="591"/>
      <c r="D111" s="590"/>
      <c r="E111" s="591"/>
      <c r="F111" s="590"/>
      <c r="G111" s="591"/>
      <c r="H111" s="590"/>
      <c r="I111" s="591"/>
    </row>
    <row r="112" spans="1:9" ht="25.35" customHeight="1">
      <c r="A112" s="574" t="s">
        <v>206</v>
      </c>
      <c r="B112" s="172" t="s">
        <v>99</v>
      </c>
      <c r="C112" s="172" t="s">
        <v>239</v>
      </c>
      <c r="D112" s="172" t="s">
        <v>99</v>
      </c>
      <c r="E112" s="172" t="s">
        <v>239</v>
      </c>
      <c r="F112" s="172" t="s">
        <v>99</v>
      </c>
      <c r="G112" s="172" t="s">
        <v>239</v>
      </c>
      <c r="H112" s="172" t="s">
        <v>99</v>
      </c>
      <c r="I112" s="172" t="s">
        <v>239</v>
      </c>
    </row>
    <row r="113" spans="1:9" ht="25.35" customHeight="1">
      <c r="A113" s="575"/>
      <c r="B113" s="355">
        <f>100%/12</f>
        <v>8.3333333333333329E-2</v>
      </c>
      <c r="C113" s="318"/>
      <c r="D113" s="355">
        <f>100%/12</f>
        <v>8.3333333333333329E-2</v>
      </c>
      <c r="E113" s="318"/>
      <c r="F113" s="318"/>
      <c r="G113" s="319"/>
      <c r="H113" s="318"/>
      <c r="I113" s="319"/>
    </row>
    <row r="114" spans="1:9" ht="80.25" customHeight="1">
      <c r="A114" s="114" t="s">
        <v>262</v>
      </c>
      <c r="B114" s="594"/>
      <c r="C114" s="594"/>
      <c r="D114" s="594"/>
      <c r="E114" s="594"/>
      <c r="F114" s="594"/>
      <c r="G114" s="594"/>
      <c r="H114" s="594"/>
      <c r="I114" s="594"/>
    </row>
    <row r="115" spans="1:9" ht="80.25" customHeight="1">
      <c r="A115" s="114" t="s">
        <v>263</v>
      </c>
      <c r="B115" s="590"/>
      <c r="C115" s="591"/>
      <c r="D115" s="590"/>
      <c r="E115" s="591"/>
      <c r="F115" s="590"/>
      <c r="G115" s="591"/>
      <c r="H115" s="590"/>
      <c r="I115" s="591"/>
    </row>
    <row r="116" spans="1:9" ht="17.100000000000001">
      <c r="A116" s="115" t="s">
        <v>265</v>
      </c>
      <c r="B116" s="120">
        <f t="shared" ref="B116:I116" si="0">(B69+B73+B77+B81+B85+B89+B93+B97+B101+B105+B109+B113)</f>
        <v>1</v>
      </c>
      <c r="C116" s="120">
        <f t="shared" si="0"/>
        <v>0</v>
      </c>
      <c r="D116" s="120">
        <f t="shared" si="0"/>
        <v>1</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84</v>
      </c>
      <c r="E8" s="615"/>
      <c r="F8" s="615"/>
      <c r="G8" s="615"/>
      <c r="H8" s="616"/>
      <c r="I8" s="610" t="s">
        <v>273</v>
      </c>
      <c r="J8" s="613"/>
      <c r="K8" s="614" t="s">
        <v>81</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ACTIVIDAD_7!B11</f>
        <v>Fortalecer el 100% de los controles asociados al proceso de gestión financiera</v>
      </c>
      <c r="F10" s="621"/>
      <c r="G10" s="621"/>
      <c r="H10" s="621"/>
      <c r="I10" s="621"/>
      <c r="J10" s="621"/>
      <c r="K10" s="621"/>
      <c r="L10" s="621"/>
    </row>
    <row r="11" spans="1:12" ht="34.5" customHeight="1">
      <c r="A11" s="622" t="s">
        <v>275</v>
      </c>
      <c r="B11" s="623"/>
      <c r="C11" s="623"/>
      <c r="D11" s="612"/>
      <c r="E11" s="624" t="str">
        <f>ACTIVIDAD_7!I15</f>
        <v>Porcentaje de controles fortalecidos en el proceso de gestión financiera.</v>
      </c>
      <c r="F11" s="625"/>
      <c r="G11" s="625"/>
      <c r="H11" s="625"/>
      <c r="I11" s="625"/>
      <c r="J11" s="625"/>
      <c r="K11" s="625"/>
      <c r="L11" s="626"/>
    </row>
    <row r="12" spans="1:12" ht="47.25" customHeight="1">
      <c r="A12" s="610" t="s">
        <v>276</v>
      </c>
      <c r="B12" s="611"/>
      <c r="C12" s="611"/>
      <c r="D12" s="613"/>
      <c r="E12" s="627" t="s">
        <v>368</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v>1</v>
      </c>
      <c r="E16" s="631"/>
      <c r="F16" s="631"/>
      <c r="G16" s="631"/>
      <c r="H16" s="632"/>
      <c r="I16" s="610" t="s">
        <v>234</v>
      </c>
      <c r="J16" s="613"/>
      <c r="K16" s="614" t="s">
        <v>23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369</v>
      </c>
      <c r="D19" s="615"/>
      <c r="E19" s="615"/>
      <c r="F19" s="615"/>
      <c r="G19" s="616"/>
      <c r="H19" s="614" t="s">
        <v>370</v>
      </c>
      <c r="I19" s="616"/>
      <c r="J19" s="634" t="s">
        <v>22</v>
      </c>
      <c r="K19" s="635"/>
      <c r="L19" s="307" t="s">
        <v>371</v>
      </c>
    </row>
    <row r="20" spans="1:12" ht="62.25" customHeight="1">
      <c r="A20" s="306">
        <v>2</v>
      </c>
      <c r="B20" s="307" t="s">
        <v>291</v>
      </c>
      <c r="C20" s="614" t="s">
        <v>372</v>
      </c>
      <c r="D20" s="615"/>
      <c r="E20" s="615"/>
      <c r="F20" s="615"/>
      <c r="G20" s="616"/>
      <c r="H20" s="614" t="s">
        <v>373</v>
      </c>
      <c r="I20" s="616"/>
      <c r="J20" s="634" t="s">
        <v>22</v>
      </c>
      <c r="K20" s="635"/>
      <c r="L20" s="307" t="s">
        <v>374</v>
      </c>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375</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f>ACTIVIDAD_7!B36</f>
        <v>1</v>
      </c>
      <c r="E24" s="615"/>
      <c r="F24" s="620" t="s">
        <v>299</v>
      </c>
      <c r="G24" s="620"/>
      <c r="H24" s="321">
        <v>2024</v>
      </c>
      <c r="I24" s="620" t="s">
        <v>300</v>
      </c>
      <c r="J24" s="620"/>
      <c r="K24" s="638" t="s">
        <v>376</v>
      </c>
      <c r="L24" s="638"/>
    </row>
    <row r="25" spans="1:12" ht="26.25" customHeight="1">
      <c r="A25" s="610" t="s">
        <v>302</v>
      </c>
      <c r="B25" s="611"/>
      <c r="C25" s="613"/>
      <c r="D25" s="614" t="s">
        <v>377</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tabSelected="1" topLeftCell="D39" zoomScale="83" zoomScaleNormal="60" workbookViewId="0">
      <selection activeCell="I42" sqref="I42"/>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498"/>
      <c r="B1" s="501" t="s">
        <v>182</v>
      </c>
      <c r="C1" s="502"/>
      <c r="D1" s="502"/>
      <c r="E1" s="502"/>
      <c r="F1" s="502"/>
      <c r="G1" s="502"/>
      <c r="H1" s="502"/>
      <c r="I1" s="502"/>
      <c r="J1" s="502"/>
      <c r="K1" s="502"/>
      <c r="L1" s="503"/>
      <c r="M1" s="504" t="s">
        <v>183</v>
      </c>
      <c r="N1" s="505"/>
      <c r="O1" s="506"/>
    </row>
    <row r="2" spans="1:15" s="157" customFormat="1" ht="30.75" customHeight="1" thickBot="1">
      <c r="A2" s="499"/>
      <c r="B2" s="507" t="s">
        <v>184</v>
      </c>
      <c r="C2" s="508"/>
      <c r="D2" s="508"/>
      <c r="E2" s="508"/>
      <c r="F2" s="508"/>
      <c r="G2" s="508"/>
      <c r="H2" s="508"/>
      <c r="I2" s="508"/>
      <c r="J2" s="508"/>
      <c r="K2" s="508"/>
      <c r="L2" s="509"/>
      <c r="M2" s="504" t="s">
        <v>185</v>
      </c>
      <c r="N2" s="505"/>
      <c r="O2" s="506"/>
    </row>
    <row r="3" spans="1:15" s="157" customFormat="1" ht="24" customHeight="1" thickBot="1">
      <c r="A3" s="499"/>
      <c r="B3" s="507" t="s">
        <v>186</v>
      </c>
      <c r="C3" s="508"/>
      <c r="D3" s="508"/>
      <c r="E3" s="508"/>
      <c r="F3" s="508"/>
      <c r="G3" s="508"/>
      <c r="H3" s="508"/>
      <c r="I3" s="508"/>
      <c r="J3" s="508"/>
      <c r="K3" s="508"/>
      <c r="L3" s="509"/>
      <c r="M3" s="504" t="s">
        <v>187</v>
      </c>
      <c r="N3" s="505"/>
      <c r="O3" s="506"/>
    </row>
    <row r="4" spans="1:15" s="157" customFormat="1" ht="21.75" customHeight="1" thickBot="1">
      <c r="A4" s="500"/>
      <c r="B4" s="510" t="s">
        <v>188</v>
      </c>
      <c r="C4" s="511"/>
      <c r="D4" s="511"/>
      <c r="E4" s="511"/>
      <c r="F4" s="511"/>
      <c r="G4" s="511"/>
      <c r="H4" s="511"/>
      <c r="I4" s="511"/>
      <c r="J4" s="511"/>
      <c r="K4" s="511"/>
      <c r="L4" s="512"/>
      <c r="M4" s="504" t="s">
        <v>189</v>
      </c>
      <c r="N4" s="505"/>
      <c r="O4" s="506"/>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15"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15"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15" s="157" customFormat="1" ht="21.75" customHeight="1">
      <c r="A9" s="158"/>
      <c r="B9" s="159"/>
      <c r="C9" s="159"/>
      <c r="D9" s="159"/>
      <c r="E9" s="159"/>
      <c r="F9" s="159"/>
      <c r="G9" s="159"/>
      <c r="H9" s="159"/>
      <c r="I9" s="159"/>
      <c r="J9" s="159"/>
      <c r="K9" s="159"/>
      <c r="L9" s="159"/>
      <c r="M9" s="160"/>
      <c r="N9" s="160"/>
      <c r="O9" s="160"/>
    </row>
    <row r="10" spans="1:15" ht="15" customHeight="1" thickBot="1">
      <c r="A10" s="73"/>
      <c r="B10" s="74"/>
      <c r="C10" s="74"/>
      <c r="D10" s="76"/>
      <c r="E10" s="75"/>
      <c r="F10" s="75"/>
      <c r="G10" s="432"/>
      <c r="H10" s="432"/>
      <c r="I10" s="77"/>
      <c r="J10" s="77"/>
      <c r="K10" s="74"/>
      <c r="L10" s="74"/>
      <c r="M10" s="74"/>
      <c r="N10" s="74"/>
      <c r="O10" s="74"/>
    </row>
    <row r="11" spans="1:15" ht="15" customHeight="1">
      <c r="A11" s="523" t="s">
        <v>208</v>
      </c>
      <c r="B11" s="526" t="s">
        <v>378</v>
      </c>
      <c r="C11" s="527"/>
      <c r="D11" s="527"/>
      <c r="E11" s="527"/>
      <c r="F11" s="527"/>
      <c r="G11" s="527"/>
      <c r="H11" s="527"/>
      <c r="I11" s="527"/>
      <c r="J11" s="527"/>
      <c r="K11" s="527"/>
      <c r="L11" s="527"/>
      <c r="M11" s="527"/>
      <c r="N11" s="527"/>
      <c r="O11" s="528"/>
    </row>
    <row r="12" spans="1:15" ht="15" customHeight="1">
      <c r="A12" s="524"/>
      <c r="B12" s="529"/>
      <c r="C12" s="530"/>
      <c r="D12" s="530"/>
      <c r="E12" s="530"/>
      <c r="F12" s="530"/>
      <c r="G12" s="530"/>
      <c r="H12" s="530"/>
      <c r="I12" s="530"/>
      <c r="J12" s="530"/>
      <c r="K12" s="530"/>
      <c r="L12" s="530"/>
      <c r="M12" s="530"/>
      <c r="N12" s="530"/>
      <c r="O12" s="531"/>
    </row>
    <row r="13" spans="1:15" ht="15" customHeight="1" thickBot="1">
      <c r="A13" s="525"/>
      <c r="B13" s="532"/>
      <c r="C13" s="533"/>
      <c r="D13" s="533"/>
      <c r="E13" s="533"/>
      <c r="F13" s="533"/>
      <c r="G13" s="533"/>
      <c r="H13" s="533"/>
      <c r="I13" s="533"/>
      <c r="J13" s="533"/>
      <c r="K13" s="533"/>
      <c r="L13" s="533"/>
      <c r="M13" s="533"/>
      <c r="N13" s="533"/>
      <c r="O13" s="534"/>
    </row>
    <row r="14" spans="1:15" ht="9" customHeight="1" thickBot="1">
      <c r="A14" s="81"/>
      <c r="B14" s="156"/>
      <c r="C14" s="82"/>
      <c r="D14" s="82"/>
      <c r="E14" s="82"/>
      <c r="F14" s="82"/>
      <c r="G14" s="83"/>
      <c r="H14" s="83"/>
      <c r="I14" s="83"/>
      <c r="J14" s="83"/>
      <c r="K14" s="83"/>
      <c r="L14" s="84"/>
      <c r="M14" s="84"/>
      <c r="N14" s="84"/>
      <c r="O14" s="84"/>
    </row>
    <row r="15" spans="1:15" s="85" customFormat="1" ht="37.5" customHeight="1" thickBot="1">
      <c r="A15" s="127" t="s">
        <v>210</v>
      </c>
      <c r="B15" s="513" t="s">
        <v>379</v>
      </c>
      <c r="C15" s="513"/>
      <c r="D15" s="513"/>
      <c r="E15" s="513"/>
      <c r="F15" s="513"/>
      <c r="G15" s="514" t="s">
        <v>212</v>
      </c>
      <c r="H15" s="514"/>
      <c r="I15" s="515" t="s">
        <v>380</v>
      </c>
      <c r="J15" s="515"/>
      <c r="K15" s="515"/>
      <c r="L15" s="515"/>
      <c r="M15" s="515"/>
      <c r="N15" s="515"/>
      <c r="O15" s="515"/>
    </row>
    <row r="16" spans="1:15" ht="9" customHeight="1" thickBot="1">
      <c r="A16" s="81"/>
      <c r="B16" s="83"/>
      <c r="C16" s="82"/>
      <c r="D16" s="82"/>
      <c r="E16" s="82"/>
      <c r="F16" s="82"/>
      <c r="G16" s="83"/>
      <c r="H16" s="83"/>
      <c r="I16" s="83"/>
      <c r="J16" s="83"/>
      <c r="K16" s="83"/>
      <c r="L16" s="84"/>
      <c r="M16" s="84"/>
      <c r="N16" s="84"/>
      <c r="O16" s="84"/>
    </row>
    <row r="17" spans="1:15" ht="56.25" customHeight="1" thickBot="1">
      <c r="A17" s="127" t="s">
        <v>214</v>
      </c>
      <c r="B17" s="513" t="s">
        <v>215</v>
      </c>
      <c r="C17" s="513"/>
      <c r="D17" s="513"/>
      <c r="E17" s="513"/>
      <c r="F17" s="127" t="s">
        <v>216</v>
      </c>
      <c r="G17" s="519" t="s">
        <v>217</v>
      </c>
      <c r="H17" s="519"/>
      <c r="I17" s="519"/>
      <c r="J17" s="127" t="s">
        <v>218</v>
      </c>
      <c r="K17" s="513" t="s">
        <v>219</v>
      </c>
      <c r="L17" s="513"/>
      <c r="M17" s="513"/>
      <c r="N17" s="513"/>
      <c r="O17" s="513"/>
    </row>
    <row r="18" spans="1:15" ht="9" customHeight="1">
      <c r="A18" s="72"/>
      <c r="B18" s="69"/>
      <c r="C18" s="546"/>
      <c r="D18" s="546"/>
      <c r="E18" s="546"/>
      <c r="F18" s="546"/>
      <c r="G18" s="546"/>
      <c r="H18" s="546"/>
      <c r="I18" s="546"/>
      <c r="J18" s="546"/>
      <c r="K18" s="546"/>
      <c r="L18" s="546"/>
      <c r="M18" s="546"/>
      <c r="N18" s="546"/>
      <c r="O18" s="546"/>
    </row>
    <row r="20" spans="1:15" ht="16.5" customHeight="1" thickBot="1">
      <c r="A20" s="154"/>
      <c r="B20" s="155"/>
      <c r="C20" s="155"/>
      <c r="D20" s="155"/>
      <c r="E20" s="155"/>
      <c r="F20" s="155"/>
      <c r="G20" s="155"/>
      <c r="H20" s="155"/>
      <c r="I20" s="155"/>
      <c r="J20" s="155"/>
      <c r="K20" s="155"/>
      <c r="L20" s="155"/>
      <c r="M20" s="155"/>
      <c r="N20" s="155"/>
      <c r="O20" s="155"/>
    </row>
    <row r="21" spans="1:15" ht="32.1" customHeight="1" thickBot="1">
      <c r="A21" s="547" t="s">
        <v>220</v>
      </c>
      <c r="B21" s="548"/>
      <c r="C21" s="548"/>
      <c r="D21" s="548"/>
      <c r="E21" s="548"/>
      <c r="F21" s="548"/>
      <c r="G21" s="548"/>
      <c r="H21" s="548"/>
      <c r="I21" s="548"/>
      <c r="J21" s="548"/>
      <c r="K21" s="548"/>
      <c r="L21" s="548"/>
      <c r="M21" s="548"/>
      <c r="N21" s="548"/>
      <c r="O21" s="520"/>
    </row>
    <row r="22" spans="1:15" ht="32.1" customHeight="1" thickBot="1">
      <c r="A22" s="547" t="s">
        <v>221</v>
      </c>
      <c r="B22" s="548"/>
      <c r="C22" s="548"/>
      <c r="D22" s="548"/>
      <c r="E22" s="548"/>
      <c r="F22" s="548"/>
      <c r="G22" s="548"/>
      <c r="H22" s="548"/>
      <c r="I22" s="548"/>
      <c r="J22" s="548"/>
      <c r="K22" s="548"/>
      <c r="L22" s="548"/>
      <c r="M22" s="548"/>
      <c r="N22" s="548"/>
      <c r="O22" s="520"/>
    </row>
    <row r="23" spans="1:15"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row>
    <row r="24" spans="1:15" ht="32.1" customHeight="1">
      <c r="A24" s="90" t="s">
        <v>224</v>
      </c>
      <c r="B24" s="91">
        <v>495102000</v>
      </c>
      <c r="C24" s="91">
        <v>495102000</v>
      </c>
      <c r="D24" s="91"/>
      <c r="E24" s="91"/>
      <c r="F24" s="91"/>
      <c r="G24" s="91"/>
      <c r="H24" s="88"/>
      <c r="I24" s="88"/>
      <c r="J24" s="88"/>
      <c r="K24" s="88"/>
      <c r="L24" s="88"/>
      <c r="M24" s="88"/>
      <c r="N24" s="88">
        <f>SUM(B24:M24)</f>
        <v>990204000</v>
      </c>
      <c r="O24" s="89"/>
    </row>
    <row r="25" spans="1:15" ht="32.1" customHeight="1">
      <c r="A25" s="90" t="s">
        <v>225</v>
      </c>
      <c r="B25" s="91"/>
      <c r="C25" s="91">
        <v>442949992</v>
      </c>
      <c r="D25" s="91"/>
      <c r="E25" s="91"/>
      <c r="F25" s="91"/>
      <c r="G25" s="91"/>
      <c r="H25" s="91"/>
      <c r="I25" s="91"/>
      <c r="J25" s="91"/>
      <c r="K25" s="91"/>
      <c r="L25" s="91"/>
      <c r="M25" s="91"/>
      <c r="N25" s="91"/>
      <c r="O25" s="126">
        <f>+(B25+C25+D25+E25+F25+G25+H25+I25+J25+K25+L25+M25)/N24</f>
        <v>0.44733205682869387</v>
      </c>
    </row>
    <row r="26" spans="1:15" ht="32.1" customHeight="1">
      <c r="A26" s="90" t="s">
        <v>226</v>
      </c>
      <c r="B26" s="91"/>
      <c r="C26" s="91">
        <v>7894562</v>
      </c>
      <c r="D26" s="91"/>
      <c r="E26" s="91"/>
      <c r="F26" s="91"/>
      <c r="G26" s="91"/>
      <c r="H26" s="91"/>
      <c r="I26" s="91"/>
      <c r="J26" s="91"/>
      <c r="K26" s="91"/>
      <c r="L26" s="91"/>
      <c r="M26" s="91"/>
      <c r="N26" s="91"/>
      <c r="O26" s="126"/>
    </row>
    <row r="27" spans="1:15" ht="32.1" customHeight="1">
      <c r="A27" s="90" t="s">
        <v>227</v>
      </c>
      <c r="B27" s="91"/>
      <c r="C27" s="91"/>
      <c r="D27" s="91"/>
      <c r="E27" s="91"/>
      <c r="F27" s="91"/>
      <c r="G27" s="91"/>
      <c r="H27" s="91"/>
      <c r="I27" s="91"/>
      <c r="J27" s="91"/>
      <c r="K27" s="91"/>
      <c r="L27" s="91"/>
      <c r="M27" s="91"/>
      <c r="N27" s="91"/>
      <c r="O27" s="92"/>
    </row>
    <row r="28" spans="1:15" ht="32.1" customHeight="1">
      <c r="A28" s="90" t="s">
        <v>228</v>
      </c>
      <c r="B28" s="91">
        <v>0</v>
      </c>
      <c r="C28" s="91"/>
      <c r="D28" s="91"/>
      <c r="E28" s="91"/>
      <c r="F28" s="91"/>
      <c r="G28" s="91"/>
      <c r="H28" s="91"/>
      <c r="I28" s="91"/>
      <c r="J28" s="91"/>
      <c r="K28" s="91"/>
      <c r="L28" s="91"/>
      <c r="M28" s="91"/>
      <c r="N28" s="91"/>
      <c r="O28" s="92"/>
    </row>
    <row r="29" spans="1:15" ht="32.1" customHeight="1" thickBot="1">
      <c r="A29" s="93" t="s">
        <v>229</v>
      </c>
      <c r="B29" s="94">
        <v>0</v>
      </c>
      <c r="C29" s="94"/>
      <c r="D29" s="94"/>
      <c r="E29" s="94"/>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549" t="s">
        <v>230</v>
      </c>
      <c r="B33" s="550"/>
      <c r="C33" s="550"/>
      <c r="D33" s="550"/>
      <c r="E33" s="550"/>
      <c r="F33" s="550"/>
      <c r="G33" s="550"/>
      <c r="H33" s="550"/>
      <c r="I33" s="551"/>
      <c r="J33" s="100"/>
    </row>
    <row r="34" spans="1:10" ht="50.25" customHeight="1" thickBot="1">
      <c r="A34" s="109" t="s">
        <v>231</v>
      </c>
      <c r="B34" s="552" t="str">
        <f>+B11</f>
        <v>Fortalecer el 100% de las herramientas para el seguimiento a de los planes, políticas públicas, proyectos y presupuesto asociados a la inversión de la entidad</v>
      </c>
      <c r="C34" s="553"/>
      <c r="D34" s="553"/>
      <c r="E34" s="553"/>
      <c r="F34" s="553"/>
      <c r="G34" s="553"/>
      <c r="H34" s="553"/>
      <c r="I34" s="554"/>
      <c r="J34" s="98"/>
    </row>
    <row r="35" spans="1:10" ht="18.75" customHeight="1" thickBot="1">
      <c r="A35" s="540" t="s">
        <v>232</v>
      </c>
      <c r="B35" s="165">
        <v>2024</v>
      </c>
      <c r="C35" s="165">
        <v>2025</v>
      </c>
      <c r="D35" s="165">
        <v>2026</v>
      </c>
      <c r="E35" s="165">
        <v>2027</v>
      </c>
      <c r="F35" s="165" t="s">
        <v>233</v>
      </c>
      <c r="G35" s="555" t="s">
        <v>234</v>
      </c>
      <c r="H35" s="555" t="s">
        <v>23</v>
      </c>
      <c r="I35" s="555"/>
      <c r="J35" s="98"/>
    </row>
    <row r="36" spans="1:10" ht="50.25" customHeight="1" thickBot="1">
      <c r="A36" s="541"/>
      <c r="B36" s="349">
        <v>1</v>
      </c>
      <c r="C36" s="349">
        <v>1</v>
      </c>
      <c r="D36" s="349">
        <v>1</v>
      </c>
      <c r="E36" s="349">
        <v>1</v>
      </c>
      <c r="F36" s="166">
        <v>1</v>
      </c>
      <c r="G36" s="555"/>
      <c r="H36" s="555"/>
      <c r="I36" s="555"/>
      <c r="J36" s="98"/>
    </row>
    <row r="37" spans="1:10" ht="52.5" customHeight="1" thickBot="1">
      <c r="A37" s="110" t="s">
        <v>235</v>
      </c>
      <c r="B37" s="535">
        <v>0.33</v>
      </c>
      <c r="C37" s="536"/>
      <c r="D37" s="537" t="s">
        <v>236</v>
      </c>
      <c r="E37" s="538"/>
      <c r="F37" s="538"/>
      <c r="G37" s="538"/>
      <c r="H37" s="538"/>
      <c r="I37" s="539"/>
    </row>
    <row r="38" spans="1:10" s="99" customFormat="1" ht="48" customHeight="1" thickBot="1">
      <c r="A38" s="540" t="s">
        <v>237</v>
      </c>
      <c r="B38" s="110" t="s">
        <v>238</v>
      </c>
      <c r="C38" s="109" t="s">
        <v>239</v>
      </c>
      <c r="D38" s="542" t="s">
        <v>240</v>
      </c>
      <c r="E38" s="543"/>
      <c r="F38" s="542" t="s">
        <v>241</v>
      </c>
      <c r="G38" s="543"/>
      <c r="H38" s="111" t="s">
        <v>242</v>
      </c>
      <c r="I38" s="113" t="s">
        <v>243</v>
      </c>
    </row>
    <row r="39" spans="1:10" ht="120.75" customHeight="1" thickBot="1">
      <c r="A39" s="541"/>
      <c r="B39" s="351">
        <v>8.3299999999999999E-2</v>
      </c>
      <c r="C39" s="104"/>
      <c r="D39" s="558"/>
      <c r="E39" s="559"/>
      <c r="F39" s="558"/>
      <c r="G39" s="559"/>
      <c r="H39" s="101"/>
      <c r="I39" s="102"/>
    </row>
    <row r="40" spans="1:10" s="99" customFormat="1" ht="54" customHeight="1">
      <c r="A40" s="540" t="s">
        <v>244</v>
      </c>
      <c r="B40" s="112" t="s">
        <v>238</v>
      </c>
      <c r="C40" s="111" t="s">
        <v>239</v>
      </c>
      <c r="D40" s="542" t="s">
        <v>240</v>
      </c>
      <c r="E40" s="543"/>
      <c r="F40" s="542" t="s">
        <v>241</v>
      </c>
      <c r="G40" s="543"/>
      <c r="H40" s="111" t="s">
        <v>242</v>
      </c>
      <c r="I40" s="113" t="s">
        <v>243</v>
      </c>
    </row>
    <row r="41" spans="1:10" ht="120.75" customHeight="1">
      <c r="A41" s="541"/>
      <c r="B41" s="351">
        <v>8.3299999999999999E-2</v>
      </c>
      <c r="C41" s="104">
        <v>8.33</v>
      </c>
      <c r="D41" s="558" t="s">
        <v>381</v>
      </c>
      <c r="E41" s="559"/>
      <c r="F41" s="558" t="s">
        <v>381</v>
      </c>
      <c r="G41" s="559"/>
      <c r="H41" s="101" t="s">
        <v>246</v>
      </c>
      <c r="I41" s="102" t="s">
        <v>246</v>
      </c>
    </row>
    <row r="42" spans="1:10" s="99" customFormat="1" ht="35.1" customHeight="1">
      <c r="A42" s="540" t="s">
        <v>248</v>
      </c>
      <c r="B42" s="112" t="s">
        <v>238</v>
      </c>
      <c r="C42" s="111" t="s">
        <v>239</v>
      </c>
      <c r="D42" s="542" t="s">
        <v>240</v>
      </c>
      <c r="E42" s="543"/>
      <c r="F42" s="542" t="s">
        <v>241</v>
      </c>
      <c r="G42" s="543"/>
      <c r="H42" s="111" t="s">
        <v>242</v>
      </c>
      <c r="I42" s="113" t="s">
        <v>243</v>
      </c>
    </row>
    <row r="43" spans="1:10" ht="120.75" customHeight="1" thickBot="1">
      <c r="A43" s="541"/>
      <c r="B43" s="351">
        <v>8.3299999999999999E-2</v>
      </c>
      <c r="C43" s="104"/>
      <c r="D43" s="558"/>
      <c r="E43" s="559"/>
      <c r="F43" s="558"/>
      <c r="G43" s="559"/>
      <c r="H43" s="101"/>
      <c r="I43" s="102"/>
    </row>
    <row r="44" spans="1:10" s="99" customFormat="1" ht="35.1" customHeight="1" thickBot="1">
      <c r="A44" s="540" t="s">
        <v>249</v>
      </c>
      <c r="B44" s="112" t="s">
        <v>238</v>
      </c>
      <c r="C44" s="112" t="s">
        <v>239</v>
      </c>
      <c r="D44" s="542" t="s">
        <v>240</v>
      </c>
      <c r="E44" s="543"/>
      <c r="F44" s="542" t="s">
        <v>241</v>
      </c>
      <c r="G44" s="543"/>
      <c r="H44" s="111" t="s">
        <v>242</v>
      </c>
      <c r="I44" s="111" t="s">
        <v>243</v>
      </c>
    </row>
    <row r="45" spans="1:10" ht="120.75" customHeight="1" thickBot="1">
      <c r="A45" s="541"/>
      <c r="B45" s="351">
        <v>8.3299999999999999E-2</v>
      </c>
      <c r="C45" s="104"/>
      <c r="D45" s="560"/>
      <c r="E45" s="561"/>
      <c r="F45" s="560"/>
      <c r="G45" s="561"/>
      <c r="H45" s="121"/>
      <c r="I45" s="122"/>
    </row>
    <row r="46" spans="1:10" s="99" customFormat="1" ht="35.1" customHeight="1" thickBot="1">
      <c r="A46" s="540" t="s">
        <v>250</v>
      </c>
      <c r="B46" s="112" t="s">
        <v>238</v>
      </c>
      <c r="C46" s="111" t="s">
        <v>239</v>
      </c>
      <c r="D46" s="542" t="s">
        <v>240</v>
      </c>
      <c r="E46" s="543"/>
      <c r="F46" s="542" t="s">
        <v>241</v>
      </c>
      <c r="G46" s="543"/>
      <c r="H46" s="111" t="s">
        <v>242</v>
      </c>
      <c r="I46" s="113" t="s">
        <v>243</v>
      </c>
    </row>
    <row r="47" spans="1:10" ht="120.75" customHeight="1" thickBot="1">
      <c r="A47" s="541"/>
      <c r="B47" s="351">
        <v>8.3299999999999999E-2</v>
      </c>
      <c r="C47" s="104"/>
      <c r="D47" s="562"/>
      <c r="E47" s="563"/>
      <c r="F47" s="562"/>
      <c r="G47" s="563"/>
      <c r="H47" s="101"/>
      <c r="I47" s="103"/>
    </row>
    <row r="48" spans="1:10" s="99" customFormat="1" ht="35.1" customHeight="1" thickBot="1">
      <c r="A48" s="540" t="s">
        <v>251</v>
      </c>
      <c r="B48" s="112" t="s">
        <v>238</v>
      </c>
      <c r="C48" s="111" t="s">
        <v>239</v>
      </c>
      <c r="D48" s="542" t="s">
        <v>240</v>
      </c>
      <c r="E48" s="543"/>
      <c r="F48" s="542" t="s">
        <v>241</v>
      </c>
      <c r="G48" s="543"/>
      <c r="H48" s="111" t="s">
        <v>242</v>
      </c>
      <c r="I48" s="113" t="s">
        <v>243</v>
      </c>
    </row>
    <row r="49" spans="1:9" ht="120.75" customHeight="1" thickBot="1">
      <c r="A49" s="541"/>
      <c r="B49" s="351">
        <v>8.3299999999999999E-2</v>
      </c>
      <c r="C49" s="105"/>
      <c r="D49" s="562"/>
      <c r="E49" s="563"/>
      <c r="F49" s="562"/>
      <c r="G49" s="563"/>
      <c r="H49" s="101"/>
      <c r="I49" s="103"/>
    </row>
    <row r="50" spans="1:9" ht="35.1" customHeight="1" thickBot="1">
      <c r="A50" s="540" t="s">
        <v>252</v>
      </c>
      <c r="B50" s="110" t="s">
        <v>238</v>
      </c>
      <c r="C50" s="109" t="s">
        <v>239</v>
      </c>
      <c r="D50" s="542" t="s">
        <v>240</v>
      </c>
      <c r="E50" s="543"/>
      <c r="F50" s="542" t="s">
        <v>241</v>
      </c>
      <c r="G50" s="543"/>
      <c r="H50" s="111" t="s">
        <v>242</v>
      </c>
      <c r="I50" s="113" t="s">
        <v>243</v>
      </c>
    </row>
    <row r="51" spans="1:9" ht="120.75" customHeight="1" thickBot="1">
      <c r="A51" s="541"/>
      <c r="B51" s="351">
        <v>8.3299999999999999E-2</v>
      </c>
      <c r="C51" s="105"/>
      <c r="D51" s="562"/>
      <c r="E51" s="564"/>
      <c r="F51" s="562"/>
      <c r="G51" s="563"/>
      <c r="H51" s="101"/>
      <c r="I51" s="103"/>
    </row>
    <row r="52" spans="1:9" ht="35.1" customHeight="1" thickBot="1">
      <c r="A52" s="540" t="s">
        <v>253</v>
      </c>
      <c r="B52" s="110" t="s">
        <v>238</v>
      </c>
      <c r="C52" s="109" t="s">
        <v>239</v>
      </c>
      <c r="D52" s="542" t="s">
        <v>240</v>
      </c>
      <c r="E52" s="543"/>
      <c r="F52" s="542" t="s">
        <v>241</v>
      </c>
      <c r="G52" s="543"/>
      <c r="H52" s="111" t="s">
        <v>242</v>
      </c>
      <c r="I52" s="113" t="s">
        <v>243</v>
      </c>
    </row>
    <row r="53" spans="1:9" ht="120.75" customHeight="1" thickBot="1">
      <c r="A53" s="541"/>
      <c r="B53" s="351">
        <v>8.3299999999999999E-2</v>
      </c>
      <c r="C53" s="105"/>
      <c r="D53" s="562"/>
      <c r="E53" s="564"/>
      <c r="F53" s="562"/>
      <c r="G53" s="563"/>
      <c r="H53" s="123"/>
      <c r="I53" s="103"/>
    </row>
    <row r="54" spans="1:9" ht="35.1" customHeight="1" thickBot="1">
      <c r="A54" s="540" t="s">
        <v>254</v>
      </c>
      <c r="B54" s="110" t="s">
        <v>238</v>
      </c>
      <c r="C54" s="109" t="s">
        <v>239</v>
      </c>
      <c r="D54" s="542" t="s">
        <v>240</v>
      </c>
      <c r="E54" s="543"/>
      <c r="F54" s="542" t="s">
        <v>241</v>
      </c>
      <c r="G54" s="543"/>
      <c r="H54" s="111" t="s">
        <v>242</v>
      </c>
      <c r="I54" s="113" t="s">
        <v>243</v>
      </c>
    </row>
    <row r="55" spans="1:9" ht="120.75" customHeight="1" thickBot="1">
      <c r="A55" s="541"/>
      <c r="B55" s="351">
        <v>8.3299999999999999E-2</v>
      </c>
      <c r="C55" s="105"/>
      <c r="D55" s="562"/>
      <c r="E55" s="563"/>
      <c r="F55" s="562"/>
      <c r="G55" s="563"/>
      <c r="H55" s="101"/>
      <c r="I55" s="101"/>
    </row>
    <row r="56" spans="1:9" ht="35.1" customHeight="1" thickBot="1">
      <c r="A56" s="540" t="s">
        <v>255</v>
      </c>
      <c r="B56" s="110" t="s">
        <v>238</v>
      </c>
      <c r="C56" s="109" t="s">
        <v>239</v>
      </c>
      <c r="D56" s="542" t="s">
        <v>240</v>
      </c>
      <c r="E56" s="543"/>
      <c r="F56" s="542" t="s">
        <v>241</v>
      </c>
      <c r="G56" s="543"/>
      <c r="H56" s="111" t="s">
        <v>242</v>
      </c>
      <c r="I56" s="113" t="s">
        <v>243</v>
      </c>
    </row>
    <row r="57" spans="1:9" ht="120.75" customHeight="1" thickBot="1">
      <c r="A57" s="541"/>
      <c r="B57" s="351">
        <v>8.3299999999999999E-2</v>
      </c>
      <c r="C57" s="105"/>
      <c r="D57" s="562"/>
      <c r="E57" s="563"/>
      <c r="F57" s="562"/>
      <c r="G57" s="563"/>
      <c r="H57" s="101"/>
      <c r="I57" s="103"/>
    </row>
    <row r="58" spans="1:9" ht="35.1" customHeight="1" thickBot="1">
      <c r="A58" s="540" t="s">
        <v>256</v>
      </c>
      <c r="B58" s="110" t="s">
        <v>238</v>
      </c>
      <c r="C58" s="109" t="s">
        <v>239</v>
      </c>
      <c r="D58" s="542" t="s">
        <v>240</v>
      </c>
      <c r="E58" s="543"/>
      <c r="F58" s="542" t="s">
        <v>241</v>
      </c>
      <c r="G58" s="543"/>
      <c r="H58" s="111" t="s">
        <v>242</v>
      </c>
      <c r="I58" s="113" t="s">
        <v>243</v>
      </c>
    </row>
    <row r="59" spans="1:9" ht="120.75" customHeight="1" thickBot="1">
      <c r="A59" s="541"/>
      <c r="B59" s="351">
        <v>8.3299999999999999E-2</v>
      </c>
      <c r="C59" s="105"/>
      <c r="D59" s="562"/>
      <c r="E59" s="563"/>
      <c r="F59" s="564"/>
      <c r="G59" s="564"/>
      <c r="H59" s="101"/>
      <c r="I59" s="101"/>
    </row>
    <row r="60" spans="1:9" ht="35.1" customHeight="1" thickBot="1">
      <c r="A60" s="540" t="s">
        <v>257</v>
      </c>
      <c r="B60" s="110" t="s">
        <v>238</v>
      </c>
      <c r="C60" s="109" t="s">
        <v>239</v>
      </c>
      <c r="D60" s="542" t="s">
        <v>240</v>
      </c>
      <c r="E60" s="543"/>
      <c r="F60" s="542" t="s">
        <v>241</v>
      </c>
      <c r="G60" s="543"/>
      <c r="H60" s="111" t="s">
        <v>242</v>
      </c>
      <c r="I60" s="113" t="s">
        <v>243</v>
      </c>
    </row>
    <row r="61" spans="1:9" ht="120.75" customHeight="1" thickBot="1">
      <c r="A61" s="541"/>
      <c r="B61" s="351">
        <v>8.3299999999999999E-2</v>
      </c>
      <c r="C61" s="105"/>
      <c r="D61" s="562"/>
      <c r="E61" s="563"/>
      <c r="F61" s="562"/>
      <c r="G61" s="563"/>
      <c r="H61" s="101"/>
      <c r="I61" s="101"/>
    </row>
    <row r="62" spans="1:9">
      <c r="B62" s="352"/>
    </row>
    <row r="64" spans="1:9" s="98" customFormat="1" ht="30" customHeight="1">
      <c r="A64" s="68"/>
      <c r="B64" s="68"/>
      <c r="C64" s="68"/>
      <c r="D64" s="68"/>
      <c r="E64" s="68"/>
      <c r="F64" s="68"/>
      <c r="G64" s="68"/>
      <c r="H64" s="68"/>
      <c r="I64" s="68"/>
    </row>
    <row r="65" spans="1:9" ht="34.5" customHeight="1">
      <c r="A65" s="565" t="s">
        <v>258</v>
      </c>
      <c r="B65" s="565"/>
      <c r="C65" s="565"/>
      <c r="D65" s="565"/>
      <c r="E65" s="565"/>
      <c r="F65" s="565"/>
      <c r="G65" s="565"/>
      <c r="H65" s="565"/>
      <c r="I65" s="565"/>
    </row>
    <row r="66" spans="1:9" ht="92.25" customHeight="1">
      <c r="A66" s="114" t="s">
        <v>259</v>
      </c>
      <c r="B66" s="566" t="s">
        <v>382</v>
      </c>
      <c r="C66" s="567"/>
      <c r="D66" s="566"/>
      <c r="E66" s="567"/>
      <c r="F66" s="655"/>
      <c r="G66" s="567"/>
      <c r="H66" s="655"/>
      <c r="I66" s="567"/>
    </row>
    <row r="67" spans="1:9" ht="40.5" customHeight="1">
      <c r="A67" s="114" t="s">
        <v>261</v>
      </c>
      <c r="B67" s="568">
        <v>1</v>
      </c>
      <c r="C67" s="569"/>
      <c r="D67" s="568"/>
      <c r="E67" s="569"/>
      <c r="F67" s="656"/>
      <c r="G67" s="657"/>
      <c r="H67" s="656"/>
      <c r="I67" s="657"/>
    </row>
    <row r="68" spans="1:9" ht="30" customHeight="1">
      <c r="A68" s="574" t="s">
        <v>191</v>
      </c>
      <c r="B68" s="172" t="s">
        <v>99</v>
      </c>
      <c r="C68" s="172" t="s">
        <v>239</v>
      </c>
      <c r="D68" s="172" t="s">
        <v>99</v>
      </c>
      <c r="E68" s="172" t="s">
        <v>239</v>
      </c>
      <c r="F68" s="172" t="s">
        <v>99</v>
      </c>
      <c r="G68" s="172" t="s">
        <v>239</v>
      </c>
      <c r="H68" s="172" t="s">
        <v>99</v>
      </c>
      <c r="I68" s="172" t="s">
        <v>239</v>
      </c>
    </row>
    <row r="69" spans="1:9" ht="30" customHeight="1">
      <c r="A69" s="575"/>
      <c r="B69" s="355">
        <f>100%/12</f>
        <v>8.3333333333333329E-2</v>
      </c>
      <c r="C69" s="117"/>
      <c r="D69" s="355"/>
      <c r="E69" s="117"/>
      <c r="F69" s="124"/>
      <c r="G69" s="117"/>
      <c r="H69" s="124"/>
      <c r="I69" s="117"/>
    </row>
    <row r="70" spans="1:9" ht="80.25" customHeight="1">
      <c r="A70" s="114" t="s">
        <v>262</v>
      </c>
      <c r="B70" s="576"/>
      <c r="C70" s="577"/>
      <c r="D70" s="578"/>
      <c r="E70" s="579"/>
      <c r="F70" s="578"/>
      <c r="G70" s="580"/>
      <c r="H70" s="578"/>
      <c r="I70" s="579"/>
    </row>
    <row r="71" spans="1:9" ht="80.25" customHeight="1">
      <c r="A71" s="114" t="s">
        <v>263</v>
      </c>
      <c r="B71" s="570"/>
      <c r="C71" s="571"/>
      <c r="D71" s="570"/>
      <c r="E71" s="571"/>
      <c r="F71" s="572"/>
      <c r="G71" s="573"/>
      <c r="H71" s="572"/>
      <c r="I71" s="573"/>
    </row>
    <row r="72" spans="1:9" ht="30.75" customHeight="1">
      <c r="A72" s="574" t="s">
        <v>192</v>
      </c>
      <c r="B72" s="172" t="s">
        <v>99</v>
      </c>
      <c r="C72" s="172" t="s">
        <v>239</v>
      </c>
      <c r="D72" s="172" t="s">
        <v>99</v>
      </c>
      <c r="E72" s="172" t="s">
        <v>239</v>
      </c>
      <c r="F72" s="172" t="s">
        <v>99</v>
      </c>
      <c r="G72" s="172" t="s">
        <v>239</v>
      </c>
      <c r="H72" s="172" t="s">
        <v>99</v>
      </c>
      <c r="I72" s="172" t="s">
        <v>239</v>
      </c>
    </row>
    <row r="73" spans="1:9" ht="30.75" customHeight="1">
      <c r="A73" s="575"/>
      <c r="B73" s="355">
        <f>100%/12</f>
        <v>8.3333333333333329E-2</v>
      </c>
      <c r="C73" s="117"/>
      <c r="D73" s="355"/>
      <c r="E73" s="117"/>
      <c r="F73" s="124"/>
      <c r="G73" s="118"/>
      <c r="H73" s="124"/>
      <c r="I73" s="118"/>
    </row>
    <row r="74" spans="1:9" ht="80.25" customHeight="1">
      <c r="A74" s="114" t="s">
        <v>262</v>
      </c>
      <c r="B74" s="576"/>
      <c r="C74" s="577"/>
      <c r="D74" s="581"/>
      <c r="E74" s="582"/>
      <c r="F74" s="578"/>
      <c r="G74" s="580"/>
      <c r="H74" s="581"/>
      <c r="I74" s="582"/>
    </row>
    <row r="75" spans="1:9" ht="80.25" customHeight="1">
      <c r="A75" s="114" t="s">
        <v>263</v>
      </c>
      <c r="B75" s="570"/>
      <c r="C75" s="571"/>
      <c r="D75" s="570"/>
      <c r="E75" s="571"/>
      <c r="F75" s="572"/>
      <c r="G75" s="573"/>
      <c r="H75" s="572"/>
      <c r="I75" s="573"/>
    </row>
    <row r="76" spans="1:9" ht="30.75" customHeight="1">
      <c r="A76" s="574" t="s">
        <v>193</v>
      </c>
      <c r="B76" s="172" t="s">
        <v>99</v>
      </c>
      <c r="C76" s="172" t="s">
        <v>239</v>
      </c>
      <c r="D76" s="172" t="s">
        <v>99</v>
      </c>
      <c r="E76" s="172" t="s">
        <v>239</v>
      </c>
      <c r="F76" s="172" t="s">
        <v>99</v>
      </c>
      <c r="G76" s="172" t="s">
        <v>239</v>
      </c>
      <c r="H76" s="172" t="s">
        <v>99</v>
      </c>
      <c r="I76" s="172" t="s">
        <v>239</v>
      </c>
    </row>
    <row r="77" spans="1:9" ht="30.75" customHeight="1">
      <c r="A77" s="575"/>
      <c r="B77" s="355">
        <f>100%/12</f>
        <v>8.3333333333333329E-2</v>
      </c>
      <c r="C77" s="117"/>
      <c r="D77" s="355"/>
      <c r="E77" s="117"/>
      <c r="F77" s="124"/>
      <c r="G77" s="118"/>
      <c r="H77" s="124"/>
      <c r="I77" s="118"/>
    </row>
    <row r="78" spans="1:9" ht="80.25" customHeight="1">
      <c r="A78" s="114" t="s">
        <v>262</v>
      </c>
      <c r="B78" s="576"/>
      <c r="C78" s="577"/>
      <c r="D78" s="572"/>
      <c r="E78" s="585"/>
      <c r="F78" s="578"/>
      <c r="G78" s="580"/>
      <c r="H78" s="572"/>
      <c r="I78" s="573"/>
    </row>
    <row r="79" spans="1:9" ht="80.25" customHeight="1">
      <c r="A79" s="114" t="s">
        <v>263</v>
      </c>
      <c r="B79" s="570"/>
      <c r="C79" s="571"/>
      <c r="D79" s="570"/>
      <c r="E79" s="571"/>
      <c r="F79" s="572"/>
      <c r="G79" s="573"/>
      <c r="H79" s="572"/>
      <c r="I79" s="573"/>
    </row>
    <row r="80" spans="1:9" ht="30.75" customHeight="1">
      <c r="A80" s="574" t="s">
        <v>194</v>
      </c>
      <c r="B80" s="172" t="s">
        <v>99</v>
      </c>
      <c r="C80" s="172" t="s">
        <v>239</v>
      </c>
      <c r="D80" s="172" t="s">
        <v>99</v>
      </c>
      <c r="E80" s="172" t="s">
        <v>239</v>
      </c>
      <c r="F80" s="172" t="s">
        <v>99</v>
      </c>
      <c r="G80" s="172" t="s">
        <v>239</v>
      </c>
      <c r="H80" s="172" t="s">
        <v>99</v>
      </c>
      <c r="I80" s="172" t="s">
        <v>239</v>
      </c>
    </row>
    <row r="81" spans="1:9" ht="30.75" customHeight="1">
      <c r="A81" s="575"/>
      <c r="B81" s="355">
        <f>100%/12</f>
        <v>8.3333333333333329E-2</v>
      </c>
      <c r="C81" s="117"/>
      <c r="D81" s="355"/>
      <c r="E81" s="117"/>
      <c r="F81" s="124"/>
      <c r="G81" s="118"/>
      <c r="H81" s="124"/>
      <c r="I81" s="118"/>
    </row>
    <row r="82" spans="1:9" ht="80.25" customHeight="1">
      <c r="A82" s="114" t="s">
        <v>262</v>
      </c>
      <c r="B82" s="586"/>
      <c r="C82" s="587"/>
      <c r="D82" s="572"/>
      <c r="E82" s="573"/>
      <c r="F82" s="578"/>
      <c r="G82" s="580"/>
      <c r="H82" s="572"/>
      <c r="I82" s="573"/>
    </row>
    <row r="83" spans="1:9" ht="80.25" customHeight="1">
      <c r="A83" s="114" t="s">
        <v>263</v>
      </c>
      <c r="B83" s="588"/>
      <c r="C83" s="589"/>
      <c r="D83" s="570"/>
      <c r="E83" s="571"/>
      <c r="F83" s="572"/>
      <c r="G83" s="573"/>
      <c r="H83" s="572"/>
      <c r="I83" s="573"/>
    </row>
    <row r="84" spans="1:9" ht="30" customHeight="1">
      <c r="A84" s="574" t="s">
        <v>197</v>
      </c>
      <c r="B84" s="172" t="s">
        <v>99</v>
      </c>
      <c r="C84" s="172" t="s">
        <v>239</v>
      </c>
      <c r="D84" s="172" t="s">
        <v>99</v>
      </c>
      <c r="E84" s="172" t="s">
        <v>239</v>
      </c>
      <c r="F84" s="172" t="s">
        <v>99</v>
      </c>
      <c r="G84" s="172" t="s">
        <v>239</v>
      </c>
      <c r="H84" s="172" t="s">
        <v>99</v>
      </c>
      <c r="I84" s="172" t="s">
        <v>239</v>
      </c>
    </row>
    <row r="85" spans="1:9" ht="30" customHeight="1">
      <c r="A85" s="575"/>
      <c r="B85" s="355">
        <f>100%/12</f>
        <v>8.3333333333333329E-2</v>
      </c>
      <c r="C85" s="117"/>
      <c r="D85" s="355"/>
      <c r="E85" s="117"/>
      <c r="F85" s="124"/>
      <c r="G85" s="118"/>
      <c r="H85" s="124"/>
      <c r="I85" s="118"/>
    </row>
    <row r="86" spans="1:9" ht="80.25" customHeight="1">
      <c r="A86" s="114" t="s">
        <v>262</v>
      </c>
      <c r="B86" s="590"/>
      <c r="C86" s="591"/>
      <c r="D86" s="592"/>
      <c r="E86" s="592"/>
      <c r="F86" s="592"/>
      <c r="G86" s="592"/>
      <c r="H86" s="592"/>
      <c r="I86" s="592"/>
    </row>
    <row r="87" spans="1:9" ht="80.25" customHeight="1">
      <c r="A87" s="114" t="s">
        <v>263</v>
      </c>
      <c r="B87" s="590"/>
      <c r="C87" s="591"/>
      <c r="D87" s="590"/>
      <c r="E87" s="591"/>
      <c r="F87" s="590"/>
      <c r="G87" s="591"/>
      <c r="H87" s="590"/>
      <c r="I87" s="591"/>
    </row>
    <row r="88" spans="1:9" ht="29.25" customHeight="1">
      <c r="A88" s="574" t="s">
        <v>198</v>
      </c>
      <c r="B88" s="172" t="s">
        <v>99</v>
      </c>
      <c r="C88" s="172" t="s">
        <v>239</v>
      </c>
      <c r="D88" s="172" t="s">
        <v>99</v>
      </c>
      <c r="E88" s="172" t="s">
        <v>239</v>
      </c>
      <c r="F88" s="172" t="s">
        <v>99</v>
      </c>
      <c r="G88" s="172" t="s">
        <v>239</v>
      </c>
      <c r="H88" s="172" t="s">
        <v>99</v>
      </c>
      <c r="I88" s="172" t="s">
        <v>239</v>
      </c>
    </row>
    <row r="89" spans="1:9" ht="29.25" customHeight="1">
      <c r="A89" s="575"/>
      <c r="B89" s="355">
        <f>100%/12</f>
        <v>8.3333333333333329E-2</v>
      </c>
      <c r="C89" s="119"/>
      <c r="D89" s="355"/>
      <c r="E89" s="117"/>
      <c r="F89" s="124"/>
      <c r="G89" s="118"/>
      <c r="H89" s="124"/>
      <c r="I89" s="118"/>
    </row>
    <row r="90" spans="1:9" ht="80.25" customHeight="1">
      <c r="A90" s="114" t="s">
        <v>262</v>
      </c>
      <c r="B90" s="658"/>
      <c r="C90" s="659"/>
      <c r="D90" s="593"/>
      <c r="E90" s="593"/>
      <c r="F90" s="593"/>
      <c r="G90" s="593"/>
      <c r="H90" s="593"/>
      <c r="I90" s="593"/>
    </row>
    <row r="91" spans="1:9" ht="80.25" customHeight="1">
      <c r="A91" s="114" t="s">
        <v>263</v>
      </c>
      <c r="B91" s="590"/>
      <c r="C91" s="591"/>
      <c r="D91" s="590"/>
      <c r="E91" s="591"/>
      <c r="F91" s="590"/>
      <c r="G91" s="591"/>
      <c r="H91" s="590"/>
      <c r="I91" s="591"/>
    </row>
    <row r="92" spans="1:9" ht="25.35" customHeight="1">
      <c r="A92" s="574" t="s">
        <v>199</v>
      </c>
      <c r="B92" s="172" t="s">
        <v>99</v>
      </c>
      <c r="C92" s="172" t="s">
        <v>239</v>
      </c>
      <c r="D92" s="172" t="s">
        <v>99</v>
      </c>
      <c r="E92" s="172" t="s">
        <v>239</v>
      </c>
      <c r="F92" s="172" t="s">
        <v>99</v>
      </c>
      <c r="G92" s="172" t="s">
        <v>239</v>
      </c>
      <c r="H92" s="172" t="s">
        <v>99</v>
      </c>
      <c r="I92" s="172" t="s">
        <v>239</v>
      </c>
    </row>
    <row r="93" spans="1:9" ht="25.35" customHeight="1">
      <c r="A93" s="575"/>
      <c r="B93" s="355">
        <f>100%/12</f>
        <v>8.3333333333333329E-2</v>
      </c>
      <c r="C93" s="119"/>
      <c r="D93" s="355"/>
      <c r="E93" s="117"/>
      <c r="F93" s="124"/>
      <c r="G93" s="118"/>
      <c r="H93" s="124"/>
      <c r="I93" s="118"/>
    </row>
    <row r="94" spans="1:9" ht="80.25" customHeight="1">
      <c r="A94" s="114" t="s">
        <v>262</v>
      </c>
      <c r="B94" s="593"/>
      <c r="C94" s="593"/>
      <c r="D94" s="593"/>
      <c r="E94" s="593"/>
      <c r="F94" s="593"/>
      <c r="G94" s="593"/>
      <c r="H94" s="593"/>
      <c r="I94" s="593"/>
    </row>
    <row r="95" spans="1:9" ht="80.25" customHeight="1">
      <c r="A95" s="114" t="s">
        <v>263</v>
      </c>
      <c r="B95" s="590"/>
      <c r="C95" s="591"/>
      <c r="D95" s="590"/>
      <c r="E95" s="591"/>
      <c r="F95" s="590"/>
      <c r="G95" s="591"/>
      <c r="H95" s="590"/>
      <c r="I95" s="591"/>
    </row>
    <row r="96" spans="1:9" ht="25.35" customHeight="1">
      <c r="A96" s="574" t="s">
        <v>200</v>
      </c>
      <c r="B96" s="172" t="s">
        <v>99</v>
      </c>
      <c r="C96" s="172" t="s">
        <v>239</v>
      </c>
      <c r="D96" s="172" t="s">
        <v>99</v>
      </c>
      <c r="E96" s="172" t="s">
        <v>239</v>
      </c>
      <c r="F96" s="172" t="s">
        <v>99</v>
      </c>
      <c r="G96" s="172" t="s">
        <v>239</v>
      </c>
      <c r="H96" s="172" t="s">
        <v>99</v>
      </c>
      <c r="I96" s="172" t="s">
        <v>239</v>
      </c>
    </row>
    <row r="97" spans="1:9" ht="25.35" customHeight="1">
      <c r="A97" s="575"/>
      <c r="B97" s="355">
        <f>100%/12</f>
        <v>8.3333333333333329E-2</v>
      </c>
      <c r="C97" s="119"/>
      <c r="D97" s="355"/>
      <c r="E97" s="117"/>
      <c r="F97" s="124"/>
      <c r="G97" s="118"/>
      <c r="H97" s="124"/>
      <c r="I97" s="118"/>
    </row>
    <row r="98" spans="1:9" ht="80.25" customHeight="1">
      <c r="A98" s="114" t="s">
        <v>262</v>
      </c>
      <c r="B98" s="593"/>
      <c r="C98" s="593"/>
      <c r="D98" s="593"/>
      <c r="E98" s="593"/>
      <c r="F98" s="593"/>
      <c r="G98" s="593"/>
      <c r="H98" s="593"/>
      <c r="I98" s="593"/>
    </row>
    <row r="99" spans="1:9" ht="80.25" customHeight="1">
      <c r="A99" s="114" t="s">
        <v>263</v>
      </c>
      <c r="B99" s="590"/>
      <c r="C99" s="591"/>
      <c r="D99" s="590"/>
      <c r="E99" s="591"/>
      <c r="F99" s="590"/>
      <c r="G99" s="591"/>
      <c r="H99" s="590"/>
      <c r="I99" s="591"/>
    </row>
    <row r="100" spans="1:9" ht="25.35" customHeight="1">
      <c r="A100" s="574" t="s">
        <v>203</v>
      </c>
      <c r="B100" s="172" t="s">
        <v>99</v>
      </c>
      <c r="C100" s="172" t="s">
        <v>239</v>
      </c>
      <c r="D100" s="172" t="s">
        <v>99</v>
      </c>
      <c r="E100" s="172" t="s">
        <v>239</v>
      </c>
      <c r="F100" s="172" t="s">
        <v>99</v>
      </c>
      <c r="G100" s="172" t="s">
        <v>239</v>
      </c>
      <c r="H100" s="172" t="s">
        <v>99</v>
      </c>
      <c r="I100" s="172" t="s">
        <v>239</v>
      </c>
    </row>
    <row r="101" spans="1:9" ht="25.35" customHeight="1">
      <c r="A101" s="575"/>
      <c r="B101" s="355">
        <f>100%/12</f>
        <v>8.3333333333333329E-2</v>
      </c>
      <c r="C101" s="119"/>
      <c r="D101" s="355"/>
      <c r="E101" s="117"/>
      <c r="F101" s="124"/>
      <c r="G101" s="118"/>
      <c r="H101" s="124"/>
      <c r="I101" s="118"/>
    </row>
    <row r="102" spans="1:9" ht="80.25" customHeight="1">
      <c r="A102" s="114" t="s">
        <v>262</v>
      </c>
      <c r="B102" s="593"/>
      <c r="C102" s="593"/>
      <c r="D102" s="593"/>
      <c r="E102" s="593"/>
      <c r="F102" s="593"/>
      <c r="G102" s="593"/>
      <c r="H102" s="593"/>
      <c r="I102" s="593"/>
    </row>
    <row r="103" spans="1:9" ht="80.25" customHeight="1">
      <c r="A103" s="114" t="s">
        <v>263</v>
      </c>
      <c r="B103" s="590"/>
      <c r="C103" s="591"/>
      <c r="D103" s="590"/>
      <c r="E103" s="591"/>
      <c r="F103" s="590"/>
      <c r="G103" s="591"/>
      <c r="H103" s="590"/>
      <c r="I103" s="591"/>
    </row>
    <row r="104" spans="1:9" ht="25.35" customHeight="1">
      <c r="A104" s="574" t="s">
        <v>204</v>
      </c>
      <c r="B104" s="172" t="s">
        <v>99</v>
      </c>
      <c r="C104" s="172" t="s">
        <v>239</v>
      </c>
      <c r="D104" s="172" t="s">
        <v>99</v>
      </c>
      <c r="E104" s="172" t="s">
        <v>239</v>
      </c>
      <c r="F104" s="172" t="s">
        <v>99</v>
      </c>
      <c r="G104" s="172" t="s">
        <v>239</v>
      </c>
      <c r="H104" s="172" t="s">
        <v>99</v>
      </c>
      <c r="I104" s="172" t="s">
        <v>239</v>
      </c>
    </row>
    <row r="105" spans="1:9" ht="25.35" customHeight="1">
      <c r="A105" s="575"/>
      <c r="B105" s="355">
        <f>100%/12</f>
        <v>8.3333333333333329E-2</v>
      </c>
      <c r="C105" s="119"/>
      <c r="D105" s="355"/>
      <c r="E105" s="117"/>
      <c r="F105" s="124"/>
      <c r="G105" s="118"/>
      <c r="H105" s="124"/>
      <c r="I105" s="118"/>
    </row>
    <row r="106" spans="1:9" ht="80.25" customHeight="1">
      <c r="A106" s="114" t="s">
        <v>262</v>
      </c>
      <c r="B106" s="593"/>
      <c r="C106" s="593"/>
      <c r="D106" s="593"/>
      <c r="E106" s="593"/>
      <c r="F106" s="593"/>
      <c r="G106" s="593"/>
      <c r="H106" s="593"/>
      <c r="I106" s="593"/>
    </row>
    <row r="107" spans="1:9" ht="80.25" customHeight="1">
      <c r="A107" s="114" t="s">
        <v>263</v>
      </c>
      <c r="B107" s="590"/>
      <c r="C107" s="591"/>
      <c r="D107" s="590"/>
      <c r="E107" s="591"/>
      <c r="F107" s="590"/>
      <c r="G107" s="591"/>
      <c r="H107" s="590"/>
      <c r="I107" s="591"/>
    </row>
    <row r="108" spans="1:9" ht="25.35" customHeight="1">
      <c r="A108" s="574" t="s">
        <v>205</v>
      </c>
      <c r="B108" s="172" t="s">
        <v>99</v>
      </c>
      <c r="C108" s="172" t="s">
        <v>239</v>
      </c>
      <c r="D108" s="172" t="s">
        <v>99</v>
      </c>
      <c r="E108" s="172" t="s">
        <v>239</v>
      </c>
      <c r="F108" s="172" t="s">
        <v>99</v>
      </c>
      <c r="G108" s="172" t="s">
        <v>239</v>
      </c>
      <c r="H108" s="172" t="s">
        <v>99</v>
      </c>
      <c r="I108" s="172" t="s">
        <v>239</v>
      </c>
    </row>
    <row r="109" spans="1:9" ht="25.35" customHeight="1">
      <c r="A109" s="575"/>
      <c r="B109" s="355">
        <f>100%/12</f>
        <v>8.3333333333333329E-2</v>
      </c>
      <c r="C109" s="119"/>
      <c r="D109" s="355"/>
      <c r="E109" s="117"/>
      <c r="F109" s="124"/>
      <c r="G109" s="118"/>
      <c r="H109" s="124"/>
      <c r="I109" s="118"/>
    </row>
    <row r="110" spans="1:9" ht="80.25" customHeight="1">
      <c r="A110" s="114" t="s">
        <v>262</v>
      </c>
      <c r="B110" s="593"/>
      <c r="C110" s="593"/>
      <c r="D110" s="593"/>
      <c r="E110" s="593"/>
      <c r="F110" s="593"/>
      <c r="G110" s="593"/>
      <c r="H110" s="593"/>
      <c r="I110" s="593"/>
    </row>
    <row r="111" spans="1:9" ht="80.25" customHeight="1">
      <c r="A111" s="114" t="s">
        <v>263</v>
      </c>
      <c r="B111" s="590"/>
      <c r="C111" s="591"/>
      <c r="D111" s="590"/>
      <c r="E111" s="591"/>
      <c r="F111" s="590"/>
      <c r="G111" s="591"/>
      <c r="H111" s="590"/>
      <c r="I111" s="591"/>
    </row>
    <row r="112" spans="1:9" ht="25.35" customHeight="1">
      <c r="A112" s="574" t="s">
        <v>206</v>
      </c>
      <c r="B112" s="172" t="s">
        <v>99</v>
      </c>
      <c r="C112" s="172" t="s">
        <v>239</v>
      </c>
      <c r="D112" s="172" t="s">
        <v>99</v>
      </c>
      <c r="E112" s="172" t="s">
        <v>239</v>
      </c>
      <c r="F112" s="172" t="s">
        <v>99</v>
      </c>
      <c r="G112" s="172" t="s">
        <v>239</v>
      </c>
      <c r="H112" s="172" t="s">
        <v>99</v>
      </c>
      <c r="I112" s="172" t="s">
        <v>239</v>
      </c>
    </row>
    <row r="113" spans="1:9" ht="25.35" customHeight="1">
      <c r="A113" s="575"/>
      <c r="B113" s="355">
        <f>100%/12</f>
        <v>8.3333333333333329E-2</v>
      </c>
      <c r="C113" s="318"/>
      <c r="D113" s="355"/>
      <c r="E113" s="318"/>
      <c r="F113" s="318"/>
      <c r="G113" s="319"/>
      <c r="H113" s="318"/>
      <c r="I113" s="319"/>
    </row>
    <row r="114" spans="1:9" ht="80.25" customHeight="1">
      <c r="A114" s="114" t="s">
        <v>262</v>
      </c>
      <c r="B114" s="594"/>
      <c r="C114" s="594"/>
      <c r="D114" s="594"/>
      <c r="E114" s="594"/>
      <c r="F114" s="594"/>
      <c r="G114" s="594"/>
      <c r="H114" s="594"/>
      <c r="I114" s="594"/>
    </row>
    <row r="115" spans="1:9" ht="80.25" customHeight="1">
      <c r="A115" s="114" t="s">
        <v>263</v>
      </c>
      <c r="B115" s="590"/>
      <c r="C115" s="591"/>
      <c r="D115" s="590"/>
      <c r="E115" s="591"/>
      <c r="F115" s="590"/>
      <c r="G115" s="591"/>
      <c r="H115" s="590"/>
      <c r="I115" s="591"/>
    </row>
    <row r="116" spans="1:9" ht="17.100000000000001">
      <c r="A116" s="115" t="s">
        <v>265</v>
      </c>
      <c r="B116" s="120">
        <f t="shared" ref="B116:I116" si="0">(B69+B73+B77+B81+B85+B89+B93+B97+B101+B105+B109+B113)</f>
        <v>1</v>
      </c>
      <c r="C116" s="120">
        <f t="shared" si="0"/>
        <v>0</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28</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ACTIVIDAD_7!B11</f>
        <v>Fortalecer el 100% de los controles asociados al proceso de gestión financiera</v>
      </c>
      <c r="F10" s="621"/>
      <c r="G10" s="621"/>
      <c r="H10" s="621"/>
      <c r="I10" s="621"/>
      <c r="J10" s="621"/>
      <c r="K10" s="621"/>
      <c r="L10" s="621"/>
    </row>
    <row r="11" spans="1:12" ht="34.5" customHeight="1">
      <c r="A11" s="622" t="s">
        <v>275</v>
      </c>
      <c r="B11" s="623"/>
      <c r="C11" s="623"/>
      <c r="D11" s="612"/>
      <c r="E11" s="624" t="s">
        <v>383</v>
      </c>
      <c r="F11" s="625"/>
      <c r="G11" s="625"/>
      <c r="H11" s="625"/>
      <c r="I11" s="625"/>
      <c r="J11" s="625"/>
      <c r="K11" s="625"/>
      <c r="L11" s="626"/>
    </row>
    <row r="12" spans="1:12" ht="47.25" customHeight="1">
      <c r="A12" s="610" t="s">
        <v>276</v>
      </c>
      <c r="B12" s="611"/>
      <c r="C12" s="611"/>
      <c r="D12" s="613"/>
      <c r="E12" s="627" t="s">
        <v>384</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v>1</v>
      </c>
      <c r="E16" s="631"/>
      <c r="F16" s="631"/>
      <c r="G16" s="631"/>
      <c r="H16" s="632"/>
      <c r="I16" s="610" t="s">
        <v>234</v>
      </c>
      <c r="J16" s="613"/>
      <c r="K16" s="614" t="s">
        <v>23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383</v>
      </c>
      <c r="D19" s="615"/>
      <c r="E19" s="615"/>
      <c r="F19" s="615"/>
      <c r="G19" s="616"/>
      <c r="H19" s="614" t="s">
        <v>383</v>
      </c>
      <c r="I19" s="616"/>
      <c r="J19" s="634" t="s">
        <v>34</v>
      </c>
      <c r="K19" s="635"/>
      <c r="L19" s="307" t="s">
        <v>385</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386</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f>ACTIVIDAD_7!B36</f>
        <v>1</v>
      </c>
      <c r="E24" s="615"/>
      <c r="F24" s="620" t="s">
        <v>299</v>
      </c>
      <c r="G24" s="620"/>
      <c r="H24" s="321">
        <v>2024</v>
      </c>
      <c r="I24" s="620" t="s">
        <v>300</v>
      </c>
      <c r="J24" s="620"/>
      <c r="K24" s="638" t="s">
        <v>387</v>
      </c>
      <c r="L24" s="638"/>
    </row>
    <row r="25" spans="1:12" ht="26.25" customHeight="1">
      <c r="A25" s="610" t="s">
        <v>302</v>
      </c>
      <c r="B25" s="611"/>
      <c r="C25" s="613"/>
      <c r="D25" s="614" t="s">
        <v>246</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455"/>
      <c r="B3" s="909"/>
      <c r="C3" s="909"/>
      <c r="D3" s="909"/>
      <c r="E3" s="909"/>
      <c r="F3" s="909"/>
      <c r="G3" s="909"/>
      <c r="H3" s="909"/>
      <c r="I3" s="909"/>
      <c r="J3" s="909"/>
      <c r="K3" s="909"/>
      <c r="L3" s="909"/>
      <c r="M3" s="909"/>
      <c r="N3" s="909"/>
      <c r="O3" s="909"/>
      <c r="P3" s="2"/>
      <c r="Q3" s="1"/>
      <c r="R3" s="1"/>
      <c r="S3" s="1"/>
      <c r="T3" s="1"/>
      <c r="U3" s="1"/>
      <c r="V3" s="1"/>
      <c r="W3" s="1"/>
      <c r="X3" s="1"/>
      <c r="Y3" s="1"/>
      <c r="Z3" s="1"/>
      <c r="AA3" s="1"/>
      <c r="AB3" s="1"/>
    </row>
    <row r="4" spans="1:28" ht="39.75" customHeight="1">
      <c r="A4" s="456" t="s">
        <v>91</v>
      </c>
      <c r="B4" s="909"/>
      <c r="C4" s="909"/>
      <c r="D4" s="909"/>
      <c r="E4" s="909"/>
      <c r="F4" s="909"/>
      <c r="G4" s="909"/>
      <c r="H4" s="909"/>
      <c r="I4" s="909"/>
      <c r="J4" s="909"/>
      <c r="K4" s="909"/>
      <c r="L4" s="909"/>
      <c r="M4" s="909"/>
      <c r="N4" s="909"/>
      <c r="O4" s="909"/>
      <c r="P4" s="2"/>
      <c r="Q4" s="1"/>
      <c r="R4" s="1"/>
      <c r="S4" s="1"/>
      <c r="T4" s="1"/>
      <c r="U4" s="1"/>
      <c r="V4" s="1"/>
      <c r="W4" s="1"/>
      <c r="X4" s="1"/>
      <c r="Y4" s="1"/>
      <c r="Z4" s="1"/>
      <c r="AA4" s="1"/>
      <c r="AB4" s="1"/>
    </row>
    <row r="5" spans="1:28" ht="21" hidden="1" customHeight="1">
      <c r="A5" s="455"/>
      <c r="B5" s="909"/>
      <c r="C5" s="909"/>
      <c r="D5" s="909"/>
      <c r="E5" s="909"/>
      <c r="F5" s="909"/>
      <c r="G5" s="909"/>
      <c r="H5" s="909"/>
      <c r="I5" s="909"/>
      <c r="J5" s="909"/>
      <c r="K5" s="909"/>
      <c r="L5" s="909"/>
      <c r="M5" s="909"/>
      <c r="N5" s="909"/>
      <c r="O5" s="909"/>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457" t="s">
        <v>92</v>
      </c>
      <c r="C7" s="909"/>
      <c r="D7" s="909"/>
      <c r="E7" s="1"/>
      <c r="F7" s="458">
        <v>2024</v>
      </c>
      <c r="G7" s="910"/>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909"/>
      <c r="C8" s="909"/>
      <c r="D8" s="909"/>
      <c r="E8" s="1"/>
      <c r="F8" s="459">
        <v>16263770000</v>
      </c>
      <c r="G8" s="910"/>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91"/>
      <c r="Q10" s="1"/>
      <c r="R10" s="1"/>
      <c r="S10" s="1"/>
      <c r="T10" s="1"/>
      <c r="U10" s="1"/>
      <c r="V10" s="1"/>
      <c r="W10" s="1"/>
      <c r="X10" s="1"/>
      <c r="Y10" s="1"/>
      <c r="Z10" s="1"/>
      <c r="AA10" s="1"/>
      <c r="AB10" s="1"/>
    </row>
    <row r="11" spans="1:28" ht="20.25" customHeight="1">
      <c r="A11" s="452" t="s">
        <v>94</v>
      </c>
      <c r="B11" s="909"/>
      <c r="C11" s="909"/>
      <c r="D11" s="909"/>
      <c r="E11" s="909"/>
      <c r="F11" s="909"/>
      <c r="G11" s="909"/>
      <c r="H11" s="909"/>
      <c r="I11" s="909"/>
      <c r="J11" s="909"/>
      <c r="K11" s="909"/>
      <c r="L11" s="909"/>
      <c r="M11" s="909"/>
      <c r="N11" s="909"/>
      <c r="O11" s="909"/>
      <c r="P11" s="392"/>
      <c r="Q11" s="393"/>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92"/>
      <c r="Q12" s="393"/>
      <c r="R12" s="1"/>
      <c r="S12" s="1"/>
      <c r="T12" s="1"/>
      <c r="U12" s="1"/>
      <c r="V12" s="1"/>
      <c r="W12" s="1"/>
      <c r="X12" s="1"/>
      <c r="Y12" s="1"/>
      <c r="Z12" s="1"/>
      <c r="AA12" s="1"/>
      <c r="AB12" s="1"/>
    </row>
    <row r="13" spans="1:28" ht="21.75" customHeight="1">
      <c r="A13" s="447" t="s">
        <v>95</v>
      </c>
      <c r="B13" s="451" t="s">
        <v>96</v>
      </c>
      <c r="C13" s="5"/>
      <c r="D13" s="7" t="s">
        <v>97</v>
      </c>
      <c r="E13" s="5"/>
      <c r="F13" s="8" t="s">
        <v>98</v>
      </c>
      <c r="G13" s="5"/>
      <c r="H13" s="8" t="s">
        <v>98</v>
      </c>
      <c r="I13" s="5"/>
      <c r="J13" s="8" t="s">
        <v>99</v>
      </c>
      <c r="K13" s="9">
        <v>2024</v>
      </c>
      <c r="L13" s="9">
        <v>2025</v>
      </c>
      <c r="M13" s="9">
        <v>2026</v>
      </c>
      <c r="N13" s="9">
        <v>2027</v>
      </c>
      <c r="O13" s="9" t="s">
        <v>93</v>
      </c>
      <c r="P13" s="394"/>
      <c r="Q13" s="1"/>
      <c r="R13" s="1"/>
      <c r="S13" s="1"/>
      <c r="T13" s="1"/>
      <c r="U13" s="1"/>
      <c r="V13" s="1"/>
      <c r="W13" s="1"/>
      <c r="X13" s="1"/>
      <c r="Y13" s="1"/>
      <c r="Z13" s="1"/>
      <c r="AA13" s="1"/>
      <c r="AB13" s="1"/>
    </row>
    <row r="14" spans="1:28" ht="21.75" customHeight="1">
      <c r="A14" s="909"/>
      <c r="B14" s="911"/>
      <c r="C14" s="5"/>
      <c r="D14" s="450">
        <v>1</v>
      </c>
      <c r="E14" s="5"/>
      <c r="F14" s="450" t="s">
        <v>21</v>
      </c>
      <c r="G14" s="5"/>
      <c r="H14" s="450"/>
      <c r="I14" s="5"/>
      <c r="J14" s="10" t="s">
        <v>100</v>
      </c>
      <c r="K14" s="11">
        <v>15</v>
      </c>
      <c r="L14" s="12">
        <v>50</v>
      </c>
      <c r="M14" s="12">
        <v>85</v>
      </c>
      <c r="N14" s="13">
        <v>100</v>
      </c>
      <c r="O14" s="11">
        <v>100</v>
      </c>
      <c r="P14" s="391"/>
      <c r="Q14" s="1"/>
      <c r="R14" s="1"/>
      <c r="S14" s="1"/>
      <c r="T14" s="1"/>
      <c r="U14" s="1"/>
      <c r="V14" s="1"/>
      <c r="W14" s="1"/>
      <c r="X14" s="1"/>
      <c r="Y14" s="1"/>
      <c r="Z14" s="1"/>
      <c r="AA14" s="1"/>
      <c r="AB14" s="1"/>
    </row>
    <row r="15" spans="1:28" ht="21.75" customHeight="1">
      <c r="A15" s="909"/>
      <c r="B15" s="912"/>
      <c r="C15" s="5"/>
      <c r="D15" s="912"/>
      <c r="E15" s="5"/>
      <c r="F15" s="912"/>
      <c r="G15" s="5"/>
      <c r="H15" s="912"/>
      <c r="I15" s="5"/>
      <c r="J15" s="10" t="s">
        <v>101</v>
      </c>
      <c r="K15" s="4"/>
      <c r="L15" s="4"/>
      <c r="M15" s="4"/>
      <c r="N15" s="4"/>
      <c r="O15" s="4">
        <f t="shared" ref="O15" si="0">SUM(K15:N15)</f>
        <v>0</v>
      </c>
      <c r="P15" s="391"/>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5"/>
      <c r="Q16" s="1"/>
      <c r="R16" s="1"/>
      <c r="S16" s="1"/>
      <c r="T16" s="1"/>
      <c r="U16" s="1"/>
      <c r="V16" s="1"/>
      <c r="W16" s="1"/>
      <c r="X16" s="1"/>
      <c r="Y16" s="1"/>
      <c r="Z16" s="1"/>
      <c r="AA16" s="1"/>
      <c r="AB16" s="1"/>
    </row>
    <row r="17" spans="1:28" ht="15" customHeight="1">
      <c r="A17" s="460" t="s">
        <v>102</v>
      </c>
      <c r="B17" s="909"/>
      <c r="C17" s="909"/>
      <c r="D17" s="909"/>
      <c r="E17" s="909"/>
      <c r="F17" s="909"/>
      <c r="G17" s="909"/>
      <c r="H17" s="909"/>
      <c r="I17" s="909"/>
      <c r="J17" s="909"/>
      <c r="K17" s="909"/>
      <c r="L17" s="909"/>
      <c r="M17" s="909"/>
      <c r="N17" s="909"/>
      <c r="O17" s="909"/>
      <c r="P17" s="396"/>
      <c r="Q17" s="1"/>
      <c r="R17" s="1"/>
      <c r="S17" s="1"/>
      <c r="T17" s="1"/>
      <c r="U17" s="1"/>
      <c r="V17" s="1"/>
      <c r="W17" s="1"/>
      <c r="X17" s="1"/>
      <c r="Y17" s="1"/>
      <c r="Z17" s="1"/>
      <c r="AA17" s="1"/>
      <c r="AB17" s="1"/>
    </row>
    <row r="18" spans="1:28" ht="26.25" customHeight="1">
      <c r="A18" s="447" t="s">
        <v>103</v>
      </c>
      <c r="B18" s="453" t="s">
        <v>104</v>
      </c>
      <c r="C18" s="5"/>
      <c r="D18" s="55" t="s">
        <v>105</v>
      </c>
      <c r="E18" s="5"/>
      <c r="F18" s="56" t="s">
        <v>98</v>
      </c>
      <c r="G18" s="5"/>
      <c r="H18" s="58" t="s">
        <v>106</v>
      </c>
      <c r="I18" s="5"/>
      <c r="J18" s="56" t="s">
        <v>99</v>
      </c>
      <c r="K18" s="57">
        <v>2024</v>
      </c>
      <c r="L18" s="57">
        <v>2025</v>
      </c>
      <c r="M18" s="57">
        <v>2026</v>
      </c>
      <c r="N18" s="57">
        <v>2027</v>
      </c>
      <c r="O18" s="57" t="s">
        <v>93</v>
      </c>
      <c r="P18" s="394"/>
      <c r="Q18" s="1"/>
      <c r="R18" s="1"/>
      <c r="S18" s="1"/>
      <c r="T18" s="1"/>
      <c r="U18" s="1"/>
      <c r="V18" s="1"/>
      <c r="W18" s="1"/>
      <c r="X18" s="1"/>
      <c r="Y18" s="1"/>
      <c r="Z18" s="1"/>
      <c r="AA18" s="1"/>
      <c r="AB18" s="1"/>
    </row>
    <row r="19" spans="1:28" ht="15" customHeight="1">
      <c r="A19" s="909"/>
      <c r="B19" s="911"/>
      <c r="C19" s="5"/>
      <c r="D19" s="450">
        <v>1</v>
      </c>
      <c r="E19" s="5"/>
      <c r="F19" s="450" t="s">
        <v>23</v>
      </c>
      <c r="G19" s="5"/>
      <c r="H19" s="450">
        <v>10</v>
      </c>
      <c r="I19" s="5"/>
      <c r="J19" s="10" t="s">
        <v>100</v>
      </c>
      <c r="K19" s="11">
        <v>1</v>
      </c>
      <c r="L19" s="12">
        <v>1</v>
      </c>
      <c r="M19" s="12">
        <v>1</v>
      </c>
      <c r="N19" s="12">
        <v>1</v>
      </c>
      <c r="O19" s="15">
        <v>1</v>
      </c>
      <c r="P19" s="391"/>
      <c r="Q19" s="1"/>
      <c r="R19" s="1"/>
      <c r="S19" s="1"/>
      <c r="T19" s="1"/>
      <c r="U19" s="1"/>
      <c r="V19" s="1"/>
      <c r="W19" s="1"/>
      <c r="X19" s="1"/>
      <c r="Y19" s="1"/>
      <c r="Z19" s="1"/>
      <c r="AA19" s="1"/>
      <c r="AB19" s="1"/>
    </row>
    <row r="20" spans="1:28" ht="15" customHeight="1">
      <c r="A20" s="909"/>
      <c r="B20" s="912"/>
      <c r="C20" s="5"/>
      <c r="D20" s="912"/>
      <c r="E20" s="5"/>
      <c r="F20" s="912"/>
      <c r="G20" s="5"/>
      <c r="H20" s="912"/>
      <c r="I20" s="5"/>
      <c r="J20" s="10" t="s">
        <v>101</v>
      </c>
      <c r="K20" s="16">
        <v>888953000</v>
      </c>
      <c r="L20" s="16">
        <v>1449000000</v>
      </c>
      <c r="M20" s="16">
        <v>1491000000</v>
      </c>
      <c r="N20" s="16">
        <v>1535000000</v>
      </c>
      <c r="O20" s="15">
        <f>+SUM(K20:N20)</f>
        <v>5363953000</v>
      </c>
      <c r="P20" s="397"/>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91"/>
      <c r="Q21" s="1"/>
      <c r="R21" s="1"/>
      <c r="S21" s="1"/>
      <c r="T21" s="1"/>
      <c r="U21" s="1"/>
      <c r="V21" s="1"/>
      <c r="W21" s="1"/>
      <c r="X21" s="1"/>
      <c r="Y21" s="1"/>
      <c r="Z21" s="1"/>
      <c r="AA21" s="1"/>
      <c r="AB21" s="1"/>
    </row>
    <row r="22" spans="1:28" ht="26.25" customHeight="1">
      <c r="A22" s="447" t="s">
        <v>103</v>
      </c>
      <c r="B22" s="448" t="s">
        <v>107</v>
      </c>
      <c r="C22" s="5"/>
      <c r="D22" s="59" t="s">
        <v>105</v>
      </c>
      <c r="E22" s="5"/>
      <c r="F22" s="60" t="s">
        <v>98</v>
      </c>
      <c r="G22" s="5"/>
      <c r="H22" s="60" t="s">
        <v>106</v>
      </c>
      <c r="I22" s="5"/>
      <c r="J22" s="60" t="s">
        <v>99</v>
      </c>
      <c r="K22" s="61">
        <v>2024</v>
      </c>
      <c r="L22" s="61">
        <v>2025</v>
      </c>
      <c r="M22" s="61">
        <v>2026</v>
      </c>
      <c r="N22" s="61">
        <v>2027</v>
      </c>
      <c r="O22" s="61" t="s">
        <v>93</v>
      </c>
      <c r="P22" s="394"/>
      <c r="Q22" s="1"/>
      <c r="R22" s="1"/>
      <c r="S22" s="1"/>
      <c r="T22" s="1"/>
      <c r="U22" s="1"/>
      <c r="V22" s="1"/>
      <c r="W22" s="1"/>
      <c r="X22" s="1"/>
      <c r="Y22" s="1"/>
      <c r="Z22" s="1"/>
      <c r="AA22" s="1"/>
      <c r="AB22" s="1"/>
    </row>
    <row r="23" spans="1:28" ht="15" customHeight="1">
      <c r="A23" s="909"/>
      <c r="B23" s="911"/>
      <c r="C23" s="5"/>
      <c r="D23" s="450">
        <v>1</v>
      </c>
      <c r="E23" s="5"/>
      <c r="F23" s="450" t="s">
        <v>23</v>
      </c>
      <c r="G23" s="5"/>
      <c r="H23" s="450">
        <v>10</v>
      </c>
      <c r="I23" s="5"/>
      <c r="J23" s="10" t="s">
        <v>100</v>
      </c>
      <c r="K23" s="11">
        <v>1</v>
      </c>
      <c r="L23" s="12">
        <v>1</v>
      </c>
      <c r="M23" s="12">
        <v>1</v>
      </c>
      <c r="N23" s="12">
        <v>1</v>
      </c>
      <c r="O23" s="15">
        <v>1</v>
      </c>
      <c r="P23" s="391"/>
      <c r="Q23" s="14"/>
      <c r="R23" s="1"/>
      <c r="S23" s="1"/>
      <c r="T23" s="1"/>
      <c r="U23" s="1"/>
      <c r="V23" s="1"/>
      <c r="W23" s="1"/>
      <c r="X23" s="1"/>
      <c r="Y23" s="1"/>
      <c r="Z23" s="1"/>
      <c r="AA23" s="1"/>
      <c r="AB23" s="1"/>
    </row>
    <row r="24" spans="1:28" ht="15" customHeight="1">
      <c r="A24" s="909"/>
      <c r="B24" s="912"/>
      <c r="C24" s="5"/>
      <c r="D24" s="912"/>
      <c r="E24" s="5"/>
      <c r="F24" s="912"/>
      <c r="G24" s="5"/>
      <c r="H24" s="912"/>
      <c r="I24" s="5"/>
      <c r="J24" s="10" t="s">
        <v>101</v>
      </c>
      <c r="K24" s="16">
        <v>4981991000</v>
      </c>
      <c r="L24" s="16">
        <v>4590500000</v>
      </c>
      <c r="M24" s="16">
        <v>4888100000</v>
      </c>
      <c r="N24" s="16">
        <v>10463515000</v>
      </c>
      <c r="O24" s="15">
        <f>+SUM(K24:N24)</f>
        <v>24924106000</v>
      </c>
      <c r="P24" s="397"/>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91"/>
      <c r="Q25" s="1"/>
      <c r="R25" s="1"/>
      <c r="S25" s="1"/>
      <c r="T25" s="1"/>
      <c r="U25" s="1"/>
      <c r="V25" s="1"/>
      <c r="W25" s="1"/>
      <c r="X25" s="1"/>
      <c r="Y25" s="1"/>
      <c r="Z25" s="1"/>
      <c r="AA25" s="1"/>
      <c r="AB25" s="1"/>
    </row>
    <row r="26" spans="1:28" ht="26.25" customHeight="1">
      <c r="A26" s="447" t="s">
        <v>103</v>
      </c>
      <c r="B26" s="454" t="s">
        <v>108</v>
      </c>
      <c r="C26" s="5"/>
      <c r="D26" s="62" t="s">
        <v>105</v>
      </c>
      <c r="E26" s="5"/>
      <c r="F26" s="63" t="s">
        <v>98</v>
      </c>
      <c r="G26" s="5"/>
      <c r="H26" s="63" t="s">
        <v>106</v>
      </c>
      <c r="I26" s="5"/>
      <c r="J26" s="63" t="s">
        <v>99</v>
      </c>
      <c r="K26" s="64">
        <v>2024</v>
      </c>
      <c r="L26" s="64">
        <v>2025</v>
      </c>
      <c r="M26" s="64">
        <v>2026</v>
      </c>
      <c r="N26" s="64">
        <v>2027</v>
      </c>
      <c r="O26" s="64" t="s">
        <v>93</v>
      </c>
      <c r="P26" s="394"/>
      <c r="Q26" s="1"/>
      <c r="R26" s="1"/>
      <c r="S26" s="1"/>
      <c r="T26" s="1"/>
      <c r="U26" s="1"/>
      <c r="V26" s="1"/>
      <c r="W26" s="1"/>
      <c r="X26" s="1"/>
      <c r="Y26" s="1"/>
      <c r="Z26" s="1"/>
      <c r="AA26" s="1"/>
      <c r="AB26" s="1"/>
    </row>
    <row r="27" spans="1:28" ht="15" customHeight="1">
      <c r="A27" s="909"/>
      <c r="B27" s="913"/>
      <c r="C27" s="5"/>
      <c r="D27" s="450">
        <v>1</v>
      </c>
      <c r="E27" s="5"/>
      <c r="F27" s="450" t="s">
        <v>23</v>
      </c>
      <c r="G27" s="5"/>
      <c r="H27" s="450">
        <v>10</v>
      </c>
      <c r="I27" s="5"/>
      <c r="J27" s="10" t="s">
        <v>100</v>
      </c>
      <c r="K27" s="11">
        <v>1</v>
      </c>
      <c r="L27" s="12">
        <v>1</v>
      </c>
      <c r="M27" s="12">
        <v>1</v>
      </c>
      <c r="N27" s="12">
        <v>1</v>
      </c>
      <c r="O27" s="15">
        <v>1</v>
      </c>
      <c r="P27" s="391"/>
      <c r="Q27" s="1"/>
      <c r="R27" s="1"/>
      <c r="S27" s="1"/>
      <c r="T27" s="1"/>
      <c r="U27" s="1"/>
      <c r="V27" s="1"/>
      <c r="W27" s="1"/>
      <c r="X27" s="1"/>
      <c r="Y27" s="1"/>
      <c r="Z27" s="1"/>
      <c r="AA27" s="1"/>
      <c r="AB27" s="1"/>
    </row>
    <row r="28" spans="1:28" ht="15" customHeight="1">
      <c r="A28" s="909"/>
      <c r="B28" s="914"/>
      <c r="C28" s="5"/>
      <c r="D28" s="912"/>
      <c r="E28" s="5"/>
      <c r="F28" s="912"/>
      <c r="G28" s="5"/>
      <c r="H28" s="912"/>
      <c r="I28" s="5"/>
      <c r="J28" s="10" t="s">
        <v>101</v>
      </c>
      <c r="K28" s="16">
        <v>140634000</v>
      </c>
      <c r="L28" s="16">
        <v>332000000</v>
      </c>
      <c r="M28" s="16">
        <v>400000000</v>
      </c>
      <c r="N28" s="16">
        <v>332000000</v>
      </c>
      <c r="O28" s="15">
        <f>+SUM(K28:N28)</f>
        <v>1204634000</v>
      </c>
      <c r="P28" s="397"/>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91"/>
      <c r="Q29" s="1"/>
      <c r="R29" s="1"/>
      <c r="S29" s="1"/>
      <c r="T29" s="1"/>
      <c r="U29" s="1"/>
      <c r="V29" s="1"/>
      <c r="W29" s="1"/>
      <c r="X29" s="1"/>
      <c r="Y29" s="1"/>
      <c r="Z29" s="1"/>
      <c r="AA29" s="1"/>
      <c r="AB29" s="1"/>
    </row>
    <row r="30" spans="1:28" ht="26.25" customHeight="1">
      <c r="A30" s="447" t="s">
        <v>103</v>
      </c>
      <c r="B30" s="466" t="s">
        <v>109</v>
      </c>
      <c r="C30" s="5"/>
      <c r="D30" s="65" t="s">
        <v>105</v>
      </c>
      <c r="E30" s="5"/>
      <c r="F30" s="66" t="s">
        <v>98</v>
      </c>
      <c r="G30" s="5"/>
      <c r="H30" s="66" t="s">
        <v>106</v>
      </c>
      <c r="I30" s="5"/>
      <c r="J30" s="66" t="s">
        <v>99</v>
      </c>
      <c r="K30" s="67">
        <v>2024</v>
      </c>
      <c r="L30" s="67">
        <v>2025</v>
      </c>
      <c r="M30" s="67">
        <v>2026</v>
      </c>
      <c r="N30" s="67">
        <v>2027</v>
      </c>
      <c r="O30" s="67" t="s">
        <v>93</v>
      </c>
      <c r="P30" s="394"/>
      <c r="Q30" s="1"/>
      <c r="R30" s="1"/>
      <c r="S30" s="1"/>
      <c r="T30" s="1"/>
      <c r="U30" s="1"/>
      <c r="V30" s="1"/>
      <c r="W30" s="1"/>
      <c r="X30" s="1"/>
      <c r="Y30" s="1"/>
      <c r="Z30" s="1"/>
      <c r="AA30" s="1"/>
      <c r="AB30" s="1"/>
    </row>
    <row r="31" spans="1:28" ht="15" customHeight="1">
      <c r="A31" s="909"/>
      <c r="B31" s="911"/>
      <c r="C31" s="5"/>
      <c r="D31" s="450">
        <v>100</v>
      </c>
      <c r="E31" s="5"/>
      <c r="F31" s="450" t="s">
        <v>33</v>
      </c>
      <c r="G31" s="5"/>
      <c r="H31" s="450">
        <v>15</v>
      </c>
      <c r="I31" s="5"/>
      <c r="J31" s="10" t="s">
        <v>100</v>
      </c>
      <c r="K31" s="19">
        <v>0.15</v>
      </c>
      <c r="L31" s="19">
        <v>0.5</v>
      </c>
      <c r="M31" s="19">
        <v>0.85</v>
      </c>
      <c r="N31" s="19">
        <v>1</v>
      </c>
      <c r="O31" s="20">
        <v>100</v>
      </c>
      <c r="P31" s="391"/>
      <c r="Q31" s="1"/>
      <c r="R31" s="1"/>
      <c r="S31" s="1"/>
      <c r="T31" s="1"/>
      <c r="U31" s="1"/>
      <c r="V31" s="1"/>
      <c r="W31" s="1"/>
      <c r="X31" s="1"/>
      <c r="Y31" s="1"/>
      <c r="Z31" s="1"/>
      <c r="AA31" s="1"/>
      <c r="AB31" s="1"/>
    </row>
    <row r="32" spans="1:28" ht="15" customHeight="1">
      <c r="A32" s="909"/>
      <c r="B32" s="912"/>
      <c r="C32" s="5"/>
      <c r="D32" s="912"/>
      <c r="E32" s="5"/>
      <c r="F32" s="912"/>
      <c r="G32" s="5"/>
      <c r="H32" s="912"/>
      <c r="I32" s="5"/>
      <c r="J32" s="10" t="s">
        <v>101</v>
      </c>
      <c r="K32" s="16">
        <v>265950000</v>
      </c>
      <c r="L32" s="16">
        <v>699000000</v>
      </c>
      <c r="M32" s="16">
        <v>808000000</v>
      </c>
      <c r="N32" s="16">
        <v>812000000</v>
      </c>
      <c r="O32" s="15">
        <f>+SUM(K32:N32)</f>
        <v>2584950000</v>
      </c>
      <c r="P32" s="397"/>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91"/>
      <c r="Q33" s="1"/>
      <c r="R33" s="1"/>
      <c r="S33" s="1"/>
      <c r="T33" s="1"/>
      <c r="U33" s="1"/>
      <c r="V33" s="1"/>
      <c r="W33" s="1"/>
      <c r="X33" s="1"/>
      <c r="Y33" s="1"/>
      <c r="Z33" s="1"/>
      <c r="AA33" s="1"/>
      <c r="AB33" s="1"/>
    </row>
    <row r="34" spans="1:28" ht="15" customHeight="1">
      <c r="A34" s="452" t="s">
        <v>110</v>
      </c>
      <c r="B34" s="909"/>
      <c r="C34" s="909"/>
      <c r="D34" s="909"/>
      <c r="E34" s="909"/>
      <c r="F34" s="909"/>
      <c r="G34" s="909"/>
      <c r="H34" s="909"/>
      <c r="I34" s="909"/>
      <c r="J34" s="909"/>
      <c r="K34" s="909"/>
      <c r="L34" s="909"/>
      <c r="M34" s="909"/>
      <c r="N34" s="909"/>
      <c r="O34" s="909"/>
      <c r="P34" s="391"/>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92"/>
      <c r="Q35" s="393"/>
      <c r="R35" s="1"/>
      <c r="S35" s="1"/>
      <c r="T35" s="1"/>
      <c r="U35" s="1"/>
      <c r="V35" s="1"/>
      <c r="W35" s="1"/>
      <c r="X35" s="1"/>
      <c r="Y35" s="1"/>
      <c r="Z35" s="1"/>
      <c r="AA35" s="1"/>
      <c r="AB35" s="1"/>
    </row>
    <row r="36" spans="1:28" ht="21.75" customHeight="1">
      <c r="A36" s="447" t="s">
        <v>95</v>
      </c>
      <c r="B36" s="451" t="s">
        <v>111</v>
      </c>
      <c r="C36" s="5"/>
      <c r="D36" s="7" t="s">
        <v>97</v>
      </c>
      <c r="E36" s="5"/>
      <c r="F36" s="8" t="s">
        <v>98</v>
      </c>
      <c r="G36" s="5"/>
      <c r="H36" s="8" t="s">
        <v>106</v>
      </c>
      <c r="I36" s="5"/>
      <c r="J36" s="8" t="s">
        <v>99</v>
      </c>
      <c r="K36" s="9">
        <v>2024</v>
      </c>
      <c r="L36" s="9">
        <v>2025</v>
      </c>
      <c r="M36" s="9">
        <v>2026</v>
      </c>
      <c r="N36" s="9">
        <v>2027</v>
      </c>
      <c r="O36" s="9" t="s">
        <v>93</v>
      </c>
      <c r="P36" s="394"/>
      <c r="Q36" s="1"/>
      <c r="R36" s="1"/>
      <c r="S36" s="1"/>
      <c r="T36" s="1"/>
      <c r="U36" s="1"/>
      <c r="V36" s="1"/>
      <c r="W36" s="1"/>
      <c r="X36" s="1"/>
      <c r="Y36" s="1"/>
      <c r="Z36" s="1"/>
      <c r="AA36" s="1"/>
      <c r="AB36" s="1"/>
    </row>
    <row r="37" spans="1:28" ht="21.75" customHeight="1">
      <c r="A37" s="909"/>
      <c r="B37" s="911"/>
      <c r="C37" s="5"/>
      <c r="D37" s="450">
        <v>5</v>
      </c>
      <c r="E37" s="5"/>
      <c r="F37" s="450" t="s">
        <v>21</v>
      </c>
      <c r="G37" s="5"/>
      <c r="H37" s="450">
        <v>15</v>
      </c>
      <c r="I37" s="5"/>
      <c r="J37" s="10" t="s">
        <v>100</v>
      </c>
      <c r="K37" s="21">
        <v>1.7</v>
      </c>
      <c r="L37" s="21">
        <v>1.6</v>
      </c>
      <c r="M37" s="21">
        <v>0.9</v>
      </c>
      <c r="N37" s="21">
        <v>0.8</v>
      </c>
      <c r="O37" s="22">
        <f t="shared" ref="O37:O38" si="1">SUM(K37:N37)</f>
        <v>5</v>
      </c>
      <c r="P37" s="391"/>
      <c r="Q37" s="1"/>
      <c r="R37" s="1"/>
      <c r="S37" s="1"/>
      <c r="T37" s="1"/>
      <c r="U37" s="1"/>
      <c r="V37" s="1"/>
      <c r="W37" s="1"/>
      <c r="X37" s="1"/>
      <c r="Y37" s="1"/>
      <c r="Z37" s="1"/>
      <c r="AA37" s="1"/>
      <c r="AB37" s="1"/>
    </row>
    <row r="38" spans="1:28" ht="21.75" customHeight="1">
      <c r="A38" s="909"/>
      <c r="B38" s="912"/>
      <c r="C38" s="5"/>
      <c r="D38" s="912"/>
      <c r="E38" s="5"/>
      <c r="F38" s="912"/>
      <c r="G38" s="5"/>
      <c r="H38" s="912"/>
      <c r="I38" s="5"/>
      <c r="J38" s="10" t="s">
        <v>101</v>
      </c>
      <c r="K38" s="4">
        <v>5128476000</v>
      </c>
      <c r="L38" s="4">
        <v>12620465000</v>
      </c>
      <c r="M38" s="4">
        <v>12136050000</v>
      </c>
      <c r="N38" s="4">
        <v>6868716000</v>
      </c>
      <c r="O38" s="23">
        <f t="shared" si="1"/>
        <v>36753707000</v>
      </c>
      <c r="P38" s="391"/>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91"/>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91"/>
      <c r="Q40" s="1"/>
      <c r="R40" s="1"/>
      <c r="S40" s="1"/>
      <c r="T40" s="1"/>
      <c r="U40" s="1"/>
      <c r="V40" s="1"/>
      <c r="W40" s="1"/>
      <c r="X40" s="1"/>
      <c r="Y40" s="1"/>
      <c r="Z40" s="1"/>
      <c r="AA40" s="1"/>
      <c r="AB40" s="1"/>
    </row>
    <row r="41" spans="1:28" ht="26.25" customHeight="1">
      <c r="A41" s="447" t="s">
        <v>103</v>
      </c>
      <c r="B41" s="45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909"/>
      <c r="B42" s="911"/>
      <c r="C42" s="5"/>
      <c r="D42" s="450">
        <v>5</v>
      </c>
      <c r="E42" s="5"/>
      <c r="F42" s="450" t="s">
        <v>21</v>
      </c>
      <c r="G42" s="5"/>
      <c r="H42" s="45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909"/>
      <c r="B43" s="912"/>
      <c r="C43" s="5"/>
      <c r="D43" s="912"/>
      <c r="E43" s="5"/>
      <c r="F43" s="912"/>
      <c r="G43" s="5"/>
      <c r="H43" s="912"/>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452" t="s">
        <v>113</v>
      </c>
      <c r="B46" s="909"/>
      <c r="C46" s="909"/>
      <c r="D46" s="909"/>
      <c r="E46" s="909"/>
      <c r="F46" s="909"/>
      <c r="G46" s="909"/>
      <c r="H46" s="909"/>
      <c r="I46" s="909"/>
      <c r="J46" s="909"/>
      <c r="K46" s="909"/>
      <c r="L46" s="909"/>
      <c r="M46" s="909"/>
      <c r="N46" s="909"/>
      <c r="O46" s="909"/>
      <c r="P46" s="392"/>
      <c r="Q46" s="393"/>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92"/>
      <c r="Q47" s="393"/>
      <c r="R47" s="1"/>
      <c r="S47" s="1"/>
      <c r="T47" s="1"/>
      <c r="U47" s="1"/>
      <c r="V47" s="1"/>
      <c r="W47" s="1"/>
      <c r="X47" s="1"/>
      <c r="Y47" s="1"/>
      <c r="Z47" s="1"/>
      <c r="AA47" s="1"/>
      <c r="AB47" s="1"/>
    </row>
    <row r="48" spans="1:28" ht="30" customHeight="1">
      <c r="A48" s="447" t="s">
        <v>95</v>
      </c>
      <c r="B48" s="451" t="s">
        <v>114</v>
      </c>
      <c r="C48" s="5"/>
      <c r="D48" s="7" t="s">
        <v>97</v>
      </c>
      <c r="E48" s="5"/>
      <c r="F48" s="8" t="s">
        <v>98</v>
      </c>
      <c r="G48" s="5"/>
      <c r="H48" s="8" t="s">
        <v>106</v>
      </c>
      <c r="I48" s="5"/>
      <c r="J48" s="8" t="s">
        <v>99</v>
      </c>
      <c r="K48" s="9">
        <v>2024</v>
      </c>
      <c r="L48" s="9">
        <v>2025</v>
      </c>
      <c r="M48" s="9">
        <v>2026</v>
      </c>
      <c r="N48" s="9">
        <v>2027</v>
      </c>
      <c r="O48" s="9" t="s">
        <v>93</v>
      </c>
      <c r="P48" s="394"/>
      <c r="Q48" s="1"/>
      <c r="R48" s="1"/>
      <c r="S48" s="1"/>
      <c r="T48" s="1"/>
      <c r="U48" s="1"/>
      <c r="V48" s="1"/>
      <c r="W48" s="1"/>
      <c r="X48" s="1"/>
      <c r="Y48" s="1"/>
      <c r="Z48" s="1"/>
      <c r="AA48" s="1"/>
      <c r="AB48" s="1"/>
    </row>
    <row r="49" spans="1:28" ht="21.75" customHeight="1">
      <c r="A49" s="909"/>
      <c r="B49" s="911"/>
      <c r="C49" s="5"/>
      <c r="D49" s="450">
        <v>100</v>
      </c>
      <c r="E49" s="5"/>
      <c r="F49" s="450" t="s">
        <v>33</v>
      </c>
      <c r="G49" s="5"/>
      <c r="H49" s="450">
        <f>+H54+H58</f>
        <v>28</v>
      </c>
      <c r="I49" s="5"/>
      <c r="J49" s="10" t="s">
        <v>100</v>
      </c>
      <c r="K49" s="24"/>
      <c r="L49" s="24"/>
      <c r="M49" s="24"/>
      <c r="N49" s="24"/>
      <c r="O49" s="15">
        <v>100</v>
      </c>
      <c r="P49" s="391"/>
      <c r="Q49" s="1"/>
      <c r="R49" s="1"/>
      <c r="S49" s="1"/>
      <c r="T49" s="1"/>
      <c r="U49" s="1"/>
      <c r="V49" s="1"/>
      <c r="W49" s="1"/>
      <c r="X49" s="1"/>
      <c r="Y49" s="1"/>
      <c r="Z49" s="1"/>
      <c r="AA49" s="1"/>
      <c r="AB49" s="1"/>
    </row>
    <row r="50" spans="1:28" ht="21.75" customHeight="1">
      <c r="A50" s="909"/>
      <c r="B50" s="912"/>
      <c r="C50" s="5"/>
      <c r="D50" s="912"/>
      <c r="E50" s="5"/>
      <c r="F50" s="912"/>
      <c r="G50" s="5"/>
      <c r="H50" s="912"/>
      <c r="I50" s="5"/>
      <c r="J50" s="10" t="s">
        <v>101</v>
      </c>
      <c r="K50" s="4">
        <v>767728000</v>
      </c>
      <c r="L50" s="4">
        <v>1580000000</v>
      </c>
      <c r="M50" s="4">
        <v>1846000000</v>
      </c>
      <c r="N50" s="4">
        <v>631200000</v>
      </c>
      <c r="O50" s="23">
        <f>SUM(K50:N50)</f>
        <v>4824928000</v>
      </c>
      <c r="P50" s="391"/>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5"/>
      <c r="Q51" s="1"/>
      <c r="R51" s="1"/>
      <c r="S51" s="1"/>
      <c r="T51" s="1"/>
      <c r="U51" s="1"/>
      <c r="V51" s="1"/>
      <c r="W51" s="1"/>
      <c r="X51" s="1"/>
      <c r="Y51" s="1"/>
      <c r="Z51" s="1"/>
      <c r="AA51" s="1"/>
      <c r="AB51" s="1"/>
    </row>
    <row r="52" spans="1:28" ht="15" customHeight="1">
      <c r="A52" s="449" t="s">
        <v>102</v>
      </c>
      <c r="B52" s="449"/>
      <c r="C52" s="449"/>
      <c r="D52" s="449"/>
      <c r="E52" s="449"/>
      <c r="F52" s="449"/>
      <c r="G52" s="449"/>
      <c r="H52" s="449"/>
      <c r="I52" s="449"/>
      <c r="J52" s="449"/>
      <c r="K52" s="449"/>
      <c r="L52" s="449"/>
      <c r="M52" s="449"/>
      <c r="N52" s="449"/>
      <c r="O52" s="449"/>
      <c r="P52" s="396"/>
      <c r="Q52" s="1"/>
      <c r="R52" s="1"/>
      <c r="S52" s="1"/>
      <c r="T52" s="1"/>
      <c r="U52" s="1"/>
      <c r="V52" s="1"/>
      <c r="W52" s="1"/>
      <c r="X52" s="1"/>
      <c r="Y52" s="1"/>
      <c r="Z52" s="1"/>
      <c r="AA52" s="1"/>
      <c r="AB52" s="1"/>
    </row>
    <row r="53" spans="1:28" ht="26.25" customHeight="1">
      <c r="A53" s="461" t="s">
        <v>103</v>
      </c>
      <c r="B53" s="462" t="s">
        <v>115</v>
      </c>
      <c r="C53" s="5"/>
      <c r="D53" s="55" t="s">
        <v>105</v>
      </c>
      <c r="E53" s="5"/>
      <c r="F53" s="56" t="s">
        <v>98</v>
      </c>
      <c r="G53" s="5"/>
      <c r="H53" s="56" t="s">
        <v>106</v>
      </c>
      <c r="I53" s="5"/>
      <c r="J53" s="56" t="s">
        <v>99</v>
      </c>
      <c r="K53" s="57">
        <v>2024</v>
      </c>
      <c r="L53" s="57">
        <v>2025</v>
      </c>
      <c r="M53" s="57">
        <v>2026</v>
      </c>
      <c r="N53" s="57">
        <v>2027</v>
      </c>
      <c r="O53" s="57" t="s">
        <v>93</v>
      </c>
      <c r="P53" s="394"/>
      <c r="Q53" s="1"/>
      <c r="R53" s="1"/>
      <c r="S53" s="1"/>
      <c r="T53" s="1"/>
      <c r="U53" s="1"/>
      <c r="V53" s="1"/>
      <c r="W53" s="1"/>
      <c r="X53" s="1"/>
      <c r="Y53" s="1"/>
      <c r="Z53" s="1"/>
      <c r="AA53" s="1"/>
      <c r="AB53" s="1"/>
    </row>
    <row r="54" spans="1:28" ht="15" customHeight="1">
      <c r="A54" s="461"/>
      <c r="B54" s="463"/>
      <c r="C54" s="5"/>
      <c r="D54" s="450">
        <v>100</v>
      </c>
      <c r="E54" s="5"/>
      <c r="F54" s="450" t="s">
        <v>33</v>
      </c>
      <c r="G54" s="5"/>
      <c r="H54" s="450">
        <v>15</v>
      </c>
      <c r="I54" s="5"/>
      <c r="J54" s="10" t="s">
        <v>100</v>
      </c>
      <c r="K54" s="24">
        <v>0.1</v>
      </c>
      <c r="L54" s="24">
        <v>0.5</v>
      </c>
      <c r="M54" s="24"/>
      <c r="N54" s="24"/>
      <c r="O54" s="15">
        <v>100</v>
      </c>
      <c r="P54" s="391"/>
      <c r="Q54" s="1"/>
      <c r="R54" s="1"/>
      <c r="S54" s="1"/>
      <c r="T54" s="1"/>
      <c r="U54" s="1"/>
      <c r="V54" s="1"/>
      <c r="W54" s="1"/>
      <c r="X54" s="1"/>
      <c r="Y54" s="1"/>
      <c r="Z54" s="1"/>
      <c r="AA54" s="1"/>
      <c r="AB54" s="1"/>
    </row>
    <row r="55" spans="1:28" ht="15" customHeight="1">
      <c r="A55" s="461"/>
      <c r="B55" s="464"/>
      <c r="C55" s="5"/>
      <c r="D55" s="465"/>
      <c r="E55" s="5"/>
      <c r="F55" s="465"/>
      <c r="G55" s="5"/>
      <c r="H55" s="912"/>
      <c r="I55" s="5"/>
      <c r="J55" s="10" t="s">
        <v>101</v>
      </c>
      <c r="K55" s="16">
        <v>627228000</v>
      </c>
      <c r="L55" s="16">
        <v>1260000000</v>
      </c>
      <c r="M55" s="16">
        <v>1516000000</v>
      </c>
      <c r="N55" s="16">
        <v>516794000</v>
      </c>
      <c r="O55" s="15">
        <f>+SUM(K55:N55)</f>
        <v>3920022000</v>
      </c>
      <c r="P55" s="397"/>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91"/>
      <c r="Q56" s="1"/>
      <c r="R56" s="1"/>
      <c r="S56" s="1"/>
      <c r="T56" s="1"/>
      <c r="U56" s="1"/>
      <c r="V56" s="1"/>
      <c r="W56" s="1"/>
      <c r="X56" s="1"/>
      <c r="Y56" s="1"/>
      <c r="Z56" s="1"/>
      <c r="AA56" s="1"/>
      <c r="AB56" s="1"/>
    </row>
    <row r="57" spans="1:28" ht="26.25" customHeight="1">
      <c r="A57" s="447" t="s">
        <v>103</v>
      </c>
      <c r="B57" s="448" t="s">
        <v>116</v>
      </c>
      <c r="C57" s="5"/>
      <c r="D57" s="59" t="s">
        <v>105</v>
      </c>
      <c r="E57" s="5"/>
      <c r="F57" s="60" t="s">
        <v>98</v>
      </c>
      <c r="G57" s="5"/>
      <c r="H57" s="60" t="s">
        <v>106</v>
      </c>
      <c r="I57" s="5"/>
      <c r="J57" s="60" t="s">
        <v>99</v>
      </c>
      <c r="K57" s="61">
        <v>2024</v>
      </c>
      <c r="L57" s="61">
        <v>2025</v>
      </c>
      <c r="M57" s="61">
        <v>2026</v>
      </c>
      <c r="N57" s="61">
        <v>2027</v>
      </c>
      <c r="O57" s="61" t="s">
        <v>93</v>
      </c>
      <c r="P57" s="394"/>
      <c r="Q57" s="1"/>
      <c r="R57" s="1"/>
      <c r="S57" s="1"/>
      <c r="T57" s="1"/>
      <c r="U57" s="1"/>
      <c r="V57" s="1"/>
      <c r="W57" s="1"/>
      <c r="X57" s="1"/>
      <c r="Y57" s="1"/>
      <c r="Z57" s="1"/>
      <c r="AA57" s="1"/>
      <c r="AB57" s="1"/>
    </row>
    <row r="58" spans="1:28" ht="15" customHeight="1">
      <c r="A58" s="909"/>
      <c r="B58" s="911"/>
      <c r="C58" s="5"/>
      <c r="D58" s="450">
        <v>100</v>
      </c>
      <c r="E58" s="5"/>
      <c r="F58" s="450" t="s">
        <v>23</v>
      </c>
      <c r="G58" s="5"/>
      <c r="H58" s="450">
        <v>13</v>
      </c>
      <c r="I58" s="5"/>
      <c r="J58" s="10" t="s">
        <v>100</v>
      </c>
      <c r="K58" s="24">
        <v>0.05</v>
      </c>
      <c r="L58" s="24"/>
      <c r="M58" s="24"/>
      <c r="N58" s="24"/>
      <c r="O58" s="15">
        <v>100</v>
      </c>
      <c r="P58" s="391"/>
      <c r="Q58" s="14"/>
      <c r="R58" s="1"/>
      <c r="S58" s="1"/>
      <c r="T58" s="1"/>
      <c r="U58" s="1"/>
      <c r="V58" s="1"/>
      <c r="W58" s="1"/>
      <c r="X58" s="1"/>
      <c r="Y58" s="1"/>
      <c r="Z58" s="1"/>
      <c r="AA58" s="1"/>
      <c r="AB58" s="1"/>
    </row>
    <row r="59" spans="1:28" ht="15" customHeight="1">
      <c r="A59" s="909"/>
      <c r="B59" s="912"/>
      <c r="C59" s="5"/>
      <c r="D59" s="912"/>
      <c r="E59" s="5"/>
      <c r="F59" s="912"/>
      <c r="G59" s="5"/>
      <c r="H59" s="912"/>
      <c r="I59" s="5"/>
      <c r="J59" s="10" t="s">
        <v>101</v>
      </c>
      <c r="K59" s="16">
        <v>140500000</v>
      </c>
      <c r="L59" s="16">
        <v>320000000</v>
      </c>
      <c r="M59" s="16">
        <v>330000000</v>
      </c>
      <c r="N59" s="16">
        <v>114406000</v>
      </c>
      <c r="O59" s="15">
        <f>+SUM(K59:N59)</f>
        <v>904906000</v>
      </c>
      <c r="P59" s="397"/>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91"/>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452" t="s">
        <v>117</v>
      </c>
      <c r="B62" s="909"/>
      <c r="C62" s="909"/>
      <c r="D62" s="909"/>
      <c r="E62" s="909"/>
      <c r="F62" s="909"/>
      <c r="G62" s="909"/>
      <c r="H62" s="909"/>
      <c r="I62" s="909"/>
      <c r="J62" s="909"/>
      <c r="K62" s="909"/>
      <c r="L62" s="909"/>
      <c r="M62" s="909"/>
      <c r="N62" s="909"/>
      <c r="O62" s="909"/>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447" t="s">
        <v>95</v>
      </c>
      <c r="B64" s="45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909"/>
      <c r="B65" s="911"/>
      <c r="C65" s="5"/>
      <c r="D65" s="450">
        <v>60</v>
      </c>
      <c r="E65" s="5"/>
      <c r="F65" s="450" t="s">
        <v>33</v>
      </c>
      <c r="G65" s="5"/>
      <c r="H65" s="45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909"/>
      <c r="B66" s="912"/>
      <c r="C66" s="5"/>
      <c r="D66" s="912"/>
      <c r="E66" s="5"/>
      <c r="F66" s="912"/>
      <c r="G66" s="5"/>
      <c r="H66" s="912"/>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460" t="s">
        <v>102</v>
      </c>
      <c r="B68" s="909"/>
      <c r="C68" s="909"/>
      <c r="D68" s="909"/>
      <c r="E68" s="909"/>
      <c r="F68" s="909"/>
      <c r="G68" s="909"/>
      <c r="H68" s="909"/>
      <c r="I68" s="909"/>
      <c r="J68" s="909"/>
      <c r="K68" s="909"/>
      <c r="L68" s="909"/>
      <c r="M68" s="909"/>
      <c r="N68" s="909"/>
      <c r="O68" s="909"/>
      <c r="P68" s="1"/>
      <c r="Q68" s="1"/>
      <c r="R68" s="1"/>
      <c r="S68" s="1"/>
      <c r="T68" s="1"/>
      <c r="U68" s="1"/>
      <c r="V68" s="1"/>
      <c r="W68" s="1"/>
      <c r="X68" s="1"/>
      <c r="Y68" s="1"/>
      <c r="Z68" s="1"/>
      <c r="AA68" s="1"/>
      <c r="AB68" s="1"/>
    </row>
    <row r="69" spans="1:28" ht="25.5" customHeight="1">
      <c r="A69" s="447" t="s">
        <v>103</v>
      </c>
      <c r="B69" s="45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909"/>
      <c r="B70" s="911"/>
      <c r="C70" s="5"/>
      <c r="D70" s="450">
        <v>60</v>
      </c>
      <c r="E70" s="5"/>
      <c r="F70" s="450" t="s">
        <v>33</v>
      </c>
      <c r="G70" s="5"/>
      <c r="H70" s="45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909"/>
      <c r="B71" s="912"/>
      <c r="C71" s="5"/>
      <c r="D71" s="912"/>
      <c r="E71" s="5"/>
      <c r="F71" s="912"/>
      <c r="G71" s="5"/>
      <c r="H71" s="912"/>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16</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
        <v>388</v>
      </c>
      <c r="F10" s="621"/>
      <c r="G10" s="621"/>
      <c r="H10" s="621"/>
      <c r="I10" s="621"/>
      <c r="J10" s="621"/>
      <c r="K10" s="621"/>
      <c r="L10" s="621"/>
    </row>
    <row r="11" spans="1:12" ht="34.5" customHeight="1">
      <c r="A11" s="622" t="s">
        <v>275</v>
      </c>
      <c r="B11" s="623"/>
      <c r="C11" s="623"/>
      <c r="D11" s="612"/>
      <c r="E11" s="624" t="s">
        <v>389</v>
      </c>
      <c r="F11" s="625"/>
      <c r="G11" s="625"/>
      <c r="H11" s="625"/>
      <c r="I11" s="625"/>
      <c r="J11" s="625"/>
      <c r="K11" s="625"/>
      <c r="L11" s="626"/>
    </row>
    <row r="12" spans="1:12" ht="47.25" customHeight="1">
      <c r="A12" s="610" t="s">
        <v>276</v>
      </c>
      <c r="B12" s="611"/>
      <c r="C12" s="611"/>
      <c r="D12" s="613"/>
      <c r="E12" s="627" t="s">
        <v>390</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v>0.91</v>
      </c>
      <c r="E16" s="631"/>
      <c r="F16" s="631"/>
      <c r="G16" s="631"/>
      <c r="H16" s="632"/>
      <c r="I16" s="610" t="s">
        <v>234</v>
      </c>
      <c r="J16" s="613"/>
      <c r="K16" s="614" t="s">
        <v>33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389</v>
      </c>
      <c r="D19" s="615"/>
      <c r="E19" s="615"/>
      <c r="F19" s="615"/>
      <c r="G19" s="616"/>
      <c r="H19" s="614" t="s">
        <v>389</v>
      </c>
      <c r="I19" s="616"/>
      <c r="J19" s="634" t="s">
        <v>34</v>
      </c>
      <c r="K19" s="635"/>
      <c r="L19" s="307" t="s">
        <v>391</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c r="C22" s="615"/>
      <c r="D22" s="615"/>
      <c r="E22" s="615"/>
      <c r="F22" s="615"/>
      <c r="G22" s="615"/>
      <c r="H22" s="615"/>
      <c r="I22" s="615"/>
      <c r="J22" s="615"/>
      <c r="K22" s="616"/>
      <c r="L22" s="307"/>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v>0.90400000000000003</v>
      </c>
      <c r="E24" s="615"/>
      <c r="F24" s="620" t="s">
        <v>299</v>
      </c>
      <c r="G24" s="620"/>
      <c r="H24" s="321">
        <v>2024</v>
      </c>
      <c r="I24" s="620" t="s">
        <v>300</v>
      </c>
      <c r="J24" s="620"/>
      <c r="K24" s="638" t="s">
        <v>391</v>
      </c>
      <c r="L24" s="638"/>
    </row>
    <row r="25" spans="1:12" ht="26.25" customHeight="1">
      <c r="A25" s="610" t="s">
        <v>302</v>
      </c>
      <c r="B25" s="611"/>
      <c r="C25" s="613"/>
      <c r="D25" s="614" t="s">
        <v>246</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27" zoomScaleNormal="100" workbookViewId="0">
      <selection activeCell="B31" sqref="B31"/>
    </sheetView>
  </sheetViews>
  <sheetFormatPr defaultColWidth="10.7109375" defaultRowHeight="14.1"/>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674"/>
      <c r="B1" s="501" t="s">
        <v>182</v>
      </c>
      <c r="C1" s="502"/>
      <c r="D1" s="502"/>
      <c r="E1" s="502"/>
      <c r="F1" s="502"/>
      <c r="G1" s="502"/>
      <c r="H1" s="503"/>
      <c r="I1" s="127" t="s">
        <v>121</v>
      </c>
      <c r="J1" s="128"/>
      <c r="M1" s="162"/>
    </row>
    <row r="2" spans="1:25" ht="24" customHeight="1" thickBot="1">
      <c r="A2" s="675"/>
      <c r="B2" s="507" t="s">
        <v>184</v>
      </c>
      <c r="C2" s="508"/>
      <c r="D2" s="508"/>
      <c r="E2" s="508"/>
      <c r="F2" s="508"/>
      <c r="G2" s="508"/>
      <c r="H2" s="509"/>
      <c r="I2" s="127" t="s">
        <v>122</v>
      </c>
      <c r="J2" s="128"/>
      <c r="M2" s="162"/>
    </row>
    <row r="3" spans="1:25" ht="24" customHeight="1" thickBot="1">
      <c r="A3" s="675"/>
      <c r="B3" s="507" t="s">
        <v>186</v>
      </c>
      <c r="C3" s="508"/>
      <c r="D3" s="508"/>
      <c r="E3" s="508"/>
      <c r="F3" s="508"/>
      <c r="G3" s="508"/>
      <c r="H3" s="509"/>
      <c r="I3" s="127" t="s">
        <v>392</v>
      </c>
      <c r="J3" s="128"/>
      <c r="M3" s="162"/>
    </row>
    <row r="4" spans="1:25" ht="24" customHeight="1" thickBot="1">
      <c r="A4" s="676"/>
      <c r="B4" s="510" t="s">
        <v>393</v>
      </c>
      <c r="C4" s="511"/>
      <c r="D4" s="511"/>
      <c r="E4" s="511"/>
      <c r="F4" s="511"/>
      <c r="G4" s="511"/>
      <c r="H4" s="512"/>
      <c r="I4" s="127" t="s">
        <v>189</v>
      </c>
      <c r="J4" s="128"/>
      <c r="M4" s="162"/>
    </row>
    <row r="6" spans="1:25" ht="15" customHeight="1" thickBot="1">
      <c r="A6" s="73"/>
      <c r="B6" s="74"/>
      <c r="C6" s="74"/>
      <c r="D6" s="76"/>
      <c r="E6" s="75"/>
      <c r="F6" s="75"/>
      <c r="G6" s="432"/>
      <c r="H6" s="432"/>
      <c r="I6" s="77"/>
      <c r="J6" s="77"/>
      <c r="K6" s="74"/>
      <c r="L6" s="74"/>
      <c r="M6" s="74"/>
      <c r="N6" s="74"/>
      <c r="O6" s="74"/>
      <c r="P6" s="74"/>
      <c r="Q6" s="74"/>
      <c r="R6" s="74"/>
      <c r="S6" s="74"/>
      <c r="T6" s="78"/>
      <c r="U6" s="74"/>
      <c r="V6" s="74"/>
      <c r="X6" s="79"/>
      <c r="Y6" s="80"/>
    </row>
    <row r="7" spans="1:25" ht="15" customHeight="1">
      <c r="A7" s="678" t="s">
        <v>394</v>
      </c>
      <c r="B7" s="682">
        <v>8225</v>
      </c>
      <c r="C7" s="683"/>
      <c r="D7" s="683"/>
      <c r="E7" s="683"/>
      <c r="F7" s="683"/>
      <c r="G7" s="683"/>
      <c r="H7" s="683"/>
      <c r="I7" s="683"/>
      <c r="J7" s="683"/>
      <c r="K7" s="74"/>
      <c r="L7" s="74"/>
      <c r="M7" s="74"/>
      <c r="N7" s="74"/>
      <c r="O7" s="74"/>
      <c r="P7" s="74"/>
      <c r="Q7" s="74"/>
      <c r="R7" s="74"/>
      <c r="S7" s="74"/>
      <c r="T7" s="74"/>
      <c r="U7" s="74"/>
      <c r="V7" s="74"/>
      <c r="W7" s="74"/>
      <c r="X7" s="74"/>
      <c r="Y7" s="74"/>
    </row>
    <row r="8" spans="1:25" ht="15" customHeight="1">
      <c r="A8" s="679"/>
      <c r="B8" s="682"/>
      <c r="C8" s="683"/>
      <c r="D8" s="683"/>
      <c r="E8" s="683"/>
      <c r="F8" s="683"/>
      <c r="G8" s="683"/>
      <c r="H8" s="683"/>
      <c r="I8" s="683"/>
      <c r="J8" s="683"/>
      <c r="K8" s="74"/>
      <c r="L8" s="74"/>
      <c r="M8" s="74"/>
      <c r="N8" s="74"/>
      <c r="O8" s="74"/>
      <c r="P8" s="74"/>
      <c r="Q8" s="74"/>
      <c r="R8" s="74"/>
      <c r="S8" s="74"/>
      <c r="T8" s="74"/>
      <c r="U8" s="74"/>
      <c r="V8" s="74"/>
      <c r="W8" s="74"/>
      <c r="X8" s="74"/>
      <c r="Y8" s="74"/>
    </row>
    <row r="9" spans="1:25" ht="15" customHeight="1">
      <c r="A9" s="679"/>
      <c r="B9" s="682"/>
      <c r="C9" s="683"/>
      <c r="D9" s="683"/>
      <c r="E9" s="683"/>
      <c r="F9" s="683"/>
      <c r="G9" s="683"/>
      <c r="H9" s="683"/>
      <c r="I9" s="683"/>
      <c r="J9" s="683"/>
      <c r="K9" s="74"/>
      <c r="L9" s="74"/>
      <c r="M9" s="74"/>
      <c r="N9" s="74"/>
      <c r="O9" s="74"/>
      <c r="P9" s="74"/>
      <c r="Q9" s="74"/>
      <c r="R9" s="74"/>
      <c r="S9" s="74"/>
      <c r="T9" s="74"/>
      <c r="U9" s="74"/>
      <c r="V9" s="74"/>
      <c r="W9" s="74"/>
      <c r="X9" s="74"/>
      <c r="Y9" s="74"/>
    </row>
    <row r="10" spans="1:25" ht="15" customHeight="1" thickBot="1">
      <c r="A10" s="680"/>
      <c r="B10" s="682"/>
      <c r="C10" s="683"/>
      <c r="D10" s="683"/>
      <c r="E10" s="683"/>
      <c r="F10" s="683"/>
      <c r="G10" s="683"/>
      <c r="H10" s="683"/>
      <c r="I10" s="683"/>
      <c r="J10" s="683"/>
      <c r="K10" s="74"/>
      <c r="L10" s="74"/>
      <c r="M10" s="74"/>
      <c r="N10" s="74"/>
      <c r="O10" s="74"/>
      <c r="P10" s="74"/>
      <c r="Q10" s="74"/>
      <c r="R10" s="74"/>
      <c r="S10" s="74"/>
      <c r="T10" s="74"/>
      <c r="U10" s="74"/>
      <c r="V10" s="74"/>
      <c r="W10" s="74"/>
      <c r="X10" s="74"/>
      <c r="Y10" s="74"/>
    </row>
    <row r="11" spans="1:25" ht="9" customHeight="1" thickBot="1">
      <c r="A11" s="81"/>
      <c r="B11" s="156"/>
      <c r="C11" s="74"/>
      <c r="D11" s="74"/>
      <c r="E11" s="74"/>
      <c r="F11" s="74"/>
      <c r="G11" s="74"/>
      <c r="H11" s="74"/>
      <c r="I11" s="74"/>
      <c r="J11" s="74"/>
      <c r="K11" s="74"/>
      <c r="L11" s="74"/>
      <c r="M11" s="74"/>
      <c r="N11" s="74"/>
      <c r="O11" s="74"/>
      <c r="P11" s="74"/>
      <c r="Q11" s="74"/>
      <c r="R11" s="74"/>
      <c r="S11" s="74"/>
      <c r="T11" s="74"/>
      <c r="U11" s="74"/>
      <c r="V11" s="74"/>
      <c r="W11" s="74"/>
      <c r="X11" s="74"/>
      <c r="Y11" s="74"/>
    </row>
    <row r="12" spans="1:25" s="157" customFormat="1" ht="21.75" customHeight="1" thickBot="1">
      <c r="A12" s="514" t="s">
        <v>190</v>
      </c>
      <c r="B12" s="260" t="s">
        <v>191</v>
      </c>
      <c r="C12" s="284"/>
      <c r="D12" s="260" t="s">
        <v>192</v>
      </c>
      <c r="E12" s="285"/>
      <c r="F12" s="260" t="s">
        <v>193</v>
      </c>
      <c r="G12" s="285"/>
      <c r="H12" s="260" t="s">
        <v>194</v>
      </c>
      <c r="I12" s="286"/>
    </row>
    <row r="13" spans="1:25" s="157" customFormat="1" ht="21.75" customHeight="1" thickBot="1">
      <c r="A13" s="514"/>
      <c r="B13" s="262" t="s">
        <v>197</v>
      </c>
      <c r="C13" s="167"/>
      <c r="D13" s="260" t="s">
        <v>198</v>
      </c>
      <c r="E13" s="128"/>
      <c r="F13" s="260" t="s">
        <v>199</v>
      </c>
      <c r="G13" s="128"/>
      <c r="H13" s="260" t="s">
        <v>200</v>
      </c>
      <c r="I13" s="286"/>
    </row>
    <row r="14" spans="1:25" s="157" customFormat="1" ht="21.75" customHeight="1" thickBot="1">
      <c r="A14" s="514"/>
      <c r="B14" s="260" t="s">
        <v>203</v>
      </c>
      <c r="C14" s="284"/>
      <c r="D14" s="260" t="s">
        <v>204</v>
      </c>
      <c r="E14" s="128"/>
      <c r="F14" s="260" t="s">
        <v>205</v>
      </c>
      <c r="G14" s="128"/>
      <c r="H14" s="260" t="s">
        <v>206</v>
      </c>
      <c r="I14" s="286"/>
    </row>
    <row r="15" spans="1:25" s="157" customFormat="1" ht="21.75" customHeight="1" thickBot="1">
      <c r="A15" s="68"/>
      <c r="B15" s="68"/>
      <c r="C15" s="68"/>
      <c r="D15" s="68"/>
      <c r="E15" s="68"/>
      <c r="F15" s="68"/>
      <c r="G15" s="68"/>
      <c r="H15" s="68"/>
      <c r="I15" s="68"/>
      <c r="J15" s="68"/>
      <c r="K15" s="68"/>
      <c r="L15" s="173"/>
      <c r="M15" s="174"/>
      <c r="N15" s="174"/>
      <c r="O15" s="174"/>
    </row>
    <row r="16" spans="1:25" s="157" customFormat="1" ht="21.75" customHeight="1" thickBot="1">
      <c r="A16" s="521" t="s">
        <v>195</v>
      </c>
      <c r="B16" s="521"/>
      <c r="C16" s="281" t="s">
        <v>196</v>
      </c>
      <c r="D16" s="522"/>
      <c r="E16" s="522"/>
      <c r="F16" s="522"/>
      <c r="G16" s="68"/>
      <c r="H16" s="68"/>
      <c r="I16" s="68"/>
      <c r="J16" s="68"/>
      <c r="K16" s="68"/>
      <c r="L16" s="173"/>
      <c r="M16" s="174"/>
      <c r="N16" s="174"/>
      <c r="O16" s="174"/>
    </row>
    <row r="17" spans="1:15" s="157" customFormat="1" ht="21.75" customHeight="1" thickBot="1">
      <c r="A17" s="521"/>
      <c r="B17" s="521"/>
      <c r="C17" s="281" t="s">
        <v>201</v>
      </c>
      <c r="D17" s="522"/>
      <c r="E17" s="522"/>
      <c r="F17" s="522"/>
      <c r="G17" s="68"/>
      <c r="H17" s="68"/>
      <c r="I17" s="68"/>
      <c r="J17" s="68"/>
      <c r="K17" s="68"/>
      <c r="L17" s="173"/>
      <c r="M17" s="174"/>
      <c r="N17" s="174"/>
      <c r="O17" s="174"/>
    </row>
    <row r="18" spans="1:15" s="157" customFormat="1" ht="21.75" customHeight="1" thickBot="1">
      <c r="A18" s="521"/>
      <c r="B18" s="521"/>
      <c r="C18" s="281" t="s">
        <v>207</v>
      </c>
      <c r="D18" s="522"/>
      <c r="E18" s="522"/>
      <c r="F18" s="522"/>
      <c r="G18" s="68"/>
      <c r="H18" s="68"/>
      <c r="I18" s="68"/>
      <c r="J18" s="68"/>
      <c r="K18" s="68"/>
      <c r="L18" s="173"/>
      <c r="M18" s="174"/>
      <c r="N18" s="174"/>
      <c r="O18" s="174"/>
    </row>
    <row r="19" spans="1:15" s="157" customFormat="1" ht="21.75" customHeight="1">
      <c r="A19" s="68"/>
      <c r="B19" s="68"/>
      <c r="C19" s="68"/>
      <c r="D19" s="68"/>
      <c r="E19" s="68"/>
      <c r="F19" s="68"/>
      <c r="G19" s="68"/>
      <c r="H19" s="68"/>
      <c r="I19" s="68"/>
      <c r="J19" s="68"/>
      <c r="K19" s="68"/>
      <c r="L19" s="173"/>
      <c r="M19" s="174"/>
      <c r="N19" s="174"/>
      <c r="O19" s="174"/>
    </row>
    <row r="20" spans="1:15" s="95" customFormat="1" ht="16.5" customHeight="1"/>
    <row r="21" spans="1:15" ht="5.25" customHeight="1" thickBot="1"/>
    <row r="22" spans="1:15" ht="48" customHeight="1" thickBot="1">
      <c r="A22" s="681" t="s">
        <v>395</v>
      </c>
      <c r="B22" s="681"/>
      <c r="C22" s="681"/>
      <c r="D22" s="681"/>
      <c r="E22" s="681"/>
      <c r="F22" s="681"/>
      <c r="G22" s="681"/>
      <c r="H22" s="681"/>
      <c r="I22" s="681"/>
      <c r="J22" s="681"/>
    </row>
    <row r="23" spans="1:15" ht="70.349999999999994" customHeight="1" thickBot="1">
      <c r="A23" s="266" t="s">
        <v>218</v>
      </c>
      <c r="B23" s="672" t="s">
        <v>219</v>
      </c>
      <c r="C23" s="677"/>
      <c r="D23" s="673"/>
      <c r="E23" s="267" t="s">
        <v>396</v>
      </c>
      <c r="F23" s="268"/>
      <c r="G23" s="267" t="s">
        <v>397</v>
      </c>
      <c r="H23" s="672"/>
      <c r="I23" s="677"/>
      <c r="J23" s="673"/>
    </row>
    <row r="24" spans="1:15" ht="50.25" customHeight="1" thickBot="1">
      <c r="A24" s="228" t="s">
        <v>398</v>
      </c>
      <c r="B24" s="672" t="s">
        <v>399</v>
      </c>
      <c r="C24" s="677"/>
      <c r="D24" s="677"/>
      <c r="E24" s="677"/>
      <c r="F24" s="677"/>
      <c r="G24" s="677"/>
      <c r="H24" s="677"/>
      <c r="I24" s="677"/>
      <c r="J24" s="673"/>
    </row>
    <row r="25" spans="1:15" ht="50.25" customHeight="1" thickBot="1">
      <c r="A25" s="661" t="s">
        <v>400</v>
      </c>
      <c r="B25" s="269">
        <v>2024</v>
      </c>
      <c r="C25" s="270">
        <v>2025</v>
      </c>
      <c r="D25" s="270">
        <v>2026</v>
      </c>
      <c r="E25" s="270">
        <v>2027</v>
      </c>
      <c r="F25" s="271" t="s">
        <v>93</v>
      </c>
      <c r="G25" s="272" t="s">
        <v>401</v>
      </c>
      <c r="H25" s="684" t="s">
        <v>402</v>
      </c>
      <c r="I25" s="685"/>
      <c r="J25" s="686"/>
    </row>
    <row r="26" spans="1:15" ht="50.25" customHeight="1" thickBot="1">
      <c r="A26" s="662"/>
      <c r="B26" s="380" t="s">
        <v>403</v>
      </c>
      <c r="C26" s="381">
        <v>0.91</v>
      </c>
      <c r="D26" s="380" t="s">
        <v>404</v>
      </c>
      <c r="E26" s="381">
        <v>0.92</v>
      </c>
      <c r="F26" s="273">
        <v>0.92</v>
      </c>
      <c r="G26" s="273">
        <v>0.92</v>
      </c>
      <c r="H26" s="672" t="s">
        <v>33</v>
      </c>
      <c r="I26" s="677"/>
      <c r="J26" s="673"/>
    </row>
    <row r="27" spans="1:15" ht="52.5" customHeight="1" thickBot="1">
      <c r="A27" s="228"/>
      <c r="B27" s="687" t="s">
        <v>405</v>
      </c>
      <c r="C27" s="688"/>
      <c r="D27" s="688"/>
      <c r="E27" s="688"/>
      <c r="F27" s="688"/>
      <c r="G27" s="688"/>
      <c r="H27" s="688"/>
      <c r="I27" s="688"/>
      <c r="J27" s="689"/>
    </row>
    <row r="28" spans="1:15" s="99" customFormat="1" ht="56.25" customHeight="1" thickBot="1">
      <c r="A28" s="661" t="s">
        <v>237</v>
      </c>
      <c r="B28" s="228" t="s">
        <v>238</v>
      </c>
      <c r="C28" s="266" t="s">
        <v>239</v>
      </c>
      <c r="D28" s="663" t="s">
        <v>240</v>
      </c>
      <c r="E28" s="664"/>
      <c r="F28" s="663" t="s">
        <v>241</v>
      </c>
      <c r="G28" s="664"/>
      <c r="H28" s="229" t="s">
        <v>242</v>
      </c>
      <c r="I28" s="227" t="s">
        <v>243</v>
      </c>
      <c r="J28" s="227" t="s">
        <v>406</v>
      </c>
    </row>
    <row r="29" spans="1:15" ht="120.75" customHeight="1" thickBot="1">
      <c r="A29" s="662"/>
      <c r="B29" s="274">
        <v>90.4</v>
      </c>
      <c r="C29" s="169">
        <f>+B59</f>
        <v>0</v>
      </c>
      <c r="D29" s="672"/>
      <c r="E29" s="673"/>
      <c r="F29" s="672"/>
      <c r="G29" s="673"/>
      <c r="H29" s="168"/>
      <c r="I29" s="275"/>
      <c r="J29" s="275"/>
    </row>
    <row r="30" spans="1:15" s="99" customFormat="1" ht="45" customHeight="1" thickBot="1">
      <c r="A30" s="661" t="s">
        <v>244</v>
      </c>
      <c r="B30" s="226" t="s">
        <v>238</v>
      </c>
      <c r="C30" s="229" t="s">
        <v>239</v>
      </c>
      <c r="D30" s="663" t="s">
        <v>240</v>
      </c>
      <c r="E30" s="664"/>
      <c r="F30" s="663" t="s">
        <v>241</v>
      </c>
      <c r="G30" s="664"/>
      <c r="H30" s="229" t="s">
        <v>242</v>
      </c>
      <c r="I30" s="227" t="s">
        <v>243</v>
      </c>
      <c r="J30" s="227" t="s">
        <v>406</v>
      </c>
    </row>
    <row r="31" spans="1:15" ht="120.75" customHeight="1" thickBot="1">
      <c r="A31" s="662"/>
      <c r="B31" s="274">
        <v>0</v>
      </c>
      <c r="C31" s="436">
        <f>+C59</f>
        <v>0</v>
      </c>
      <c r="D31" s="670"/>
      <c r="E31" s="671"/>
      <c r="F31" s="670"/>
      <c r="G31" s="671"/>
      <c r="H31" s="437"/>
      <c r="I31" s="438"/>
      <c r="J31" s="438"/>
    </row>
    <row r="32" spans="1:15" s="99" customFormat="1" ht="45" customHeight="1" thickBot="1">
      <c r="A32" s="661" t="s">
        <v>248</v>
      </c>
      <c r="B32" s="226" t="s">
        <v>238</v>
      </c>
      <c r="C32" s="229" t="s">
        <v>239</v>
      </c>
      <c r="D32" s="663" t="s">
        <v>240</v>
      </c>
      <c r="E32" s="664"/>
      <c r="F32" s="663" t="s">
        <v>241</v>
      </c>
      <c r="G32" s="664"/>
      <c r="H32" s="229" t="s">
        <v>242</v>
      </c>
      <c r="I32" s="227" t="s">
        <v>243</v>
      </c>
      <c r="J32" s="227" t="s">
        <v>406</v>
      </c>
    </row>
    <row r="33" spans="1:10" ht="120.75" customHeight="1" thickBot="1">
      <c r="A33" s="662"/>
      <c r="B33" s="274"/>
      <c r="C33" s="169">
        <f>+D59</f>
        <v>0</v>
      </c>
      <c r="D33" s="672"/>
      <c r="E33" s="673"/>
      <c r="F33" s="672"/>
      <c r="G33" s="673"/>
      <c r="H33" s="168"/>
      <c r="I33" s="275"/>
      <c r="J33" s="275"/>
    </row>
    <row r="34" spans="1:10" s="99" customFormat="1" ht="47.25" customHeight="1" thickBot="1">
      <c r="A34" s="661" t="s">
        <v>249</v>
      </c>
      <c r="B34" s="226" t="s">
        <v>238</v>
      </c>
      <c r="C34" s="226" t="s">
        <v>239</v>
      </c>
      <c r="D34" s="663" t="s">
        <v>240</v>
      </c>
      <c r="E34" s="664"/>
      <c r="F34" s="663" t="s">
        <v>241</v>
      </c>
      <c r="G34" s="664"/>
      <c r="H34" s="229" t="s">
        <v>242</v>
      </c>
      <c r="I34" s="229" t="s">
        <v>243</v>
      </c>
      <c r="J34" s="227" t="s">
        <v>406</v>
      </c>
    </row>
    <row r="35" spans="1:10" ht="120.75" customHeight="1" thickBot="1">
      <c r="A35" s="662"/>
      <c r="B35" s="274"/>
      <c r="C35" s="169">
        <f>+E59</f>
        <v>0</v>
      </c>
      <c r="D35" s="668"/>
      <c r="E35" s="669"/>
      <c r="F35" s="668"/>
      <c r="G35" s="669"/>
      <c r="H35" s="276"/>
      <c r="I35" s="277"/>
      <c r="J35" s="277"/>
    </row>
    <row r="36" spans="1:10" s="99" customFormat="1" ht="47.25" customHeight="1" thickBot="1">
      <c r="A36" s="661" t="s">
        <v>250</v>
      </c>
      <c r="B36" s="226" t="s">
        <v>238</v>
      </c>
      <c r="C36" s="229" t="s">
        <v>239</v>
      </c>
      <c r="D36" s="663" t="s">
        <v>240</v>
      </c>
      <c r="E36" s="664"/>
      <c r="F36" s="663" t="s">
        <v>241</v>
      </c>
      <c r="G36" s="664"/>
      <c r="H36" s="229" t="s">
        <v>242</v>
      </c>
      <c r="I36" s="227" t="s">
        <v>243</v>
      </c>
      <c r="J36" s="227" t="s">
        <v>406</v>
      </c>
    </row>
    <row r="37" spans="1:10" ht="120.75" customHeight="1" thickBot="1">
      <c r="A37" s="662"/>
      <c r="B37" s="274"/>
      <c r="C37" s="169">
        <f>+F59</f>
        <v>0</v>
      </c>
      <c r="D37" s="665"/>
      <c r="E37" s="666"/>
      <c r="F37" s="665"/>
      <c r="G37" s="666"/>
      <c r="H37" s="168"/>
      <c r="I37" s="278"/>
      <c r="J37" s="278"/>
    </row>
    <row r="38" spans="1:10" s="99" customFormat="1" ht="48.75" customHeight="1" thickBot="1">
      <c r="A38" s="661" t="s">
        <v>251</v>
      </c>
      <c r="B38" s="226" t="s">
        <v>238</v>
      </c>
      <c r="C38" s="229" t="s">
        <v>239</v>
      </c>
      <c r="D38" s="663" t="s">
        <v>240</v>
      </c>
      <c r="E38" s="664"/>
      <c r="F38" s="663" t="s">
        <v>241</v>
      </c>
      <c r="G38" s="664"/>
      <c r="H38" s="229" t="s">
        <v>242</v>
      </c>
      <c r="I38" s="227" t="s">
        <v>243</v>
      </c>
      <c r="J38" s="227" t="s">
        <v>406</v>
      </c>
    </row>
    <row r="39" spans="1:10" ht="120.75" customHeight="1" thickBot="1">
      <c r="A39" s="662"/>
      <c r="B39" s="279"/>
      <c r="C39" s="170">
        <f>+G59</f>
        <v>0</v>
      </c>
      <c r="D39" s="665"/>
      <c r="E39" s="666"/>
      <c r="F39" s="665"/>
      <c r="G39" s="666"/>
      <c r="H39" s="168"/>
      <c r="I39" s="278"/>
      <c r="J39" s="278"/>
    </row>
    <row r="40" spans="1:10" ht="46.5" customHeight="1" thickBot="1">
      <c r="A40" s="661" t="s">
        <v>252</v>
      </c>
      <c r="B40" s="228" t="s">
        <v>238</v>
      </c>
      <c r="C40" s="266" t="s">
        <v>239</v>
      </c>
      <c r="D40" s="663" t="s">
        <v>240</v>
      </c>
      <c r="E40" s="664"/>
      <c r="F40" s="663" t="s">
        <v>241</v>
      </c>
      <c r="G40" s="664"/>
      <c r="H40" s="229" t="s">
        <v>242</v>
      </c>
      <c r="I40" s="227" t="s">
        <v>243</v>
      </c>
      <c r="J40" s="227" t="s">
        <v>406</v>
      </c>
    </row>
    <row r="41" spans="1:10" ht="120.75" customHeight="1" thickBot="1">
      <c r="A41" s="662"/>
      <c r="B41" s="279"/>
      <c r="C41" s="170">
        <f>+H59</f>
        <v>0</v>
      </c>
      <c r="D41" s="665"/>
      <c r="E41" s="667"/>
      <c r="F41" s="665"/>
      <c r="G41" s="666"/>
      <c r="H41" s="168"/>
      <c r="I41" s="278"/>
      <c r="J41" s="278"/>
    </row>
    <row r="42" spans="1:10" ht="48.75" customHeight="1" thickBot="1">
      <c r="A42" s="661" t="s">
        <v>253</v>
      </c>
      <c r="B42" s="228" t="s">
        <v>238</v>
      </c>
      <c r="C42" s="266" t="s">
        <v>239</v>
      </c>
      <c r="D42" s="663" t="s">
        <v>240</v>
      </c>
      <c r="E42" s="664"/>
      <c r="F42" s="663" t="s">
        <v>241</v>
      </c>
      <c r="G42" s="664"/>
      <c r="H42" s="229" t="s">
        <v>242</v>
      </c>
      <c r="I42" s="227" t="s">
        <v>243</v>
      </c>
      <c r="J42" s="227" t="s">
        <v>406</v>
      </c>
    </row>
    <row r="43" spans="1:10" ht="120.75" customHeight="1" thickBot="1">
      <c r="A43" s="662"/>
      <c r="B43" s="279"/>
      <c r="C43" s="170">
        <f>+I59</f>
        <v>0</v>
      </c>
      <c r="D43" s="665"/>
      <c r="E43" s="667"/>
      <c r="F43" s="665"/>
      <c r="G43" s="666"/>
      <c r="H43" s="280"/>
      <c r="I43" s="168"/>
      <c r="J43" s="278"/>
    </row>
    <row r="44" spans="1:10" ht="42.75" customHeight="1" thickBot="1">
      <c r="A44" s="661" t="s">
        <v>254</v>
      </c>
      <c r="B44" s="228" t="s">
        <v>238</v>
      </c>
      <c r="C44" s="266" t="s">
        <v>239</v>
      </c>
      <c r="D44" s="663" t="s">
        <v>240</v>
      </c>
      <c r="E44" s="664"/>
      <c r="F44" s="663" t="s">
        <v>241</v>
      </c>
      <c r="G44" s="664"/>
      <c r="H44" s="229" t="s">
        <v>242</v>
      </c>
      <c r="I44" s="227" t="s">
        <v>243</v>
      </c>
      <c r="J44" s="227" t="s">
        <v>406</v>
      </c>
    </row>
    <row r="45" spans="1:10" ht="120.75" customHeight="1" thickBot="1">
      <c r="A45" s="662"/>
      <c r="B45" s="279"/>
      <c r="C45" s="170">
        <f>+J59</f>
        <v>0</v>
      </c>
      <c r="D45" s="665"/>
      <c r="E45" s="666"/>
      <c r="F45" s="665"/>
      <c r="G45" s="666"/>
      <c r="H45" s="168"/>
      <c r="I45" s="168"/>
      <c r="J45" s="168"/>
    </row>
    <row r="46" spans="1:10" ht="45" customHeight="1" thickBot="1">
      <c r="A46" s="661" t="s">
        <v>255</v>
      </c>
      <c r="B46" s="228" t="s">
        <v>238</v>
      </c>
      <c r="C46" s="266" t="s">
        <v>239</v>
      </c>
      <c r="D46" s="663" t="s">
        <v>240</v>
      </c>
      <c r="E46" s="664"/>
      <c r="F46" s="663" t="s">
        <v>241</v>
      </c>
      <c r="G46" s="664"/>
      <c r="H46" s="229" t="s">
        <v>242</v>
      </c>
      <c r="I46" s="227" t="s">
        <v>243</v>
      </c>
      <c r="J46" s="227" t="s">
        <v>406</v>
      </c>
    </row>
    <row r="47" spans="1:10" ht="120.75" customHeight="1" thickBot="1">
      <c r="A47" s="662"/>
      <c r="B47" s="279"/>
      <c r="C47" s="170">
        <f>+K59</f>
        <v>0</v>
      </c>
      <c r="D47" s="665"/>
      <c r="E47" s="666"/>
      <c r="F47" s="665"/>
      <c r="G47" s="666"/>
      <c r="H47" s="168"/>
      <c r="I47" s="278"/>
      <c r="J47" s="278"/>
    </row>
    <row r="48" spans="1:10" ht="46.5" customHeight="1" thickBot="1">
      <c r="A48" s="661" t="s">
        <v>256</v>
      </c>
      <c r="B48" s="228" t="s">
        <v>238</v>
      </c>
      <c r="C48" s="266" t="s">
        <v>239</v>
      </c>
      <c r="D48" s="663" t="s">
        <v>240</v>
      </c>
      <c r="E48" s="664"/>
      <c r="F48" s="663" t="s">
        <v>241</v>
      </c>
      <c r="G48" s="664"/>
      <c r="H48" s="229" t="s">
        <v>242</v>
      </c>
      <c r="I48" s="227" t="s">
        <v>243</v>
      </c>
      <c r="J48" s="227" t="s">
        <v>406</v>
      </c>
    </row>
    <row r="49" spans="1:13" ht="120.75" customHeight="1" thickBot="1">
      <c r="A49" s="662"/>
      <c r="B49" s="279"/>
      <c r="C49" s="170">
        <f>+L59</f>
        <v>0</v>
      </c>
      <c r="D49" s="665"/>
      <c r="E49" s="666"/>
      <c r="F49" s="667"/>
      <c r="G49" s="667"/>
      <c r="H49" s="168"/>
      <c r="I49" s="168"/>
      <c r="J49" s="168"/>
    </row>
    <row r="50" spans="1:13" ht="48.75" customHeight="1" thickBot="1">
      <c r="A50" s="661" t="s">
        <v>257</v>
      </c>
      <c r="B50" s="228" t="s">
        <v>238</v>
      </c>
      <c r="C50" s="266" t="s">
        <v>239</v>
      </c>
      <c r="D50" s="663" t="s">
        <v>240</v>
      </c>
      <c r="E50" s="664"/>
      <c r="F50" s="663" t="s">
        <v>241</v>
      </c>
      <c r="G50" s="664"/>
      <c r="H50" s="229" t="s">
        <v>242</v>
      </c>
      <c r="I50" s="227" t="s">
        <v>243</v>
      </c>
      <c r="J50" s="227" t="s">
        <v>406</v>
      </c>
    </row>
    <row r="51" spans="1:13" ht="120.75" customHeight="1" thickBot="1">
      <c r="A51" s="662"/>
      <c r="B51" s="279">
        <v>91</v>
      </c>
      <c r="C51" s="170">
        <f>+M59</f>
        <v>0</v>
      </c>
      <c r="D51" s="665"/>
      <c r="E51" s="666"/>
      <c r="F51" s="665"/>
      <c r="G51" s="666"/>
      <c r="H51" s="168"/>
      <c r="I51" s="168"/>
      <c r="J51" s="168"/>
    </row>
    <row r="55" spans="1:13" ht="18">
      <c r="A55" s="125" t="s">
        <v>407</v>
      </c>
    </row>
    <row r="56" spans="1:13" ht="57.75" customHeight="1">
      <c r="A56" s="106"/>
    </row>
    <row r="58" spans="1:13" ht="24">
      <c r="A58" s="660" t="s">
        <v>408</v>
      </c>
      <c r="B58" s="107" t="s">
        <v>191</v>
      </c>
      <c r="C58" s="107" t="s">
        <v>192</v>
      </c>
      <c r="D58" s="107" t="s">
        <v>193</v>
      </c>
      <c r="E58" s="107" t="s">
        <v>194</v>
      </c>
      <c r="F58" s="107" t="s">
        <v>197</v>
      </c>
      <c r="G58" s="107" t="s">
        <v>198</v>
      </c>
      <c r="H58" s="107" t="s">
        <v>199</v>
      </c>
      <c r="I58" s="107" t="s">
        <v>200</v>
      </c>
      <c r="J58" s="107" t="s">
        <v>203</v>
      </c>
      <c r="K58" s="107" t="s">
        <v>204</v>
      </c>
      <c r="L58" s="107" t="s">
        <v>205</v>
      </c>
      <c r="M58" s="107" t="s">
        <v>206</v>
      </c>
    </row>
    <row r="59" spans="1:13" ht="24.75" customHeight="1">
      <c r="A59" s="660"/>
      <c r="B59" s="108"/>
      <c r="C59" s="108"/>
      <c r="D59" s="108"/>
      <c r="E59" s="108"/>
      <c r="F59" s="108"/>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691" t="s">
        <v>409</v>
      </c>
      <c r="B63" s="287" t="s">
        <v>410</v>
      </c>
      <c r="C63" s="288"/>
      <c r="D63" s="690" t="s">
        <v>411</v>
      </c>
      <c r="E63" s="287" t="s">
        <v>410</v>
      </c>
      <c r="F63" s="288"/>
      <c r="G63" s="690" t="s">
        <v>412</v>
      </c>
      <c r="H63" s="287" t="s">
        <v>413</v>
      </c>
      <c r="I63" s="519"/>
      <c r="J63" s="519"/>
    </row>
    <row r="64" spans="1:13" ht="15" thickBot="1">
      <c r="A64" s="691"/>
      <c r="B64" s="287" t="s">
        <v>414</v>
      </c>
      <c r="C64" s="288"/>
      <c r="D64" s="690"/>
      <c r="E64" s="287" t="s">
        <v>414</v>
      </c>
      <c r="F64" s="288"/>
      <c r="G64" s="690"/>
      <c r="H64" s="287" t="s">
        <v>415</v>
      </c>
      <c r="I64" s="519"/>
      <c r="J64" s="519"/>
    </row>
    <row r="65" spans="1:10" ht="15" thickBot="1">
      <c r="A65" s="691"/>
      <c r="B65" s="287" t="s">
        <v>416</v>
      </c>
      <c r="C65" s="288"/>
      <c r="D65" s="690"/>
      <c r="E65" s="287" t="s">
        <v>416</v>
      </c>
      <c r="F65" s="288"/>
      <c r="G65" s="690"/>
      <c r="H65" s="287" t="s">
        <v>417</v>
      </c>
      <c r="I65" s="519"/>
      <c r="J65" s="519"/>
    </row>
    <row r="66" spans="1:10" ht="39.75" customHeight="1" thickBot="1">
      <c r="A66" s="691"/>
      <c r="B66" s="287" t="s">
        <v>410</v>
      </c>
      <c r="C66" s="288"/>
      <c r="D66" s="690"/>
      <c r="E66" s="287" t="s">
        <v>410</v>
      </c>
      <c r="F66" s="288"/>
      <c r="G66" s="690"/>
      <c r="H66" s="287" t="s">
        <v>413</v>
      </c>
      <c r="I66" s="519"/>
      <c r="J66" s="519"/>
    </row>
    <row r="67" spans="1:10" ht="15" thickBot="1">
      <c r="A67" s="691"/>
      <c r="B67" s="287" t="s">
        <v>414</v>
      </c>
      <c r="C67" s="288"/>
      <c r="D67" s="690"/>
      <c r="E67" s="287" t="s">
        <v>414</v>
      </c>
      <c r="F67" s="288"/>
      <c r="G67" s="690"/>
      <c r="H67" s="287" t="s">
        <v>415</v>
      </c>
      <c r="I67" s="519"/>
      <c r="J67" s="519"/>
    </row>
    <row r="68" spans="1:10" ht="15" thickBot="1">
      <c r="A68" s="691"/>
      <c r="B68" s="287" t="s">
        <v>416</v>
      </c>
      <c r="C68" s="288"/>
      <c r="D68" s="690"/>
      <c r="E68" s="287" t="s">
        <v>416</v>
      </c>
      <c r="F68" s="288"/>
      <c r="G68" s="690"/>
      <c r="H68" s="287" t="s">
        <v>417</v>
      </c>
      <c r="I68" s="519"/>
      <c r="J68" s="519"/>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topLeftCell="F18" zoomScale="70" zoomScaleNormal="70" workbookViewId="0">
      <selection activeCell="I15" sqref="I15:I22"/>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7" customFormat="1" ht="32.25" customHeight="1" thickBot="1">
      <c r="A1" s="498"/>
      <c r="B1" s="501" t="s">
        <v>182</v>
      </c>
      <c r="C1" s="502"/>
      <c r="D1" s="502"/>
      <c r="E1" s="502"/>
      <c r="F1" s="502"/>
      <c r="G1" s="502"/>
      <c r="H1" s="502"/>
      <c r="I1" s="503"/>
      <c r="J1" s="504" t="s">
        <v>183</v>
      </c>
      <c r="K1" s="505"/>
      <c r="L1" s="506"/>
    </row>
    <row r="2" spans="1:15" s="157" customFormat="1" ht="30.75" customHeight="1" thickBot="1">
      <c r="A2" s="499"/>
      <c r="B2" s="507" t="s">
        <v>184</v>
      </c>
      <c r="C2" s="508"/>
      <c r="D2" s="508"/>
      <c r="E2" s="508"/>
      <c r="F2" s="508"/>
      <c r="G2" s="508"/>
      <c r="H2" s="508"/>
      <c r="I2" s="509"/>
      <c r="J2" s="504" t="s">
        <v>185</v>
      </c>
      <c r="K2" s="505"/>
      <c r="L2" s="506"/>
    </row>
    <row r="3" spans="1:15" s="157" customFormat="1" ht="24" customHeight="1" thickBot="1">
      <c r="A3" s="499"/>
      <c r="B3" s="507" t="s">
        <v>186</v>
      </c>
      <c r="C3" s="508"/>
      <c r="D3" s="508"/>
      <c r="E3" s="508"/>
      <c r="F3" s="508"/>
      <c r="G3" s="508"/>
      <c r="H3" s="508"/>
      <c r="I3" s="509"/>
      <c r="J3" s="504" t="s">
        <v>187</v>
      </c>
      <c r="K3" s="505"/>
      <c r="L3" s="506"/>
    </row>
    <row r="4" spans="1:15" s="157" customFormat="1" ht="21.75" customHeight="1" thickBot="1">
      <c r="A4" s="500"/>
      <c r="B4" s="510" t="s">
        <v>418</v>
      </c>
      <c r="C4" s="511"/>
      <c r="D4" s="511"/>
      <c r="E4" s="511"/>
      <c r="F4" s="511"/>
      <c r="G4" s="511"/>
      <c r="H4" s="511"/>
      <c r="I4" s="512"/>
      <c r="J4" s="504" t="s">
        <v>189</v>
      </c>
      <c r="K4" s="505"/>
      <c r="L4" s="506"/>
    </row>
    <row r="5" spans="1:15" s="157" customFormat="1" ht="21.75" customHeight="1" thickBot="1">
      <c r="A5" s="158"/>
      <c r="B5" s="159"/>
      <c r="C5" s="159"/>
      <c r="D5" s="159"/>
      <c r="E5" s="159"/>
      <c r="F5" s="159"/>
      <c r="G5" s="159"/>
      <c r="H5" s="159"/>
      <c r="I5" s="159"/>
      <c r="J5" s="159"/>
      <c r="K5" s="159"/>
      <c r="L5" s="159"/>
      <c r="M5" s="160"/>
      <c r="N5" s="160"/>
      <c r="O5" s="160"/>
    </row>
    <row r="6" spans="1:15" s="157" customFormat="1" ht="21.75" customHeight="1" thickBot="1">
      <c r="A6" s="711" t="s">
        <v>190</v>
      </c>
      <c r="B6" s="282" t="s">
        <v>191</v>
      </c>
      <c r="C6" s="233"/>
      <c r="D6" s="282" t="s">
        <v>192</v>
      </c>
      <c r="E6" s="234"/>
      <c r="F6" s="282" t="s">
        <v>193</v>
      </c>
      <c r="G6" s="234"/>
      <c r="H6" s="282" t="s">
        <v>194</v>
      </c>
      <c r="I6" s="235"/>
      <c r="J6" s="712" t="s">
        <v>195</v>
      </c>
      <c r="K6" s="281" t="s">
        <v>196</v>
      </c>
      <c r="L6" s="161"/>
      <c r="M6" s="713"/>
      <c r="N6" s="713"/>
      <c r="O6" s="713"/>
    </row>
    <row r="7" spans="1:15" s="157" customFormat="1" ht="21.75" customHeight="1" thickBot="1">
      <c r="A7" s="711"/>
      <c r="B7" s="283" t="s">
        <v>197</v>
      </c>
      <c r="C7" s="236"/>
      <c r="D7" s="282" t="s">
        <v>198</v>
      </c>
      <c r="E7" s="237"/>
      <c r="F7" s="282" t="s">
        <v>199</v>
      </c>
      <c r="G7" s="237"/>
      <c r="H7" s="282" t="s">
        <v>200</v>
      </c>
      <c r="I7" s="235"/>
      <c r="J7" s="712"/>
      <c r="K7" s="281" t="s">
        <v>201</v>
      </c>
      <c r="L7" s="161"/>
      <c r="M7" s="713"/>
      <c r="N7" s="713"/>
      <c r="O7" s="713"/>
    </row>
    <row r="8" spans="1:15" s="157" customFormat="1" ht="21.75" customHeight="1" thickBot="1">
      <c r="A8" s="711"/>
      <c r="B8" s="282" t="s">
        <v>203</v>
      </c>
      <c r="C8" s="233"/>
      <c r="D8" s="282" t="s">
        <v>204</v>
      </c>
      <c r="E8" s="237"/>
      <c r="F8" s="282" t="s">
        <v>205</v>
      </c>
      <c r="G8" s="237"/>
      <c r="H8" s="282" t="s">
        <v>206</v>
      </c>
      <c r="I8" s="235"/>
      <c r="J8" s="712"/>
      <c r="K8" s="281" t="s">
        <v>207</v>
      </c>
      <c r="L8" s="161"/>
      <c r="M8" s="713"/>
      <c r="N8" s="713"/>
      <c r="O8" s="713"/>
    </row>
    <row r="9" spans="1:15" s="157" customFormat="1" ht="21.75" customHeight="1">
      <c r="A9" s="158"/>
      <c r="B9" s="159"/>
      <c r="C9" s="159"/>
      <c r="D9" s="159"/>
      <c r="E9" s="159"/>
      <c r="F9" s="159"/>
      <c r="G9" s="159"/>
      <c r="H9" s="159"/>
      <c r="I9" s="159"/>
      <c r="J9" s="159"/>
      <c r="K9" s="159"/>
      <c r="L9" s="159"/>
      <c r="M9" s="160"/>
      <c r="N9" s="160"/>
      <c r="O9" s="160"/>
    </row>
    <row r="10" spans="1:15" ht="15" customHeight="1">
      <c r="A10" s="73"/>
      <c r="B10" s="74"/>
      <c r="C10" s="74"/>
      <c r="D10" s="76"/>
      <c r="E10" s="75"/>
      <c r="F10" s="75"/>
      <c r="G10" s="432"/>
      <c r="H10" s="432"/>
      <c r="I10" s="77"/>
      <c r="J10" s="77"/>
      <c r="K10" s="74"/>
      <c r="L10" s="74"/>
      <c r="M10" s="74"/>
      <c r="N10" s="74"/>
      <c r="O10" s="74"/>
    </row>
    <row r="11" spans="1:15" ht="16.5" customHeight="1" thickBot="1">
      <c r="A11" s="154"/>
      <c r="B11" s="155"/>
      <c r="C11" s="155"/>
      <c r="D11" s="155"/>
      <c r="E11" s="155"/>
      <c r="F11" s="155"/>
      <c r="G11" s="155"/>
      <c r="H11" s="155"/>
      <c r="I11" s="155"/>
      <c r="J11" s="155"/>
      <c r="K11" s="155"/>
      <c r="L11" s="155"/>
      <c r="M11" s="155"/>
    </row>
    <row r="12" spans="1:15" ht="32.1" customHeight="1" thickBot="1">
      <c r="A12" s="701" t="s">
        <v>419</v>
      </c>
      <c r="B12" s="702"/>
      <c r="C12" s="702"/>
      <c r="D12" s="702"/>
      <c r="E12" s="702"/>
      <c r="F12" s="702"/>
      <c r="G12" s="702"/>
      <c r="H12" s="702"/>
      <c r="I12" s="702"/>
      <c r="J12" s="702"/>
      <c r="K12" s="702"/>
      <c r="L12" s="703"/>
    </row>
    <row r="13" spans="1:15" ht="32.1" customHeight="1">
      <c r="A13" s="695" t="s">
        <v>420</v>
      </c>
      <c r="B13" s="697" t="s">
        <v>354</v>
      </c>
      <c r="C13" s="699" t="s">
        <v>210</v>
      </c>
      <c r="D13" s="692" t="s">
        <v>237</v>
      </c>
      <c r="E13" s="693"/>
      <c r="F13" s="694"/>
      <c r="G13" s="692" t="s">
        <v>244</v>
      </c>
      <c r="H13" s="693"/>
      <c r="I13" s="694"/>
      <c r="J13" s="547" t="s">
        <v>248</v>
      </c>
      <c r="K13" s="548"/>
      <c r="L13" s="520"/>
    </row>
    <row r="14" spans="1:15" ht="32.1" customHeight="1">
      <c r="A14" s="696"/>
      <c r="B14" s="698"/>
      <c r="C14" s="700"/>
      <c r="D14" s="216" t="s">
        <v>225</v>
      </c>
      <c r="E14" s="214" t="s">
        <v>226</v>
      </c>
      <c r="F14" s="215" t="s">
        <v>421</v>
      </c>
      <c r="G14" s="216" t="s">
        <v>225</v>
      </c>
      <c r="H14" s="214" t="s">
        <v>226</v>
      </c>
      <c r="I14" s="215" t="s">
        <v>421</v>
      </c>
      <c r="J14" s="216" t="s">
        <v>225</v>
      </c>
      <c r="K14" s="214" t="s">
        <v>226</v>
      </c>
      <c r="L14" s="215" t="s">
        <v>421</v>
      </c>
    </row>
    <row r="15" spans="1:15" ht="57.75" customHeight="1">
      <c r="A15" s="708" t="s">
        <v>331</v>
      </c>
      <c r="B15" s="385" t="s">
        <v>422</v>
      </c>
      <c r="C15" s="714" t="s">
        <v>423</v>
      </c>
      <c r="D15" s="716"/>
      <c r="E15" s="718"/>
      <c r="F15" s="720"/>
      <c r="G15" s="217">
        <v>5040660836</v>
      </c>
      <c r="H15" s="212">
        <v>75514747</v>
      </c>
      <c r="I15" s="446">
        <f>+H15/G15</f>
        <v>1.4981120423869756E-2</v>
      </c>
      <c r="J15" s="217"/>
      <c r="K15" s="212"/>
      <c r="L15" s="213"/>
    </row>
    <row r="16" spans="1:15" ht="57.75" customHeight="1">
      <c r="A16" s="709"/>
      <c r="B16" s="385" t="s">
        <v>424</v>
      </c>
      <c r="C16" s="714"/>
      <c r="D16" s="717"/>
      <c r="E16" s="719"/>
      <c r="F16" s="721"/>
      <c r="G16" s="217">
        <v>710219000</v>
      </c>
      <c r="H16" s="212">
        <v>6314500</v>
      </c>
      <c r="I16" s="446">
        <f t="shared" ref="I16:I22" si="0">+H16/G16</f>
        <v>8.8909195614310516E-3</v>
      </c>
      <c r="J16" s="217"/>
      <c r="K16" s="212"/>
      <c r="L16" s="213"/>
    </row>
    <row r="17" spans="1:13" ht="57.75" customHeight="1">
      <c r="A17" s="709"/>
      <c r="B17" s="385" t="s">
        <v>425</v>
      </c>
      <c r="C17" s="714"/>
      <c r="D17" s="386"/>
      <c r="E17" s="316"/>
      <c r="F17" s="317"/>
      <c r="G17" s="217">
        <v>1226387465</v>
      </c>
      <c r="H17" s="212">
        <v>5336082</v>
      </c>
      <c r="I17" s="446">
        <f t="shared" si="0"/>
        <v>4.3510571921900722E-3</v>
      </c>
      <c r="J17" s="217"/>
      <c r="K17" s="212"/>
      <c r="L17" s="213"/>
    </row>
    <row r="18" spans="1:13" ht="57.75" customHeight="1">
      <c r="A18" s="709"/>
      <c r="B18" s="385" t="s">
        <v>426</v>
      </c>
      <c r="C18" s="714"/>
      <c r="D18" s="386"/>
      <c r="E18" s="316"/>
      <c r="F18" s="317"/>
      <c r="G18" s="217">
        <v>317445000</v>
      </c>
      <c r="H18" s="212">
        <v>7037386</v>
      </c>
      <c r="I18" s="446">
        <f t="shared" si="0"/>
        <v>2.2168835546315109E-2</v>
      </c>
      <c r="J18" s="217"/>
      <c r="K18" s="212"/>
      <c r="L18" s="213"/>
    </row>
    <row r="19" spans="1:13" ht="57.75" customHeight="1">
      <c r="A19" s="710"/>
      <c r="B19" s="385" t="s">
        <v>427</v>
      </c>
      <c r="C19" s="388" t="s">
        <v>332</v>
      </c>
      <c r="D19" s="386"/>
      <c r="E19" s="316"/>
      <c r="F19" s="317"/>
      <c r="G19" s="217">
        <v>402043699</v>
      </c>
      <c r="H19" s="212">
        <v>0</v>
      </c>
      <c r="I19" s="446">
        <f t="shared" si="0"/>
        <v>0</v>
      </c>
      <c r="J19" s="217"/>
      <c r="K19" s="212"/>
      <c r="L19" s="213"/>
    </row>
    <row r="20" spans="1:13" ht="57.75" customHeight="1">
      <c r="A20" s="708" t="s">
        <v>428</v>
      </c>
      <c r="B20" s="385" t="s">
        <v>429</v>
      </c>
      <c r="C20" s="715" t="s">
        <v>339</v>
      </c>
      <c r="D20" s="386"/>
      <c r="E20" s="316"/>
      <c r="F20" s="317"/>
      <c r="G20" s="217">
        <v>1300257000</v>
      </c>
      <c r="H20" s="212">
        <v>32455203</v>
      </c>
      <c r="I20" s="446">
        <f t="shared" si="0"/>
        <v>2.496060624937993E-2</v>
      </c>
      <c r="J20" s="217"/>
      <c r="K20" s="212"/>
      <c r="L20" s="213"/>
    </row>
    <row r="21" spans="1:13" ht="57.75" customHeight="1">
      <c r="A21" s="709"/>
      <c r="B21" s="385" t="s">
        <v>430</v>
      </c>
      <c r="C21" s="715"/>
      <c r="D21" s="386"/>
      <c r="E21" s="316"/>
      <c r="F21" s="317"/>
      <c r="G21" s="217">
        <v>677187000</v>
      </c>
      <c r="H21" s="212">
        <v>13193333</v>
      </c>
      <c r="I21" s="446">
        <f>+H21/G21</f>
        <v>1.948255504018831E-2</v>
      </c>
      <c r="J21" s="217"/>
      <c r="K21" s="212"/>
      <c r="L21" s="213"/>
    </row>
    <row r="22" spans="1:13" ht="57.75" customHeight="1">
      <c r="A22" s="390" t="s">
        <v>431</v>
      </c>
      <c r="B22" s="385" t="s">
        <v>432</v>
      </c>
      <c r="C22" s="388" t="s">
        <v>379</v>
      </c>
      <c r="D22" s="387"/>
      <c r="E22" s="91"/>
      <c r="F22" s="92"/>
      <c r="G22" s="218">
        <v>495102000</v>
      </c>
      <c r="H22" s="91">
        <v>7894562</v>
      </c>
      <c r="I22" s="446">
        <f t="shared" si="0"/>
        <v>1.5945324397800859E-2</v>
      </c>
      <c r="J22" s="218"/>
      <c r="K22" s="91"/>
      <c r="L22" s="92"/>
    </row>
    <row r="23" spans="1:13" ht="32.1" customHeight="1">
      <c r="A23" s="389"/>
      <c r="B23" s="206"/>
      <c r="C23" s="220"/>
      <c r="D23" s="218"/>
      <c r="E23" s="91"/>
      <c r="F23" s="92"/>
      <c r="G23" s="218"/>
      <c r="H23" s="91"/>
      <c r="I23" s="445" t="e">
        <f t="shared" ref="I16:I24" si="1">+G23/H23</f>
        <v>#DIV/0!</v>
      </c>
      <c r="J23" s="218"/>
      <c r="K23" s="91"/>
      <c r="L23" s="92"/>
    </row>
    <row r="24" spans="1:13" ht="32.1" customHeight="1">
      <c r="A24" s="208"/>
      <c r="B24" s="209"/>
      <c r="C24" s="222"/>
      <c r="D24" s="219"/>
      <c r="E24" s="94"/>
      <c r="F24" s="97"/>
      <c r="G24" s="219"/>
      <c r="H24" s="443"/>
      <c r="I24" s="442" t="e">
        <f t="shared" si="1"/>
        <v>#DIV/0!</v>
      </c>
      <c r="J24" s="444"/>
      <c r="K24" s="94"/>
      <c r="L24" s="97"/>
    </row>
    <row r="25" spans="1:13" s="95" customFormat="1" ht="16.5" customHeight="1">
      <c r="M25" s="68"/>
    </row>
    <row r="26" spans="1:13" ht="15" thickBot="1"/>
    <row r="27" spans="1:13" ht="35.1" customHeight="1" thickBot="1">
      <c r="A27" s="701" t="s">
        <v>433</v>
      </c>
      <c r="B27" s="702"/>
      <c r="C27" s="702"/>
      <c r="D27" s="702"/>
      <c r="E27" s="702"/>
      <c r="F27" s="702"/>
      <c r="G27" s="702"/>
      <c r="H27" s="702"/>
      <c r="I27" s="702"/>
      <c r="J27" s="702"/>
      <c r="K27" s="702"/>
      <c r="L27" s="703"/>
    </row>
    <row r="28" spans="1:13" ht="35.1" customHeight="1">
      <c r="A28" s="695" t="s">
        <v>420</v>
      </c>
      <c r="B28" s="697" t="s">
        <v>354</v>
      </c>
      <c r="C28" s="699" t="s">
        <v>210</v>
      </c>
      <c r="D28" s="692" t="s">
        <v>249</v>
      </c>
      <c r="E28" s="693"/>
      <c r="F28" s="694"/>
      <c r="G28" s="692" t="s">
        <v>250</v>
      </c>
      <c r="H28" s="693"/>
      <c r="I28" s="694"/>
      <c r="J28" s="692" t="s">
        <v>251</v>
      </c>
      <c r="K28" s="693"/>
      <c r="L28" s="694"/>
    </row>
    <row r="29" spans="1:13" ht="35.1" customHeight="1" thickBot="1">
      <c r="A29" s="696"/>
      <c r="B29" s="698"/>
      <c r="C29" s="707"/>
      <c r="D29" s="216" t="s">
        <v>225</v>
      </c>
      <c r="E29" s="214" t="s">
        <v>226</v>
      </c>
      <c r="F29" s="215" t="s">
        <v>421</v>
      </c>
      <c r="G29" s="216" t="s">
        <v>225</v>
      </c>
      <c r="H29" s="214" t="s">
        <v>226</v>
      </c>
      <c r="I29" s="215" t="s">
        <v>421</v>
      </c>
      <c r="J29" s="216" t="s">
        <v>225</v>
      </c>
      <c r="K29" s="214" t="s">
        <v>226</v>
      </c>
      <c r="L29" s="215" t="s">
        <v>421</v>
      </c>
    </row>
    <row r="30" spans="1:13" ht="35.1" customHeight="1">
      <c r="A30" s="210"/>
      <c r="B30" s="211"/>
      <c r="C30" s="220" t="s">
        <v>434</v>
      </c>
      <c r="D30" s="217"/>
      <c r="E30" s="212"/>
      <c r="F30" s="213"/>
      <c r="G30" s="217"/>
      <c r="H30" s="212"/>
      <c r="I30" s="213"/>
      <c r="J30" s="217"/>
      <c r="K30" s="212"/>
      <c r="L30" s="213"/>
    </row>
    <row r="31" spans="1:13" ht="35.1" customHeight="1">
      <c r="A31" s="207"/>
      <c r="B31" s="206"/>
      <c r="C31" s="221" t="s">
        <v>435</v>
      </c>
      <c r="D31" s="218"/>
      <c r="E31" s="91"/>
      <c r="F31" s="92"/>
      <c r="G31" s="218"/>
      <c r="H31" s="91"/>
      <c r="I31" s="92"/>
      <c r="J31" s="218"/>
      <c r="K31" s="91"/>
      <c r="L31" s="92"/>
    </row>
    <row r="32" spans="1:13" ht="35.1" customHeight="1">
      <c r="A32" s="207"/>
      <c r="B32" s="206"/>
      <c r="C32" s="221" t="s">
        <v>436</v>
      </c>
      <c r="D32" s="218"/>
      <c r="E32" s="91"/>
      <c r="F32" s="92"/>
      <c r="G32" s="218"/>
      <c r="H32" s="91"/>
      <c r="I32" s="92"/>
      <c r="J32" s="218"/>
      <c r="K32" s="91"/>
      <c r="L32" s="92"/>
    </row>
    <row r="33" spans="1:12" ht="35.1" customHeight="1" thickBot="1">
      <c r="A33" s="208"/>
      <c r="B33" s="209"/>
      <c r="C33" s="222" t="s">
        <v>437</v>
      </c>
      <c r="D33" s="219"/>
      <c r="E33" s="94"/>
      <c r="F33" s="97"/>
      <c r="G33" s="219"/>
      <c r="H33" s="94"/>
      <c r="I33" s="97"/>
      <c r="J33" s="219"/>
      <c r="K33" s="94"/>
      <c r="L33" s="97"/>
    </row>
    <row r="35" spans="1:12" ht="15" thickBot="1"/>
    <row r="36" spans="1:12" ht="35.1" customHeight="1" thickBot="1">
      <c r="A36" s="704" t="s">
        <v>438</v>
      </c>
      <c r="B36" s="705"/>
      <c r="C36" s="705"/>
      <c r="D36" s="705"/>
      <c r="E36" s="705"/>
      <c r="F36" s="705"/>
      <c r="G36" s="705"/>
      <c r="H36" s="705"/>
      <c r="I36" s="705"/>
      <c r="J36" s="705"/>
      <c r="K36" s="705"/>
      <c r="L36" s="706"/>
    </row>
    <row r="37" spans="1:12" ht="35.1" customHeight="1">
      <c r="A37" s="695" t="s">
        <v>420</v>
      </c>
      <c r="B37" s="697" t="s">
        <v>354</v>
      </c>
      <c r="C37" s="699" t="s">
        <v>210</v>
      </c>
      <c r="D37" s="692" t="s">
        <v>252</v>
      </c>
      <c r="E37" s="693"/>
      <c r="F37" s="694"/>
      <c r="G37" s="692" t="s">
        <v>253</v>
      </c>
      <c r="H37" s="693"/>
      <c r="I37" s="694"/>
      <c r="J37" s="692" t="s">
        <v>254</v>
      </c>
      <c r="K37" s="693"/>
      <c r="L37" s="694"/>
    </row>
    <row r="38" spans="1:12" ht="35.1" customHeight="1" thickBot="1">
      <c r="A38" s="696"/>
      <c r="B38" s="698"/>
      <c r="C38" s="707"/>
      <c r="D38" s="216" t="s">
        <v>225</v>
      </c>
      <c r="E38" s="214" t="s">
        <v>226</v>
      </c>
      <c r="F38" s="215" t="s">
        <v>421</v>
      </c>
      <c r="G38" s="216" t="s">
        <v>225</v>
      </c>
      <c r="H38" s="214" t="s">
        <v>226</v>
      </c>
      <c r="I38" s="215" t="s">
        <v>421</v>
      </c>
      <c r="J38" s="216" t="s">
        <v>225</v>
      </c>
      <c r="K38" s="214" t="s">
        <v>226</v>
      </c>
      <c r="L38" s="215" t="s">
        <v>421</v>
      </c>
    </row>
    <row r="39" spans="1:12" ht="35.1" customHeight="1">
      <c r="A39" s="210"/>
      <c r="B39" s="211"/>
      <c r="C39" s="220" t="s">
        <v>434</v>
      </c>
      <c r="D39" s="217"/>
      <c r="E39" s="212"/>
      <c r="F39" s="213"/>
      <c r="G39" s="217"/>
      <c r="H39" s="212"/>
      <c r="I39" s="213"/>
      <c r="J39" s="217"/>
      <c r="K39" s="212"/>
      <c r="L39" s="213"/>
    </row>
    <row r="40" spans="1:12" ht="35.1" customHeight="1">
      <c r="A40" s="207"/>
      <c r="B40" s="206"/>
      <c r="C40" s="221" t="s">
        <v>435</v>
      </c>
      <c r="D40" s="218"/>
      <c r="E40" s="91"/>
      <c r="F40" s="92"/>
      <c r="G40" s="218"/>
      <c r="H40" s="91"/>
      <c r="I40" s="92"/>
      <c r="J40" s="218"/>
      <c r="K40" s="91"/>
      <c r="L40" s="92"/>
    </row>
    <row r="41" spans="1:12" ht="35.1" customHeight="1">
      <c r="A41" s="207"/>
      <c r="B41" s="206"/>
      <c r="C41" s="221" t="s">
        <v>436</v>
      </c>
      <c r="D41" s="218"/>
      <c r="E41" s="91"/>
      <c r="F41" s="92"/>
      <c r="G41" s="218"/>
      <c r="H41" s="91"/>
      <c r="I41" s="92"/>
      <c r="J41" s="218"/>
      <c r="K41" s="91"/>
      <c r="L41" s="92"/>
    </row>
    <row r="42" spans="1:12" ht="35.1" customHeight="1" thickBot="1">
      <c r="A42" s="208"/>
      <c r="B42" s="209"/>
      <c r="C42" s="222" t="s">
        <v>437</v>
      </c>
      <c r="D42" s="219"/>
      <c r="E42" s="94"/>
      <c r="F42" s="97"/>
      <c r="G42" s="219"/>
      <c r="H42" s="94"/>
      <c r="I42" s="97"/>
      <c r="J42" s="219"/>
      <c r="K42" s="94"/>
      <c r="L42" s="97"/>
    </row>
    <row r="44" spans="1:12" ht="15" thickBot="1"/>
    <row r="45" spans="1:12" ht="35.1" customHeight="1" thickBot="1">
      <c r="A45" s="704" t="s">
        <v>439</v>
      </c>
      <c r="B45" s="705"/>
      <c r="C45" s="705"/>
      <c r="D45" s="705"/>
      <c r="E45" s="705"/>
      <c r="F45" s="705"/>
      <c r="G45" s="705"/>
      <c r="H45" s="705"/>
      <c r="I45" s="705"/>
      <c r="J45" s="705"/>
      <c r="K45" s="705"/>
      <c r="L45" s="706"/>
    </row>
    <row r="46" spans="1:12" ht="35.1" customHeight="1">
      <c r="A46" s="695" t="s">
        <v>420</v>
      </c>
      <c r="B46" s="697" t="s">
        <v>354</v>
      </c>
      <c r="C46" s="699" t="s">
        <v>210</v>
      </c>
      <c r="D46" s="692" t="s">
        <v>255</v>
      </c>
      <c r="E46" s="693"/>
      <c r="F46" s="694"/>
      <c r="G46" s="692" t="s">
        <v>440</v>
      </c>
      <c r="H46" s="693"/>
      <c r="I46" s="694"/>
      <c r="J46" s="692" t="s">
        <v>257</v>
      </c>
      <c r="K46" s="693"/>
      <c r="L46" s="694"/>
    </row>
    <row r="47" spans="1:12" ht="35.1" customHeight="1" thickBot="1">
      <c r="A47" s="696"/>
      <c r="B47" s="698"/>
      <c r="C47" s="707"/>
      <c r="D47" s="216" t="s">
        <v>225</v>
      </c>
      <c r="E47" s="214" t="s">
        <v>226</v>
      </c>
      <c r="F47" s="215" t="s">
        <v>421</v>
      </c>
      <c r="G47" s="216" t="s">
        <v>225</v>
      </c>
      <c r="H47" s="214" t="s">
        <v>226</v>
      </c>
      <c r="I47" s="215" t="s">
        <v>421</v>
      </c>
      <c r="J47" s="216" t="s">
        <v>225</v>
      </c>
      <c r="K47" s="214" t="s">
        <v>226</v>
      </c>
      <c r="L47" s="215" t="s">
        <v>421</v>
      </c>
    </row>
    <row r="48" spans="1:12" ht="35.1" customHeight="1">
      <c r="A48" s="210"/>
      <c r="B48" s="211"/>
      <c r="C48" s="220" t="s">
        <v>434</v>
      </c>
      <c r="D48" s="217"/>
      <c r="E48" s="212"/>
      <c r="F48" s="213"/>
      <c r="G48" s="217"/>
      <c r="H48" s="212"/>
      <c r="I48" s="213"/>
      <c r="J48" s="217"/>
      <c r="K48" s="212"/>
      <c r="L48" s="213"/>
    </row>
    <row r="49" spans="1:12" ht="35.1" customHeight="1">
      <c r="A49" s="207"/>
      <c r="B49" s="206"/>
      <c r="C49" s="221" t="s">
        <v>435</v>
      </c>
      <c r="D49" s="218"/>
      <c r="E49" s="91"/>
      <c r="F49" s="92"/>
      <c r="G49" s="218"/>
      <c r="H49" s="91"/>
      <c r="I49" s="92"/>
      <c r="J49" s="218"/>
      <c r="K49" s="91"/>
      <c r="L49" s="92"/>
    </row>
    <row r="50" spans="1:12" ht="35.1" customHeight="1">
      <c r="A50" s="207"/>
      <c r="B50" s="206"/>
      <c r="C50" s="221" t="s">
        <v>436</v>
      </c>
      <c r="D50" s="218"/>
      <c r="E50" s="91"/>
      <c r="F50" s="92"/>
      <c r="G50" s="218"/>
      <c r="H50" s="91"/>
      <c r="I50" s="92"/>
      <c r="J50" s="218"/>
      <c r="K50" s="91"/>
      <c r="L50" s="92"/>
    </row>
    <row r="51" spans="1:12" ht="35.1" customHeight="1" thickBot="1">
      <c r="A51" s="208"/>
      <c r="B51" s="209"/>
      <c r="C51" s="222" t="s">
        <v>437</v>
      </c>
      <c r="D51" s="219"/>
      <c r="E51" s="94"/>
      <c r="F51" s="97"/>
      <c r="G51" s="219"/>
      <c r="H51" s="94"/>
      <c r="I51" s="97"/>
      <c r="J51" s="219"/>
      <c r="K51" s="94"/>
      <c r="L51" s="97"/>
    </row>
  </sheetData>
  <mergeCells count="49">
    <mergeCell ref="M6:O6"/>
    <mergeCell ref="M7:O7"/>
    <mergeCell ref="M8:O8"/>
    <mergeCell ref="C15:C18"/>
    <mergeCell ref="C20:C21"/>
    <mergeCell ref="D15:D16"/>
    <mergeCell ref="E15:E16"/>
    <mergeCell ref="F15:F16"/>
    <mergeCell ref="A1:A4"/>
    <mergeCell ref="J1:L1"/>
    <mergeCell ref="J2:L2"/>
    <mergeCell ref="J3:L3"/>
    <mergeCell ref="J4:L4"/>
    <mergeCell ref="B1:I1"/>
    <mergeCell ref="B2:I2"/>
    <mergeCell ref="B3:I3"/>
    <mergeCell ref="B4:I4"/>
    <mergeCell ref="A46:A47"/>
    <mergeCell ref="B46:B47"/>
    <mergeCell ref="A28:A29"/>
    <mergeCell ref="A37:A38"/>
    <mergeCell ref="A6:A8"/>
    <mergeCell ref="A12:L12"/>
    <mergeCell ref="A45:L45"/>
    <mergeCell ref="C46:C47"/>
    <mergeCell ref="D46:F46"/>
    <mergeCell ref="G46:I46"/>
    <mergeCell ref="J46:L46"/>
    <mergeCell ref="G28:I28"/>
    <mergeCell ref="B37:B38"/>
    <mergeCell ref="J6:J8"/>
    <mergeCell ref="C37:C38"/>
    <mergeCell ref="D37:F37"/>
    <mergeCell ref="G37:I37"/>
    <mergeCell ref="A13:A14"/>
    <mergeCell ref="B13:B14"/>
    <mergeCell ref="C13:C14"/>
    <mergeCell ref="D13:F13"/>
    <mergeCell ref="G13:I13"/>
    <mergeCell ref="A27:L27"/>
    <mergeCell ref="A36:L36"/>
    <mergeCell ref="J28:L28"/>
    <mergeCell ref="J13:L13"/>
    <mergeCell ref="J37:L37"/>
    <mergeCell ref="B28:B29"/>
    <mergeCell ref="C28:C29"/>
    <mergeCell ref="D28:F28"/>
    <mergeCell ref="A15:A19"/>
    <mergeCell ref="A20:A21"/>
  </mergeCells>
  <pageMargins left="0.25" right="0.25" top="0.75" bottom="0.75" header="0.3" footer="0.3"/>
  <pageSetup scale="2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defaultColWidth="10.7109375" defaultRowHeight="14.1"/>
  <cols>
    <col min="1" max="1" width="25.42578125" style="155" customWidth="1"/>
    <col min="2" max="2" width="29.7109375" style="155" customWidth="1"/>
    <col min="3" max="3" width="21.42578125" style="155" customWidth="1"/>
    <col min="4" max="4" width="21.7109375" style="155" customWidth="1"/>
    <col min="5" max="5" width="20.7109375" style="155" bestFit="1" customWidth="1"/>
    <col min="6" max="6" width="21.7109375" style="155" customWidth="1"/>
    <col min="7" max="7" width="20.7109375" style="155" bestFit="1" customWidth="1"/>
    <col min="8" max="8" width="21.42578125" style="155" customWidth="1"/>
    <col min="9" max="9" width="20.7109375" style="155" bestFit="1" customWidth="1"/>
    <col min="10" max="10" width="22.28515625" style="155" customWidth="1"/>
    <col min="11" max="11" width="20.7109375" style="155" bestFit="1" customWidth="1"/>
    <col min="12" max="12" width="23" style="155" customWidth="1"/>
    <col min="13" max="13" width="20.7109375" style="155" bestFit="1" customWidth="1"/>
    <col min="14" max="14" width="22.28515625" style="155" customWidth="1"/>
    <col min="15" max="15" width="20.7109375" style="155" bestFit="1" customWidth="1"/>
    <col min="16" max="17" width="20.42578125" style="155" customWidth="1"/>
    <col min="18" max="18" width="17.28515625" style="155" bestFit="1" customWidth="1"/>
    <col min="19" max="19" width="20.7109375" style="155" bestFit="1" customWidth="1"/>
    <col min="20" max="20" width="21.140625" style="155" customWidth="1"/>
    <col min="21" max="21" width="20.7109375" style="155" bestFit="1" customWidth="1"/>
    <col min="22" max="22" width="19.7109375" style="155" bestFit="1" customWidth="1"/>
    <col min="23" max="23" width="21.7109375" style="155" customWidth="1"/>
    <col min="24" max="24" width="17.28515625" style="155" bestFit="1" customWidth="1"/>
    <col min="25" max="25" width="20.7109375" style="155" bestFit="1" customWidth="1"/>
    <col min="26" max="26" width="20.42578125" style="155" customWidth="1"/>
    <col min="27" max="27" width="17.42578125" style="155" customWidth="1"/>
    <col min="28" max="28" width="19.7109375" style="155" bestFit="1" customWidth="1"/>
    <col min="29" max="29" width="22.7109375" style="155" customWidth="1"/>
    <col min="30" max="30" width="17" style="155" customWidth="1"/>
    <col min="31" max="31" width="19.7109375" style="155" bestFit="1" customWidth="1"/>
    <col min="32" max="32" width="22" style="155" customWidth="1"/>
    <col min="33" max="36" width="20.42578125" style="155" bestFit="1" customWidth="1"/>
    <col min="37" max="16384" width="10.7109375" style="155"/>
  </cols>
  <sheetData>
    <row r="1" spans="1:62" s="68" customFormat="1" ht="20.25" customHeight="1">
      <c r="A1" s="674"/>
      <c r="B1" s="735" t="s">
        <v>441</v>
      </c>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7"/>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row>
    <row r="2" spans="1:62" s="68" customFormat="1" ht="18.75" customHeight="1">
      <c r="A2" s="675"/>
      <c r="B2" s="738"/>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40"/>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row>
    <row r="3" spans="1:62" s="68" customFormat="1" ht="14.25" customHeight="1">
      <c r="A3" s="675"/>
      <c r="B3" s="738"/>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40"/>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row>
    <row r="4" spans="1:62" s="68" customFormat="1" ht="33" customHeight="1" thickBot="1">
      <c r="A4" s="676"/>
      <c r="B4" s="741"/>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3"/>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row>
    <row r="5" spans="1:62" s="68" customFormat="1">
      <c r="B5" s="176"/>
      <c r="C5" s="176"/>
      <c r="D5" s="176"/>
      <c r="E5" s="176"/>
      <c r="F5" s="176"/>
      <c r="G5" s="176"/>
      <c r="H5" s="176"/>
      <c r="I5" s="176"/>
      <c r="J5" s="176"/>
      <c r="K5" s="175"/>
      <c r="L5" s="175"/>
      <c r="M5" s="175"/>
      <c r="N5" s="175"/>
      <c r="O5" s="17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row>
    <row r="6" spans="1:62" s="68" customFormat="1" ht="9" customHeight="1">
      <c r="A6" s="72"/>
      <c r="B6" s="176"/>
      <c r="C6" s="176"/>
      <c r="D6" s="176"/>
      <c r="E6" s="176"/>
      <c r="F6" s="176"/>
      <c r="G6" s="176"/>
      <c r="H6" s="176"/>
      <c r="I6" s="176"/>
      <c r="J6" s="176"/>
      <c r="K6" s="176"/>
      <c r="L6" s="176"/>
      <c r="M6" s="176"/>
      <c r="N6" s="176"/>
      <c r="O6" s="176"/>
      <c r="P6" s="69"/>
      <c r="Q6" s="69"/>
      <c r="R6" s="70"/>
      <c r="S6" s="70"/>
      <c r="T6" s="69"/>
      <c r="U6" s="69"/>
      <c r="V6" s="69"/>
      <c r="W6" s="155"/>
      <c r="X6" s="71"/>
      <c r="Y6" s="71"/>
      <c r="Z6" s="71"/>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row>
    <row r="7" spans="1:62" s="68" customFormat="1" ht="15" customHeight="1" thickBot="1">
      <c r="A7" s="73"/>
      <c r="B7" s="176"/>
      <c r="C7" s="176"/>
      <c r="D7" s="176"/>
      <c r="E7" s="176"/>
      <c r="F7" s="176"/>
      <c r="G7" s="176"/>
      <c r="H7" s="176"/>
      <c r="I7" s="176"/>
      <c r="J7" s="176"/>
      <c r="K7" s="176"/>
      <c r="L7" s="176"/>
      <c r="M7" s="176"/>
      <c r="N7" s="176"/>
      <c r="O7" s="176"/>
      <c r="P7" s="69"/>
      <c r="Q7" s="69"/>
      <c r="R7" s="70"/>
      <c r="S7" s="70"/>
      <c r="T7" s="69"/>
      <c r="U7" s="69"/>
      <c r="V7" s="69"/>
      <c r="W7" s="155"/>
      <c r="X7" s="71"/>
      <c r="Y7" s="71"/>
      <c r="Z7" s="231"/>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row>
    <row r="8" spans="1:62" s="68" customFormat="1" ht="15" customHeight="1" thickBot="1">
      <c r="A8" s="678" t="s">
        <v>394</v>
      </c>
      <c r="B8" s="747" t="s">
        <v>442</v>
      </c>
      <c r="C8" s="748"/>
      <c r="D8" s="748"/>
      <c r="E8" s="748"/>
      <c r="F8" s="748"/>
      <c r="G8" s="748"/>
      <c r="H8" s="748"/>
      <c r="I8" s="748"/>
      <c r="J8" s="748"/>
      <c r="K8" s="748"/>
      <c r="L8" s="748"/>
      <c r="M8" s="748"/>
      <c r="N8" s="748"/>
      <c r="O8" s="748"/>
      <c r="P8" s="748"/>
      <c r="Q8" s="748"/>
      <c r="R8" s="748"/>
      <c r="S8" s="748"/>
      <c r="T8" s="748"/>
      <c r="U8" s="748"/>
      <c r="V8" s="748"/>
      <c r="W8" s="748"/>
      <c r="X8" s="748"/>
      <c r="Y8" s="748"/>
      <c r="Z8" s="748"/>
      <c r="AA8" s="749"/>
      <c r="AB8" s="302"/>
      <c r="AC8" s="744" t="s">
        <v>121</v>
      </c>
      <c r="AD8" s="745"/>
      <c r="AE8" s="301"/>
      <c r="AF8" s="128"/>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row>
    <row r="9" spans="1:62" s="68" customFormat="1" ht="15" customHeight="1" thickBot="1">
      <c r="A9" s="679"/>
      <c r="B9" s="750"/>
      <c r="C9" s="751"/>
      <c r="D9" s="751"/>
      <c r="E9" s="751"/>
      <c r="F9" s="751"/>
      <c r="G9" s="751"/>
      <c r="H9" s="751"/>
      <c r="I9" s="751"/>
      <c r="J9" s="751"/>
      <c r="K9" s="751"/>
      <c r="L9" s="751"/>
      <c r="M9" s="751"/>
      <c r="N9" s="751"/>
      <c r="O9" s="751"/>
      <c r="P9" s="751"/>
      <c r="Q9" s="751"/>
      <c r="R9" s="751"/>
      <c r="S9" s="751"/>
      <c r="T9" s="751"/>
      <c r="U9" s="751"/>
      <c r="V9" s="751"/>
      <c r="W9" s="751"/>
      <c r="X9" s="751"/>
      <c r="Y9" s="751"/>
      <c r="Z9" s="751"/>
      <c r="AA9" s="752"/>
      <c r="AB9" s="311"/>
      <c r="AC9" s="744" t="s">
        <v>122</v>
      </c>
      <c r="AD9" s="745"/>
      <c r="AE9" s="301"/>
      <c r="AF9" s="128"/>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row>
    <row r="10" spans="1:62" s="68" customFormat="1" ht="15" customHeight="1" thickBot="1">
      <c r="A10" s="679"/>
      <c r="B10" s="750"/>
      <c r="C10" s="751"/>
      <c r="D10" s="751"/>
      <c r="E10" s="751"/>
      <c r="F10" s="751"/>
      <c r="G10" s="751"/>
      <c r="H10" s="751"/>
      <c r="I10" s="751"/>
      <c r="J10" s="751"/>
      <c r="K10" s="751"/>
      <c r="L10" s="751"/>
      <c r="M10" s="751"/>
      <c r="N10" s="751"/>
      <c r="O10" s="751"/>
      <c r="P10" s="751"/>
      <c r="Q10" s="751"/>
      <c r="R10" s="751"/>
      <c r="S10" s="751"/>
      <c r="T10" s="751"/>
      <c r="U10" s="751"/>
      <c r="V10" s="751"/>
      <c r="W10" s="751"/>
      <c r="X10" s="751"/>
      <c r="Y10" s="751"/>
      <c r="Z10" s="751"/>
      <c r="AA10" s="752"/>
      <c r="AB10" s="311"/>
      <c r="AC10" s="744" t="s">
        <v>392</v>
      </c>
      <c r="AD10" s="745"/>
      <c r="AE10" s="301"/>
      <c r="AF10" s="128"/>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row>
    <row r="11" spans="1:62" s="68" customFormat="1" ht="15" customHeight="1" thickBot="1">
      <c r="A11" s="680"/>
      <c r="B11" s="753"/>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5"/>
      <c r="AB11" s="303"/>
      <c r="AC11" s="744" t="s">
        <v>189</v>
      </c>
      <c r="AD11" s="745"/>
      <c r="AE11" s="301"/>
      <c r="AF11" s="128"/>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row>
    <row r="12" spans="1:62" s="68" customFormat="1" ht="9" customHeight="1">
      <c r="A12" s="8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row>
    <row r="13" spans="1:62" s="95" customFormat="1" ht="16.5" customHeight="1" thickBot="1">
      <c r="C13" s="178"/>
      <c r="D13" s="178"/>
      <c r="E13" s="178"/>
      <c r="F13" s="178"/>
      <c r="G13" s="178"/>
      <c r="H13" s="178"/>
      <c r="I13" s="178"/>
      <c r="J13" s="178"/>
      <c r="K13" s="177"/>
      <c r="L13" s="177"/>
      <c r="M13" s="177"/>
      <c r="N13" s="177"/>
      <c r="O13" s="177"/>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row>
    <row r="14" spans="1:62" s="157" customFormat="1" ht="21.75" customHeight="1" thickBot="1">
      <c r="A14" s="514" t="s">
        <v>190</v>
      </c>
      <c r="B14" s="282" t="s">
        <v>191</v>
      </c>
      <c r="C14" s="233"/>
      <c r="D14" s="282" t="s">
        <v>192</v>
      </c>
      <c r="E14" s="234"/>
      <c r="F14" s="282" t="s">
        <v>193</v>
      </c>
      <c r="G14" s="234"/>
      <c r="H14" s="282" t="s">
        <v>194</v>
      </c>
      <c r="I14" s="235"/>
      <c r="J14" s="179"/>
      <c r="K14" s="521" t="s">
        <v>195</v>
      </c>
      <c r="L14" s="521"/>
      <c r="M14" s="746" t="s">
        <v>196</v>
      </c>
      <c r="N14" s="746"/>
      <c r="O14" s="746"/>
      <c r="P14" s="238"/>
      <c r="Q14" s="313"/>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row>
    <row r="15" spans="1:62" s="157" customFormat="1" ht="21.75" customHeight="1" thickBot="1">
      <c r="A15" s="514"/>
      <c r="B15" s="283" t="s">
        <v>197</v>
      </c>
      <c r="C15" s="236"/>
      <c r="D15" s="282" t="s">
        <v>198</v>
      </c>
      <c r="E15" s="237"/>
      <c r="F15" s="282" t="s">
        <v>199</v>
      </c>
      <c r="G15" s="237"/>
      <c r="H15" s="282" t="s">
        <v>200</v>
      </c>
      <c r="I15" s="235"/>
      <c r="J15" s="179"/>
      <c r="K15" s="521"/>
      <c r="L15" s="521"/>
      <c r="M15" s="746" t="s">
        <v>201</v>
      </c>
      <c r="N15" s="746"/>
      <c r="O15" s="746"/>
      <c r="P15" s="238"/>
      <c r="Q15" s="313"/>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row>
    <row r="16" spans="1:62" s="157" customFormat="1" ht="21.75" customHeight="1" thickBot="1">
      <c r="A16" s="514"/>
      <c r="B16" s="282" t="s">
        <v>203</v>
      </c>
      <c r="C16" s="233"/>
      <c r="D16" s="282" t="s">
        <v>204</v>
      </c>
      <c r="E16" s="237"/>
      <c r="F16" s="282" t="s">
        <v>205</v>
      </c>
      <c r="G16" s="237"/>
      <c r="H16" s="282" t="s">
        <v>206</v>
      </c>
      <c r="I16" s="235"/>
      <c r="K16" s="521"/>
      <c r="L16" s="521"/>
      <c r="M16" s="746" t="s">
        <v>207</v>
      </c>
      <c r="N16" s="746"/>
      <c r="O16" s="746"/>
      <c r="P16" s="238"/>
      <c r="Q16" s="313"/>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row>
    <row r="17" spans="1:62" s="157" customFormat="1" ht="21.75" customHeight="1">
      <c r="A17" s="68"/>
      <c r="B17" s="68"/>
      <c r="C17" s="68"/>
      <c r="D17" s="68"/>
      <c r="E17" s="68"/>
      <c r="F17" s="68"/>
      <c r="G17" s="179"/>
      <c r="H17" s="179"/>
      <c r="I17" s="179"/>
      <c r="J17" s="179"/>
      <c r="K17" s="180"/>
      <c r="L17" s="180"/>
      <c r="M17" s="178"/>
      <c r="N17" s="178"/>
      <c r="O17" s="178"/>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row>
    <row r="18" spans="1:62" s="95" customFormat="1" ht="17.25" customHeight="1" thickBot="1">
      <c r="E18" s="179"/>
      <c r="G18" s="179"/>
      <c r="H18" s="179"/>
      <c r="I18" s="179"/>
      <c r="J18" s="179"/>
      <c r="K18" s="177"/>
      <c r="L18" s="177"/>
      <c r="M18" s="177"/>
      <c r="N18" s="177"/>
      <c r="O18" s="177"/>
      <c r="AG18" s="224"/>
      <c r="AH18" s="224"/>
      <c r="AI18" s="224"/>
      <c r="AJ18" s="224"/>
      <c r="AK18" s="224"/>
      <c r="AL18" s="224"/>
      <c r="AM18" s="224"/>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row>
    <row r="19" spans="1:62" s="68" customFormat="1" ht="48" customHeight="1" thickBot="1">
      <c r="A19" s="549" t="s">
        <v>443</v>
      </c>
      <c r="B19" s="550"/>
      <c r="C19" s="550"/>
      <c r="D19" s="550"/>
      <c r="E19" s="550"/>
      <c r="F19" s="550"/>
      <c r="G19" s="550"/>
      <c r="H19" s="550"/>
      <c r="I19" s="550"/>
      <c r="J19" s="550"/>
      <c r="K19" s="550"/>
      <c r="L19" s="550"/>
      <c r="M19" s="550"/>
      <c r="N19" s="550"/>
      <c r="O19" s="550"/>
      <c r="P19" s="550"/>
      <c r="Q19" s="550"/>
      <c r="R19" s="550"/>
      <c r="S19" s="550"/>
      <c r="T19" s="550"/>
      <c r="U19" s="550"/>
      <c r="V19" s="550"/>
      <c r="W19" s="550"/>
      <c r="X19" s="550"/>
      <c r="Y19" s="550"/>
      <c r="Z19" s="550"/>
      <c r="AA19" s="550"/>
      <c r="AB19" s="550"/>
      <c r="AC19" s="550"/>
      <c r="AD19" s="550"/>
      <c r="AE19" s="550"/>
      <c r="AF19" s="551"/>
      <c r="AG19" s="224"/>
      <c r="AH19" s="224"/>
      <c r="AI19" s="224"/>
      <c r="AJ19" s="224"/>
      <c r="AK19" s="224"/>
      <c r="AL19" s="224"/>
      <c r="AM19" s="224"/>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row>
    <row r="20" spans="1:62" s="68" customFormat="1" ht="50.25" customHeight="1" thickBot="1">
      <c r="A20" s="542" t="s">
        <v>444</v>
      </c>
      <c r="B20" s="543"/>
      <c r="C20" s="733" t="s">
        <v>445</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3"/>
      <c r="AE20" s="733"/>
      <c r="AF20" s="734"/>
      <c r="AG20" s="224"/>
      <c r="AH20" s="224"/>
      <c r="AI20" s="224"/>
      <c r="AJ20" s="224"/>
      <c r="AK20" s="224"/>
      <c r="AL20" s="224"/>
      <c r="AM20" s="224"/>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row>
    <row r="21" spans="1:62" s="99" customFormat="1" ht="21.75" customHeight="1" thickBot="1">
      <c r="A21" s="540" t="s">
        <v>446</v>
      </c>
      <c r="B21" s="731" t="s">
        <v>447</v>
      </c>
      <c r="C21" s="663" t="s">
        <v>99</v>
      </c>
      <c r="D21" s="732"/>
      <c r="E21" s="732"/>
      <c r="F21" s="732"/>
      <c r="G21" s="732"/>
      <c r="H21" s="732"/>
      <c r="I21" s="732"/>
      <c r="J21" s="732"/>
      <c r="K21" s="732"/>
      <c r="L21" s="732"/>
      <c r="M21" s="732"/>
      <c r="N21" s="664"/>
      <c r="O21" s="722" t="s">
        <v>239</v>
      </c>
      <c r="P21" s="723"/>
      <c r="Q21" s="723"/>
      <c r="R21" s="723"/>
      <c r="S21" s="723"/>
      <c r="T21" s="723"/>
      <c r="U21" s="723"/>
      <c r="V21" s="723"/>
      <c r="W21" s="723"/>
      <c r="X21" s="723"/>
      <c r="Y21" s="723"/>
      <c r="Z21" s="723"/>
      <c r="AA21" s="723"/>
      <c r="AB21" s="723"/>
      <c r="AC21" s="723"/>
      <c r="AD21" s="723"/>
      <c r="AE21" s="723"/>
      <c r="AF21" s="724"/>
      <c r="AG21" s="224"/>
      <c r="AH21" s="224"/>
      <c r="AI21" s="224"/>
      <c r="AJ21" s="224"/>
      <c r="AK21" s="224"/>
      <c r="AL21" s="224"/>
      <c r="AM21" s="224"/>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row>
    <row r="22" spans="1:62" s="99" customFormat="1" ht="21.75" customHeight="1" thickBot="1">
      <c r="A22" s="730"/>
      <c r="B22" s="731"/>
      <c r="C22" s="728" t="s">
        <v>237</v>
      </c>
      <c r="D22" s="729"/>
      <c r="E22" s="728" t="s">
        <v>244</v>
      </c>
      <c r="F22" s="729"/>
      <c r="G22" s="728" t="s">
        <v>248</v>
      </c>
      <c r="H22" s="729"/>
      <c r="I22" s="728" t="s">
        <v>249</v>
      </c>
      <c r="J22" s="729"/>
      <c r="K22" s="728" t="s">
        <v>250</v>
      </c>
      <c r="L22" s="729"/>
      <c r="M22" s="728" t="s">
        <v>251</v>
      </c>
      <c r="N22" s="729"/>
      <c r="O22" s="722" t="s">
        <v>237</v>
      </c>
      <c r="P22" s="723"/>
      <c r="Q22" s="724"/>
      <c r="R22" s="725" t="s">
        <v>244</v>
      </c>
      <c r="S22" s="726"/>
      <c r="T22" s="727"/>
      <c r="U22" s="725" t="s">
        <v>248</v>
      </c>
      <c r="V22" s="726"/>
      <c r="W22" s="727"/>
      <c r="X22" s="725" t="s">
        <v>249</v>
      </c>
      <c r="Y22" s="726"/>
      <c r="Z22" s="727"/>
      <c r="AA22" s="725" t="s">
        <v>250</v>
      </c>
      <c r="AB22" s="726"/>
      <c r="AC22" s="727"/>
      <c r="AD22" s="725" t="s">
        <v>251</v>
      </c>
      <c r="AE22" s="726"/>
      <c r="AF22" s="727"/>
      <c r="AG22" s="224"/>
      <c r="AH22" s="224"/>
      <c r="AI22" s="224"/>
      <c r="AJ22" s="224"/>
      <c r="AK22" s="224"/>
      <c r="AL22" s="224"/>
      <c r="AM22" s="224"/>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row>
    <row r="23" spans="1:62" s="99" customFormat="1" ht="28.5" customHeight="1" thickBot="1">
      <c r="A23" s="730"/>
      <c r="B23" s="731"/>
      <c r="C23" s="229" t="s">
        <v>100</v>
      </c>
      <c r="D23" s="229" t="s">
        <v>448</v>
      </c>
      <c r="E23" s="229" t="s">
        <v>100</v>
      </c>
      <c r="F23" s="229" t="s">
        <v>448</v>
      </c>
      <c r="G23" s="229" t="s">
        <v>100</v>
      </c>
      <c r="H23" s="229" t="s">
        <v>448</v>
      </c>
      <c r="I23" s="229" t="s">
        <v>100</v>
      </c>
      <c r="J23" s="229" t="s">
        <v>448</v>
      </c>
      <c r="K23" s="229" t="s">
        <v>100</v>
      </c>
      <c r="L23" s="229" t="s">
        <v>448</v>
      </c>
      <c r="M23" s="229" t="s">
        <v>100</v>
      </c>
      <c r="N23" s="229" t="s">
        <v>448</v>
      </c>
      <c r="O23" s="230" t="s">
        <v>100</v>
      </c>
      <c r="P23" s="230" t="s">
        <v>449</v>
      </c>
      <c r="Q23" s="230" t="s">
        <v>226</v>
      </c>
      <c r="R23" s="230" t="s">
        <v>100</v>
      </c>
      <c r="S23" s="230" t="s">
        <v>449</v>
      </c>
      <c r="T23" s="230" t="s">
        <v>226</v>
      </c>
      <c r="U23" s="230" t="s">
        <v>100</v>
      </c>
      <c r="V23" s="230" t="s">
        <v>449</v>
      </c>
      <c r="W23" s="230" t="s">
        <v>226</v>
      </c>
      <c r="X23" s="230" t="s">
        <v>100</v>
      </c>
      <c r="Y23" s="230" t="s">
        <v>449</v>
      </c>
      <c r="Z23" s="230" t="s">
        <v>226</v>
      </c>
      <c r="AA23" s="230" t="s">
        <v>100</v>
      </c>
      <c r="AB23" s="230" t="s">
        <v>449</v>
      </c>
      <c r="AC23" s="230" t="s">
        <v>226</v>
      </c>
      <c r="AD23" s="230" t="s">
        <v>100</v>
      </c>
      <c r="AE23" s="230" t="s">
        <v>449</v>
      </c>
      <c r="AF23" s="230" t="s">
        <v>226</v>
      </c>
      <c r="AG23" s="224"/>
      <c r="AH23" s="224"/>
      <c r="AI23" s="224"/>
      <c r="AJ23" s="224"/>
      <c r="AK23" s="224"/>
      <c r="AL23" s="224"/>
      <c r="AM23" s="224"/>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row>
    <row r="24" spans="1:62" s="99" customFormat="1" ht="15.75" customHeight="1">
      <c r="A24" s="730"/>
      <c r="B24" s="152" t="s">
        <v>450</v>
      </c>
      <c r="C24" s="242"/>
      <c r="D24" s="240"/>
      <c r="E24" s="242"/>
      <c r="F24" s="240"/>
      <c r="G24" s="242"/>
      <c r="H24" s="240"/>
      <c r="I24" s="242"/>
      <c r="J24" s="240"/>
      <c r="K24" s="242"/>
      <c r="L24" s="240"/>
      <c r="M24" s="242"/>
      <c r="N24" s="240"/>
      <c r="O24" s="242"/>
      <c r="P24" s="240"/>
      <c r="Q24" s="240"/>
      <c r="R24" s="242"/>
      <c r="S24" s="240"/>
      <c r="T24" s="240"/>
      <c r="U24" s="242"/>
      <c r="V24" s="240"/>
      <c r="W24" s="240"/>
      <c r="X24" s="242"/>
      <c r="Y24" s="240"/>
      <c r="Z24" s="240"/>
      <c r="AA24" s="242"/>
      <c r="AB24" s="240"/>
      <c r="AC24" s="240"/>
      <c r="AD24" s="242"/>
      <c r="AE24" s="314"/>
      <c r="AF24" s="243"/>
      <c r="AG24" s="224"/>
      <c r="AH24" s="224"/>
      <c r="AI24" s="224"/>
      <c r="AJ24" s="224"/>
      <c r="AK24" s="224"/>
      <c r="AL24" s="224"/>
      <c r="AM24" s="224"/>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row>
    <row r="25" spans="1:62" s="99" customFormat="1" ht="15.75" customHeight="1">
      <c r="A25" s="730"/>
      <c r="B25" s="153" t="s">
        <v>451</v>
      </c>
      <c r="C25" s="150"/>
      <c r="D25" s="240"/>
      <c r="E25" s="150"/>
      <c r="F25" s="240"/>
      <c r="G25" s="150"/>
      <c r="H25" s="240"/>
      <c r="I25" s="150"/>
      <c r="J25" s="240"/>
      <c r="K25" s="150"/>
      <c r="L25" s="240"/>
      <c r="M25" s="150"/>
      <c r="N25" s="240"/>
      <c r="O25" s="150"/>
      <c r="P25" s="240"/>
      <c r="Q25" s="240"/>
      <c r="R25" s="150"/>
      <c r="S25" s="240"/>
      <c r="T25" s="240"/>
      <c r="U25" s="150"/>
      <c r="V25" s="240"/>
      <c r="W25" s="240"/>
      <c r="X25" s="150"/>
      <c r="Y25" s="240"/>
      <c r="Z25" s="240"/>
      <c r="AA25" s="150"/>
      <c r="AB25" s="240"/>
      <c r="AC25" s="240"/>
      <c r="AD25" s="150"/>
      <c r="AE25" s="314"/>
      <c r="AF25" s="243"/>
      <c r="AG25" s="224"/>
      <c r="AH25" s="224"/>
      <c r="AI25" s="224"/>
      <c r="AJ25" s="224"/>
      <c r="AK25" s="224"/>
      <c r="AL25" s="224"/>
      <c r="AM25" s="224"/>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row>
    <row r="26" spans="1:62" s="99" customFormat="1" ht="15.75" customHeight="1">
      <c r="A26" s="730"/>
      <c r="B26" s="153" t="s">
        <v>452</v>
      </c>
      <c r="C26" s="150"/>
      <c r="D26" s="240"/>
      <c r="E26" s="150"/>
      <c r="F26" s="240"/>
      <c r="G26" s="150"/>
      <c r="H26" s="240"/>
      <c r="I26" s="150"/>
      <c r="J26" s="240"/>
      <c r="K26" s="150"/>
      <c r="L26" s="240"/>
      <c r="M26" s="150"/>
      <c r="N26" s="240"/>
      <c r="O26" s="150"/>
      <c r="P26" s="240"/>
      <c r="Q26" s="240"/>
      <c r="R26" s="150"/>
      <c r="S26" s="240"/>
      <c r="T26" s="240"/>
      <c r="U26" s="150"/>
      <c r="V26" s="240"/>
      <c r="W26" s="240"/>
      <c r="X26" s="150"/>
      <c r="Y26" s="240"/>
      <c r="Z26" s="240"/>
      <c r="AA26" s="150"/>
      <c r="AB26" s="240"/>
      <c r="AC26" s="240"/>
      <c r="AD26" s="150"/>
      <c r="AE26" s="314"/>
      <c r="AF26" s="243"/>
      <c r="AG26" s="224"/>
      <c r="AH26" s="224"/>
      <c r="AI26" s="224"/>
      <c r="AJ26" s="224"/>
      <c r="AK26" s="224"/>
      <c r="AL26" s="224"/>
      <c r="AM26" s="224"/>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row>
    <row r="27" spans="1:62" s="99" customFormat="1" ht="15.75" customHeight="1">
      <c r="A27" s="730"/>
      <c r="B27" s="153" t="s">
        <v>453</v>
      </c>
      <c r="C27" s="150"/>
      <c r="D27" s="240"/>
      <c r="E27" s="150"/>
      <c r="F27" s="240"/>
      <c r="G27" s="150"/>
      <c r="H27" s="240"/>
      <c r="I27" s="150"/>
      <c r="J27" s="240"/>
      <c r="K27" s="150"/>
      <c r="L27" s="240"/>
      <c r="M27" s="150"/>
      <c r="N27" s="240"/>
      <c r="O27" s="150"/>
      <c r="P27" s="240"/>
      <c r="Q27" s="240"/>
      <c r="R27" s="150"/>
      <c r="S27" s="240"/>
      <c r="T27" s="240"/>
      <c r="U27" s="150"/>
      <c r="V27" s="240"/>
      <c r="W27" s="240"/>
      <c r="X27" s="150"/>
      <c r="Y27" s="240"/>
      <c r="Z27" s="240"/>
      <c r="AA27" s="150"/>
      <c r="AB27" s="240"/>
      <c r="AC27" s="240"/>
      <c r="AD27" s="150"/>
      <c r="AE27" s="314"/>
      <c r="AF27" s="243"/>
      <c r="AG27" s="224"/>
      <c r="AH27" s="224"/>
      <c r="AI27" s="224"/>
      <c r="AJ27" s="224"/>
      <c r="AK27" s="224"/>
      <c r="AL27" s="224"/>
      <c r="AM27" s="224"/>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row>
    <row r="28" spans="1:62" s="99" customFormat="1" ht="15.75" customHeight="1">
      <c r="A28" s="730"/>
      <c r="B28" s="153" t="s">
        <v>454</v>
      </c>
      <c r="C28" s="150"/>
      <c r="D28" s="240"/>
      <c r="E28" s="150"/>
      <c r="F28" s="240"/>
      <c r="G28" s="150"/>
      <c r="H28" s="240"/>
      <c r="I28" s="150"/>
      <c r="J28" s="240"/>
      <c r="K28" s="150"/>
      <c r="L28" s="240"/>
      <c r="M28" s="150"/>
      <c r="N28" s="240"/>
      <c r="O28" s="150"/>
      <c r="P28" s="240"/>
      <c r="Q28" s="240"/>
      <c r="R28" s="150"/>
      <c r="S28" s="240"/>
      <c r="T28" s="240"/>
      <c r="U28" s="150"/>
      <c r="V28" s="240"/>
      <c r="W28" s="240"/>
      <c r="X28" s="150"/>
      <c r="Y28" s="240"/>
      <c r="Z28" s="240"/>
      <c r="AA28" s="150"/>
      <c r="AB28" s="240"/>
      <c r="AC28" s="240"/>
      <c r="AD28" s="150"/>
      <c r="AE28" s="314"/>
      <c r="AF28" s="243"/>
      <c r="AG28" s="224"/>
      <c r="AH28" s="224"/>
      <c r="AI28" s="224"/>
      <c r="AJ28" s="224"/>
      <c r="AK28" s="224"/>
      <c r="AL28" s="224"/>
      <c r="AM28" s="224"/>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row>
    <row r="29" spans="1:62" s="99" customFormat="1" ht="15.75" customHeight="1">
      <c r="A29" s="730"/>
      <c r="B29" s="153" t="s">
        <v>455</v>
      </c>
      <c r="C29" s="150"/>
      <c r="D29" s="240"/>
      <c r="E29" s="150"/>
      <c r="F29" s="240"/>
      <c r="G29" s="150"/>
      <c r="H29" s="240"/>
      <c r="I29" s="150"/>
      <c r="J29" s="240"/>
      <c r="K29" s="150"/>
      <c r="L29" s="240"/>
      <c r="M29" s="150"/>
      <c r="N29" s="240"/>
      <c r="O29" s="150"/>
      <c r="P29" s="240"/>
      <c r="Q29" s="240"/>
      <c r="R29" s="150"/>
      <c r="S29" s="240"/>
      <c r="T29" s="240"/>
      <c r="U29" s="150"/>
      <c r="V29" s="240"/>
      <c r="W29" s="240"/>
      <c r="X29" s="150"/>
      <c r="Y29" s="240"/>
      <c r="Z29" s="240"/>
      <c r="AA29" s="150"/>
      <c r="AB29" s="240"/>
      <c r="AC29" s="240"/>
      <c r="AD29" s="150"/>
      <c r="AE29" s="314"/>
      <c r="AF29" s="243"/>
      <c r="AG29" s="224"/>
      <c r="AH29" s="224"/>
      <c r="AI29" s="224"/>
      <c r="AJ29" s="224"/>
      <c r="AK29" s="224"/>
      <c r="AL29" s="224"/>
      <c r="AM29" s="224"/>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row>
    <row r="30" spans="1:62" s="99" customFormat="1" ht="15.75" customHeight="1">
      <c r="A30" s="730"/>
      <c r="B30" s="153" t="s">
        <v>456</v>
      </c>
      <c r="C30" s="150"/>
      <c r="D30" s="240"/>
      <c r="E30" s="150"/>
      <c r="F30" s="240"/>
      <c r="G30" s="150"/>
      <c r="H30" s="240"/>
      <c r="I30" s="150"/>
      <c r="J30" s="240"/>
      <c r="K30" s="150"/>
      <c r="L30" s="240"/>
      <c r="M30" s="150"/>
      <c r="N30" s="240"/>
      <c r="O30" s="150"/>
      <c r="P30" s="240"/>
      <c r="Q30" s="240"/>
      <c r="R30" s="150"/>
      <c r="S30" s="240"/>
      <c r="T30" s="240"/>
      <c r="U30" s="150"/>
      <c r="V30" s="240"/>
      <c r="W30" s="240"/>
      <c r="X30" s="150"/>
      <c r="Y30" s="240"/>
      <c r="Z30" s="240"/>
      <c r="AA30" s="150"/>
      <c r="AB30" s="240"/>
      <c r="AC30" s="240"/>
      <c r="AD30" s="150"/>
      <c r="AE30" s="314"/>
      <c r="AF30" s="243"/>
      <c r="AG30" s="224"/>
      <c r="AH30" s="224"/>
      <c r="AI30" s="224"/>
      <c r="AJ30" s="224"/>
      <c r="AK30" s="224"/>
      <c r="AL30" s="224"/>
      <c r="AM30" s="224"/>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row>
    <row r="31" spans="1:62" s="99" customFormat="1" ht="15.75" customHeight="1">
      <c r="A31" s="730"/>
      <c r="B31" s="153" t="s">
        <v>457</v>
      </c>
      <c r="C31" s="150"/>
      <c r="D31" s="240"/>
      <c r="E31" s="150"/>
      <c r="F31" s="240"/>
      <c r="G31" s="150"/>
      <c r="H31" s="240"/>
      <c r="I31" s="150"/>
      <c r="J31" s="240"/>
      <c r="K31" s="150"/>
      <c r="L31" s="240"/>
      <c r="M31" s="150"/>
      <c r="N31" s="240"/>
      <c r="O31" s="150"/>
      <c r="P31" s="240"/>
      <c r="Q31" s="240"/>
      <c r="R31" s="150"/>
      <c r="S31" s="240"/>
      <c r="T31" s="240"/>
      <c r="U31" s="150"/>
      <c r="V31" s="240"/>
      <c r="W31" s="240"/>
      <c r="X31" s="150"/>
      <c r="Y31" s="240"/>
      <c r="Z31" s="240"/>
      <c r="AA31" s="150"/>
      <c r="AB31" s="240"/>
      <c r="AC31" s="240"/>
      <c r="AD31" s="150"/>
      <c r="AE31" s="314"/>
      <c r="AF31" s="243"/>
      <c r="AG31" s="224"/>
      <c r="AH31" s="224"/>
      <c r="AI31" s="224"/>
      <c r="AJ31" s="224"/>
      <c r="AK31" s="224"/>
      <c r="AL31" s="224"/>
      <c r="AM31" s="224"/>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row>
    <row r="32" spans="1:62" s="99" customFormat="1" ht="15.75" customHeight="1">
      <c r="A32" s="730"/>
      <c r="B32" s="153" t="s">
        <v>458</v>
      </c>
      <c r="C32" s="150"/>
      <c r="D32" s="240"/>
      <c r="E32" s="150"/>
      <c r="F32" s="240"/>
      <c r="G32" s="150"/>
      <c r="H32" s="240"/>
      <c r="I32" s="150"/>
      <c r="J32" s="240"/>
      <c r="K32" s="150"/>
      <c r="L32" s="240"/>
      <c r="M32" s="150"/>
      <c r="N32" s="240"/>
      <c r="O32" s="150"/>
      <c r="P32" s="240"/>
      <c r="Q32" s="240"/>
      <c r="R32" s="150"/>
      <c r="S32" s="240"/>
      <c r="T32" s="240"/>
      <c r="U32" s="150"/>
      <c r="V32" s="240"/>
      <c r="W32" s="240"/>
      <c r="X32" s="150"/>
      <c r="Y32" s="240"/>
      <c r="Z32" s="240"/>
      <c r="AA32" s="150"/>
      <c r="AB32" s="240"/>
      <c r="AC32" s="240"/>
      <c r="AD32" s="150"/>
      <c r="AE32" s="314"/>
      <c r="AF32" s="243"/>
      <c r="AG32" s="224"/>
      <c r="AH32" s="224"/>
      <c r="AI32" s="224"/>
      <c r="AJ32" s="224"/>
      <c r="AK32" s="224"/>
      <c r="AL32" s="224"/>
      <c r="AM32" s="224"/>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row>
    <row r="33" spans="1:62" s="99" customFormat="1" ht="15.75" customHeight="1">
      <c r="A33" s="730"/>
      <c r="B33" s="153" t="s">
        <v>459</v>
      </c>
      <c r="C33" s="150"/>
      <c r="D33" s="240"/>
      <c r="E33" s="150"/>
      <c r="F33" s="240"/>
      <c r="G33" s="150"/>
      <c r="H33" s="240"/>
      <c r="I33" s="150"/>
      <c r="J33" s="240"/>
      <c r="K33" s="150"/>
      <c r="L33" s="240"/>
      <c r="M33" s="150"/>
      <c r="N33" s="240"/>
      <c r="O33" s="150"/>
      <c r="P33" s="240"/>
      <c r="Q33" s="240"/>
      <c r="R33" s="150"/>
      <c r="S33" s="240"/>
      <c r="T33" s="240"/>
      <c r="U33" s="150"/>
      <c r="V33" s="240"/>
      <c r="W33" s="240"/>
      <c r="X33" s="150"/>
      <c r="Y33" s="240"/>
      <c r="Z33" s="240"/>
      <c r="AA33" s="150"/>
      <c r="AB33" s="240"/>
      <c r="AC33" s="240"/>
      <c r="AD33" s="150"/>
      <c r="AE33" s="314"/>
      <c r="AF33" s="243"/>
      <c r="AG33" s="224"/>
      <c r="AH33" s="224"/>
      <c r="AI33" s="224"/>
      <c r="AJ33" s="224"/>
      <c r="AK33" s="224"/>
      <c r="AL33" s="224"/>
      <c r="AM33" s="224"/>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row>
    <row r="34" spans="1:62" s="99" customFormat="1" ht="15.75" customHeight="1">
      <c r="A34" s="730"/>
      <c r="B34" s="153" t="s">
        <v>460</v>
      </c>
      <c r="C34" s="150"/>
      <c r="D34" s="240"/>
      <c r="E34" s="150"/>
      <c r="F34" s="240"/>
      <c r="G34" s="150"/>
      <c r="H34" s="240"/>
      <c r="I34" s="150"/>
      <c r="J34" s="240"/>
      <c r="K34" s="150"/>
      <c r="L34" s="240"/>
      <c r="M34" s="150"/>
      <c r="N34" s="240"/>
      <c r="O34" s="150"/>
      <c r="P34" s="240"/>
      <c r="Q34" s="240"/>
      <c r="R34" s="150"/>
      <c r="S34" s="240"/>
      <c r="T34" s="240"/>
      <c r="U34" s="150"/>
      <c r="V34" s="240"/>
      <c r="W34" s="240"/>
      <c r="X34" s="150"/>
      <c r="Y34" s="240"/>
      <c r="Z34" s="240"/>
      <c r="AA34" s="150"/>
      <c r="AB34" s="240"/>
      <c r="AC34" s="240"/>
      <c r="AD34" s="150"/>
      <c r="AE34" s="314"/>
      <c r="AF34" s="243"/>
      <c r="AG34" s="224"/>
      <c r="AH34" s="224"/>
      <c r="AI34" s="224"/>
      <c r="AJ34" s="224"/>
      <c r="AK34" s="224"/>
      <c r="AL34" s="224"/>
      <c r="AM34" s="224"/>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row>
    <row r="35" spans="1:62" s="99" customFormat="1" ht="15.75" customHeight="1">
      <c r="A35" s="730"/>
      <c r="B35" s="153" t="s">
        <v>461</v>
      </c>
      <c r="C35" s="150"/>
      <c r="D35" s="240"/>
      <c r="E35" s="150"/>
      <c r="F35" s="240"/>
      <c r="G35" s="150"/>
      <c r="H35" s="240"/>
      <c r="I35" s="150"/>
      <c r="J35" s="240"/>
      <c r="K35" s="150"/>
      <c r="L35" s="240"/>
      <c r="M35" s="150"/>
      <c r="N35" s="240"/>
      <c r="O35" s="150"/>
      <c r="P35" s="240"/>
      <c r="Q35" s="240"/>
      <c r="R35" s="150"/>
      <c r="S35" s="240"/>
      <c r="T35" s="240"/>
      <c r="U35" s="150"/>
      <c r="V35" s="240"/>
      <c r="W35" s="240"/>
      <c r="X35" s="150"/>
      <c r="Y35" s="240"/>
      <c r="Z35" s="240"/>
      <c r="AA35" s="150"/>
      <c r="AB35" s="240"/>
      <c r="AC35" s="240"/>
      <c r="AD35" s="150"/>
      <c r="AE35" s="314"/>
      <c r="AF35" s="243"/>
      <c r="AG35" s="224"/>
      <c r="AH35" s="224"/>
      <c r="AI35" s="224"/>
      <c r="AJ35" s="224"/>
      <c r="AK35" s="224"/>
      <c r="AL35" s="224"/>
      <c r="AM35" s="224"/>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row>
    <row r="36" spans="1:62" s="99" customFormat="1" ht="15.75" customHeight="1">
      <c r="A36" s="730"/>
      <c r="B36" s="153" t="s">
        <v>462</v>
      </c>
      <c r="C36" s="150"/>
      <c r="D36" s="240"/>
      <c r="E36" s="150"/>
      <c r="F36" s="240"/>
      <c r="G36" s="150"/>
      <c r="H36" s="240"/>
      <c r="I36" s="150"/>
      <c r="J36" s="240"/>
      <c r="K36" s="150"/>
      <c r="L36" s="240"/>
      <c r="M36" s="150"/>
      <c r="N36" s="240"/>
      <c r="O36" s="150"/>
      <c r="P36" s="240"/>
      <c r="Q36" s="240"/>
      <c r="R36" s="150"/>
      <c r="S36" s="240"/>
      <c r="T36" s="240"/>
      <c r="U36" s="150"/>
      <c r="V36" s="240"/>
      <c r="W36" s="240"/>
      <c r="X36" s="150"/>
      <c r="Y36" s="240"/>
      <c r="Z36" s="240"/>
      <c r="AA36" s="150"/>
      <c r="AB36" s="240"/>
      <c r="AC36" s="240"/>
      <c r="AD36" s="150"/>
      <c r="AE36" s="314"/>
      <c r="AF36" s="243"/>
      <c r="AG36" s="224"/>
      <c r="AH36" s="224"/>
      <c r="AI36" s="224"/>
      <c r="AJ36" s="224"/>
      <c r="AK36" s="224"/>
      <c r="AL36" s="224"/>
      <c r="AM36" s="224"/>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row>
    <row r="37" spans="1:62" s="99" customFormat="1" ht="15.75" customHeight="1">
      <c r="A37" s="730"/>
      <c r="B37" s="153" t="s">
        <v>463</v>
      </c>
      <c r="C37" s="150"/>
      <c r="D37" s="240"/>
      <c r="E37" s="150"/>
      <c r="F37" s="240"/>
      <c r="G37" s="150"/>
      <c r="H37" s="240"/>
      <c r="I37" s="150"/>
      <c r="J37" s="240"/>
      <c r="K37" s="150"/>
      <c r="L37" s="240"/>
      <c r="M37" s="150"/>
      <c r="N37" s="240"/>
      <c r="O37" s="150"/>
      <c r="P37" s="240"/>
      <c r="Q37" s="240"/>
      <c r="R37" s="150"/>
      <c r="S37" s="240"/>
      <c r="T37" s="240"/>
      <c r="U37" s="150"/>
      <c r="V37" s="240"/>
      <c r="W37" s="240"/>
      <c r="X37" s="150"/>
      <c r="Y37" s="240"/>
      <c r="Z37" s="240"/>
      <c r="AA37" s="150"/>
      <c r="AB37" s="240"/>
      <c r="AC37" s="240"/>
      <c r="AD37" s="150"/>
      <c r="AE37" s="314"/>
      <c r="AF37" s="243"/>
      <c r="AG37" s="224"/>
      <c r="AH37" s="224"/>
      <c r="AI37" s="224"/>
      <c r="AJ37" s="224"/>
      <c r="AK37" s="224"/>
      <c r="AL37" s="224"/>
      <c r="AM37" s="224"/>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row>
    <row r="38" spans="1:62" s="99" customFormat="1" ht="15.75" customHeight="1">
      <c r="A38" s="730"/>
      <c r="B38" s="153" t="s">
        <v>464</v>
      </c>
      <c r="C38" s="150"/>
      <c r="D38" s="240"/>
      <c r="E38" s="150"/>
      <c r="F38" s="240"/>
      <c r="G38" s="150"/>
      <c r="H38" s="240"/>
      <c r="I38" s="150"/>
      <c r="J38" s="240"/>
      <c r="K38" s="150"/>
      <c r="L38" s="240"/>
      <c r="M38" s="150"/>
      <c r="N38" s="240"/>
      <c r="O38" s="150"/>
      <c r="P38" s="240"/>
      <c r="Q38" s="240"/>
      <c r="R38" s="150"/>
      <c r="S38" s="240"/>
      <c r="T38" s="240"/>
      <c r="U38" s="150"/>
      <c r="V38" s="240"/>
      <c r="W38" s="240"/>
      <c r="X38" s="150"/>
      <c r="Y38" s="240"/>
      <c r="Z38" s="240"/>
      <c r="AA38" s="150"/>
      <c r="AB38" s="240"/>
      <c r="AC38" s="240"/>
      <c r="AD38" s="150"/>
      <c r="AE38" s="314"/>
      <c r="AF38" s="243"/>
      <c r="AG38" s="224"/>
      <c r="AH38" s="224"/>
      <c r="AI38" s="224"/>
      <c r="AJ38" s="224"/>
      <c r="AK38" s="224"/>
      <c r="AL38" s="224"/>
      <c r="AM38" s="224"/>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row>
    <row r="39" spans="1:62" s="99" customFormat="1" ht="15.75" customHeight="1">
      <c r="A39" s="730"/>
      <c r="B39" s="153" t="s">
        <v>465</v>
      </c>
      <c r="C39" s="150"/>
      <c r="D39" s="240"/>
      <c r="E39" s="150"/>
      <c r="F39" s="240"/>
      <c r="G39" s="150"/>
      <c r="H39" s="240"/>
      <c r="I39" s="150"/>
      <c r="J39" s="240"/>
      <c r="K39" s="150"/>
      <c r="L39" s="240"/>
      <c r="M39" s="150"/>
      <c r="N39" s="240"/>
      <c r="O39" s="150"/>
      <c r="P39" s="240"/>
      <c r="Q39" s="240"/>
      <c r="R39" s="150"/>
      <c r="S39" s="240"/>
      <c r="T39" s="240"/>
      <c r="U39" s="150"/>
      <c r="V39" s="240"/>
      <c r="W39" s="240"/>
      <c r="X39" s="150"/>
      <c r="Y39" s="240"/>
      <c r="Z39" s="240"/>
      <c r="AA39" s="150"/>
      <c r="AB39" s="240"/>
      <c r="AC39" s="240"/>
      <c r="AD39" s="150"/>
      <c r="AE39" s="314"/>
      <c r="AF39" s="243"/>
      <c r="AG39" s="224"/>
      <c r="AH39" s="224"/>
      <c r="AI39" s="224"/>
      <c r="AJ39" s="224"/>
      <c r="AK39" s="224"/>
      <c r="AL39" s="224"/>
      <c r="AM39" s="224"/>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row>
    <row r="40" spans="1:62" s="99" customFormat="1" ht="15.75" customHeight="1">
      <c r="A40" s="730"/>
      <c r="B40" s="153" t="s">
        <v>466</v>
      </c>
      <c r="C40" s="150"/>
      <c r="D40" s="240"/>
      <c r="E40" s="150"/>
      <c r="F40" s="240"/>
      <c r="G40" s="150"/>
      <c r="H40" s="240"/>
      <c r="I40" s="150"/>
      <c r="J40" s="240"/>
      <c r="K40" s="150"/>
      <c r="L40" s="240"/>
      <c r="M40" s="150"/>
      <c r="N40" s="240"/>
      <c r="O40" s="150"/>
      <c r="P40" s="240"/>
      <c r="Q40" s="240"/>
      <c r="R40" s="150"/>
      <c r="S40" s="240"/>
      <c r="T40" s="240"/>
      <c r="U40" s="150"/>
      <c r="V40" s="240"/>
      <c r="W40" s="240"/>
      <c r="X40" s="150"/>
      <c r="Y40" s="240"/>
      <c r="Z40" s="240"/>
      <c r="AA40" s="150"/>
      <c r="AB40" s="240"/>
      <c r="AC40" s="240"/>
      <c r="AD40" s="150"/>
      <c r="AE40" s="314"/>
      <c r="AF40" s="243"/>
      <c r="AG40" s="224"/>
      <c r="AH40" s="224"/>
      <c r="AI40" s="224"/>
      <c r="AJ40" s="224"/>
      <c r="AK40" s="224"/>
      <c r="AL40" s="224"/>
      <c r="AM40" s="224"/>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row>
    <row r="41" spans="1:62" s="99" customFormat="1" ht="15.75" customHeight="1">
      <c r="A41" s="730"/>
      <c r="B41" s="153" t="s">
        <v>467</v>
      </c>
      <c r="C41" s="150"/>
      <c r="D41" s="240"/>
      <c r="E41" s="150"/>
      <c r="F41" s="240"/>
      <c r="G41" s="150"/>
      <c r="H41" s="240"/>
      <c r="I41" s="150"/>
      <c r="J41" s="240"/>
      <c r="K41" s="150"/>
      <c r="L41" s="240"/>
      <c r="M41" s="150"/>
      <c r="N41" s="240"/>
      <c r="O41" s="150"/>
      <c r="P41" s="240"/>
      <c r="Q41" s="240"/>
      <c r="R41" s="150"/>
      <c r="S41" s="240"/>
      <c r="T41" s="240"/>
      <c r="U41" s="150"/>
      <c r="V41" s="240"/>
      <c r="W41" s="240"/>
      <c r="X41" s="150"/>
      <c r="Y41" s="240"/>
      <c r="Z41" s="240"/>
      <c r="AA41" s="150"/>
      <c r="AB41" s="240"/>
      <c r="AC41" s="240"/>
      <c r="AD41" s="150"/>
      <c r="AE41" s="314"/>
      <c r="AF41" s="243"/>
      <c r="AG41" s="224"/>
      <c r="AH41" s="224"/>
      <c r="AI41" s="224"/>
      <c r="AJ41" s="224"/>
      <c r="AK41" s="224"/>
      <c r="AL41" s="224"/>
      <c r="AM41" s="224"/>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row>
    <row r="42" spans="1:62" s="99" customFormat="1" ht="15.75" customHeight="1">
      <c r="A42" s="730"/>
      <c r="B42" s="153" t="s">
        <v>468</v>
      </c>
      <c r="C42" s="150"/>
      <c r="D42" s="240"/>
      <c r="E42" s="150"/>
      <c r="F42" s="240"/>
      <c r="G42" s="150"/>
      <c r="H42" s="240"/>
      <c r="I42" s="150"/>
      <c r="J42" s="240"/>
      <c r="K42" s="150"/>
      <c r="L42" s="240"/>
      <c r="M42" s="150"/>
      <c r="N42" s="240"/>
      <c r="O42" s="150"/>
      <c r="P42" s="240"/>
      <c r="Q42" s="240"/>
      <c r="R42" s="150"/>
      <c r="S42" s="240"/>
      <c r="T42" s="240"/>
      <c r="U42" s="150"/>
      <c r="V42" s="240"/>
      <c r="W42" s="240"/>
      <c r="X42" s="150"/>
      <c r="Y42" s="240"/>
      <c r="Z42" s="240"/>
      <c r="AA42" s="150"/>
      <c r="AB42" s="240"/>
      <c r="AC42" s="240"/>
      <c r="AD42" s="150"/>
      <c r="AE42" s="314"/>
      <c r="AF42" s="243"/>
      <c r="AG42" s="224"/>
      <c r="AH42" s="224"/>
      <c r="AI42" s="224"/>
      <c r="AJ42" s="224"/>
      <c r="AK42" s="224"/>
      <c r="AL42" s="224"/>
      <c r="AM42" s="224"/>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row>
    <row r="43" spans="1:62" s="99" customFormat="1" ht="15.75" customHeight="1">
      <c r="A43" s="730"/>
      <c r="B43" s="153" t="s">
        <v>469</v>
      </c>
      <c r="C43" s="150"/>
      <c r="D43" s="240"/>
      <c r="E43" s="150"/>
      <c r="F43" s="240"/>
      <c r="G43" s="150"/>
      <c r="H43" s="240"/>
      <c r="I43" s="150"/>
      <c r="J43" s="240"/>
      <c r="K43" s="150"/>
      <c r="L43" s="240"/>
      <c r="M43" s="150"/>
      <c r="N43" s="240"/>
      <c r="O43" s="150"/>
      <c r="P43" s="240"/>
      <c r="Q43" s="240"/>
      <c r="R43" s="150"/>
      <c r="S43" s="240"/>
      <c r="T43" s="240"/>
      <c r="U43" s="150"/>
      <c r="V43" s="240"/>
      <c r="W43" s="240"/>
      <c r="X43" s="150"/>
      <c r="Y43" s="240"/>
      <c r="Z43" s="240"/>
      <c r="AA43" s="150"/>
      <c r="AB43" s="240"/>
      <c r="AC43" s="240"/>
      <c r="AD43" s="150"/>
      <c r="AE43" s="314"/>
      <c r="AF43" s="243"/>
      <c r="AG43" s="224"/>
      <c r="AH43" s="224"/>
      <c r="AI43" s="224"/>
      <c r="AJ43" s="224"/>
      <c r="AK43" s="224"/>
      <c r="AL43" s="224"/>
      <c r="AM43" s="224"/>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row>
    <row r="44" spans="1:62" s="99" customFormat="1" ht="29.25" customHeight="1" thickBot="1">
      <c r="A44" s="541"/>
      <c r="B44" s="151" t="s">
        <v>93</v>
      </c>
      <c r="C44" s="239"/>
      <c r="D44" s="241"/>
      <c r="E44" s="239"/>
      <c r="F44" s="241"/>
      <c r="G44" s="239"/>
      <c r="H44" s="241"/>
      <c r="I44" s="239"/>
      <c r="J44" s="241"/>
      <c r="K44" s="239"/>
      <c r="L44" s="241"/>
      <c r="M44" s="239"/>
      <c r="N44" s="241"/>
      <c r="O44" s="239"/>
      <c r="P44" s="241"/>
      <c r="Q44" s="241"/>
      <c r="R44" s="239"/>
      <c r="S44" s="241"/>
      <c r="T44" s="241"/>
      <c r="U44" s="239"/>
      <c r="V44" s="241"/>
      <c r="W44" s="241"/>
      <c r="X44" s="239"/>
      <c r="Y44" s="241"/>
      <c r="Z44" s="241"/>
      <c r="AA44" s="239"/>
      <c r="AB44" s="241"/>
      <c r="AC44" s="241"/>
      <c r="AD44" s="239"/>
      <c r="AE44" s="315"/>
      <c r="AF44" s="244"/>
      <c r="AG44" s="224"/>
      <c r="AH44" s="224"/>
      <c r="AI44" s="224"/>
      <c r="AJ44" s="224"/>
      <c r="AK44" s="224"/>
      <c r="AL44" s="224"/>
      <c r="AM44" s="224"/>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row>
    <row r="45" spans="1:62" s="68" customFormat="1" ht="24" customHeight="1" thickBot="1">
      <c r="K45" s="175"/>
      <c r="L45" s="175"/>
      <c r="M45" s="175"/>
      <c r="N45" s="175"/>
      <c r="O45" s="175"/>
      <c r="AG45" s="224"/>
      <c r="AH45" s="224"/>
      <c r="AI45" s="224"/>
      <c r="AJ45" s="224"/>
      <c r="AK45" s="224"/>
      <c r="AL45" s="224"/>
      <c r="AM45" s="224"/>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row>
    <row r="46" spans="1:62" s="68" customFormat="1" ht="24" customHeight="1" thickBot="1">
      <c r="A46" s="540" t="s">
        <v>470</v>
      </c>
      <c r="B46" s="763" t="s">
        <v>447</v>
      </c>
      <c r="C46" s="663" t="s">
        <v>99</v>
      </c>
      <c r="D46" s="732"/>
      <c r="E46" s="732"/>
      <c r="F46" s="732"/>
      <c r="G46" s="732"/>
      <c r="H46" s="732"/>
      <c r="I46" s="732"/>
      <c r="J46" s="732"/>
      <c r="K46" s="732"/>
      <c r="L46" s="732"/>
      <c r="M46" s="732"/>
      <c r="N46" s="664"/>
      <c r="O46" s="722" t="s">
        <v>239</v>
      </c>
      <c r="P46" s="723"/>
      <c r="Q46" s="723"/>
      <c r="R46" s="723"/>
      <c r="S46" s="723"/>
      <c r="T46" s="723"/>
      <c r="U46" s="723"/>
      <c r="V46" s="723"/>
      <c r="W46" s="723"/>
      <c r="X46" s="723"/>
      <c r="Y46" s="723"/>
      <c r="Z46" s="723"/>
      <c r="AA46" s="723"/>
      <c r="AB46" s="723"/>
      <c r="AC46" s="723"/>
      <c r="AD46" s="723"/>
      <c r="AE46" s="723"/>
      <c r="AF46" s="724"/>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row>
    <row r="47" spans="1:62" s="68" customFormat="1" ht="24" customHeight="1" thickBot="1">
      <c r="A47" s="730"/>
      <c r="B47" s="764"/>
      <c r="C47" s="663" t="s">
        <v>252</v>
      </c>
      <c r="D47" s="664"/>
      <c r="E47" s="663" t="s">
        <v>253</v>
      </c>
      <c r="F47" s="664"/>
      <c r="G47" s="663" t="s">
        <v>254</v>
      </c>
      <c r="H47" s="664"/>
      <c r="I47" s="663" t="s">
        <v>255</v>
      </c>
      <c r="J47" s="664"/>
      <c r="K47" s="663" t="s">
        <v>440</v>
      </c>
      <c r="L47" s="664"/>
      <c r="M47" s="663" t="s">
        <v>257</v>
      </c>
      <c r="N47" s="664"/>
      <c r="O47" s="722" t="s">
        <v>252</v>
      </c>
      <c r="P47" s="723"/>
      <c r="Q47" s="724"/>
      <c r="R47" s="722" t="s">
        <v>253</v>
      </c>
      <c r="S47" s="723"/>
      <c r="T47" s="724"/>
      <c r="U47" s="722" t="s">
        <v>254</v>
      </c>
      <c r="V47" s="723"/>
      <c r="W47" s="724"/>
      <c r="X47" s="722" t="s">
        <v>255</v>
      </c>
      <c r="Y47" s="723"/>
      <c r="Z47" s="724"/>
      <c r="AA47" s="722" t="s">
        <v>440</v>
      </c>
      <c r="AB47" s="723"/>
      <c r="AC47" s="724"/>
      <c r="AD47" s="722" t="s">
        <v>257</v>
      </c>
      <c r="AE47" s="723"/>
      <c r="AF47" s="724"/>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row>
    <row r="48" spans="1:62" s="68" customFormat="1" ht="29.25" customHeight="1" thickBot="1">
      <c r="A48" s="730"/>
      <c r="B48" s="765"/>
      <c r="C48" s="245" t="s">
        <v>100</v>
      </c>
      <c r="D48" s="227" t="s">
        <v>448</v>
      </c>
      <c r="E48" s="245" t="s">
        <v>100</v>
      </c>
      <c r="F48" s="227" t="s">
        <v>448</v>
      </c>
      <c r="G48" s="245" t="s">
        <v>100</v>
      </c>
      <c r="H48" s="227" t="s">
        <v>448</v>
      </c>
      <c r="I48" s="245" t="s">
        <v>100</v>
      </c>
      <c r="J48" s="227" t="s">
        <v>448</v>
      </c>
      <c r="K48" s="245" t="s">
        <v>100</v>
      </c>
      <c r="L48" s="227" t="s">
        <v>448</v>
      </c>
      <c r="M48" s="245" t="s">
        <v>100</v>
      </c>
      <c r="N48" s="227" t="s">
        <v>448</v>
      </c>
      <c r="O48" s="230" t="s">
        <v>100</v>
      </c>
      <c r="P48" s="230" t="s">
        <v>449</v>
      </c>
      <c r="Q48" s="230" t="s">
        <v>226</v>
      </c>
      <c r="R48" s="230" t="s">
        <v>100</v>
      </c>
      <c r="S48" s="230" t="s">
        <v>449</v>
      </c>
      <c r="T48" s="230" t="s">
        <v>226</v>
      </c>
      <c r="U48" s="230" t="s">
        <v>100</v>
      </c>
      <c r="V48" s="230" t="s">
        <v>449</v>
      </c>
      <c r="W48" s="230" t="s">
        <v>226</v>
      </c>
      <c r="X48" s="230" t="s">
        <v>100</v>
      </c>
      <c r="Y48" s="230" t="s">
        <v>449</v>
      </c>
      <c r="Z48" s="230" t="s">
        <v>226</v>
      </c>
      <c r="AA48" s="230" t="s">
        <v>100</v>
      </c>
      <c r="AB48" s="230" t="s">
        <v>449</v>
      </c>
      <c r="AC48" s="230" t="s">
        <v>226</v>
      </c>
      <c r="AD48" s="230" t="s">
        <v>100</v>
      </c>
      <c r="AE48" s="230" t="s">
        <v>449</v>
      </c>
      <c r="AF48" s="230" t="s">
        <v>226</v>
      </c>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row>
    <row r="49" spans="1:62" s="68" customFormat="1" ht="18">
      <c r="A49" s="730"/>
      <c r="B49" s="331" t="s">
        <v>450</v>
      </c>
      <c r="C49" s="150"/>
      <c r="D49" s="243"/>
      <c r="E49" s="150"/>
      <c r="F49" s="243"/>
      <c r="G49" s="150"/>
      <c r="H49" s="243"/>
      <c r="I49" s="150"/>
      <c r="J49" s="243"/>
      <c r="K49" s="150"/>
      <c r="L49" s="243"/>
      <c r="M49" s="150"/>
      <c r="N49" s="243"/>
      <c r="O49" s="150"/>
      <c r="P49" s="240"/>
      <c r="Q49" s="243"/>
      <c r="R49" s="150"/>
      <c r="S49" s="240"/>
      <c r="T49" s="243"/>
      <c r="U49" s="150"/>
      <c r="V49" s="240"/>
      <c r="W49" s="243"/>
      <c r="X49" s="150"/>
      <c r="Y49" s="240"/>
      <c r="Z49" s="243"/>
      <c r="AA49" s="150"/>
      <c r="AB49" s="240"/>
      <c r="AC49" s="243"/>
      <c r="AD49" s="150"/>
      <c r="AE49" s="314"/>
      <c r="AF49" s="243"/>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row>
    <row r="50" spans="1:62" s="68" customFormat="1" ht="18">
      <c r="A50" s="730"/>
      <c r="B50" s="332" t="s">
        <v>451</v>
      </c>
      <c r="C50" s="150"/>
      <c r="D50" s="243"/>
      <c r="E50" s="150"/>
      <c r="F50" s="243"/>
      <c r="G50" s="150"/>
      <c r="H50" s="243"/>
      <c r="I50" s="150"/>
      <c r="J50" s="243"/>
      <c r="K50" s="150"/>
      <c r="L50" s="243"/>
      <c r="M50" s="150"/>
      <c r="N50" s="243"/>
      <c r="O50" s="150"/>
      <c r="P50" s="240"/>
      <c r="Q50" s="243"/>
      <c r="R50" s="150"/>
      <c r="S50" s="240"/>
      <c r="T50" s="243"/>
      <c r="U50" s="150"/>
      <c r="V50" s="240"/>
      <c r="W50" s="243"/>
      <c r="X50" s="150"/>
      <c r="Y50" s="240"/>
      <c r="Z50" s="243"/>
      <c r="AA50" s="150"/>
      <c r="AB50" s="240"/>
      <c r="AC50" s="243"/>
      <c r="AD50" s="150"/>
      <c r="AE50" s="314"/>
      <c r="AF50" s="243"/>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row>
    <row r="51" spans="1:62" s="68" customFormat="1" ht="18">
      <c r="A51" s="730"/>
      <c r="B51" s="332" t="s">
        <v>452</v>
      </c>
      <c r="C51" s="150"/>
      <c r="D51" s="243"/>
      <c r="E51" s="150"/>
      <c r="F51" s="243"/>
      <c r="G51" s="150"/>
      <c r="H51" s="243"/>
      <c r="I51" s="150"/>
      <c r="J51" s="243"/>
      <c r="K51" s="150"/>
      <c r="L51" s="243"/>
      <c r="M51" s="150"/>
      <c r="N51" s="243"/>
      <c r="O51" s="150"/>
      <c r="P51" s="240"/>
      <c r="Q51" s="243"/>
      <c r="R51" s="150"/>
      <c r="S51" s="240"/>
      <c r="T51" s="243"/>
      <c r="U51" s="150"/>
      <c r="V51" s="240"/>
      <c r="W51" s="243"/>
      <c r="X51" s="150"/>
      <c r="Y51" s="240"/>
      <c r="Z51" s="243"/>
      <c r="AA51" s="150"/>
      <c r="AB51" s="240"/>
      <c r="AC51" s="243"/>
      <c r="AD51" s="150"/>
      <c r="AE51" s="314"/>
      <c r="AF51" s="243"/>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row>
    <row r="52" spans="1:62" s="68" customFormat="1" ht="18">
      <c r="A52" s="730"/>
      <c r="B52" s="332" t="s">
        <v>453</v>
      </c>
      <c r="C52" s="150"/>
      <c r="D52" s="243"/>
      <c r="E52" s="150"/>
      <c r="F52" s="243"/>
      <c r="G52" s="150"/>
      <c r="H52" s="243"/>
      <c r="I52" s="150"/>
      <c r="J52" s="243"/>
      <c r="K52" s="150"/>
      <c r="L52" s="243"/>
      <c r="M52" s="150"/>
      <c r="N52" s="243"/>
      <c r="O52" s="150"/>
      <c r="P52" s="240"/>
      <c r="Q52" s="243"/>
      <c r="R52" s="150"/>
      <c r="S52" s="240"/>
      <c r="T52" s="243"/>
      <c r="U52" s="150"/>
      <c r="V52" s="240"/>
      <c r="W52" s="243"/>
      <c r="X52" s="150"/>
      <c r="Y52" s="240"/>
      <c r="Z52" s="243"/>
      <c r="AA52" s="150"/>
      <c r="AB52" s="240"/>
      <c r="AC52" s="243"/>
      <c r="AD52" s="150"/>
      <c r="AE52" s="314"/>
      <c r="AF52" s="243"/>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row>
    <row r="53" spans="1:62" s="68" customFormat="1" ht="18">
      <c r="A53" s="730"/>
      <c r="B53" s="332" t="s">
        <v>454</v>
      </c>
      <c r="C53" s="150"/>
      <c r="D53" s="243"/>
      <c r="E53" s="150"/>
      <c r="F53" s="243"/>
      <c r="G53" s="150"/>
      <c r="H53" s="243"/>
      <c r="I53" s="150"/>
      <c r="J53" s="243"/>
      <c r="K53" s="150"/>
      <c r="L53" s="243"/>
      <c r="M53" s="150"/>
      <c r="N53" s="243"/>
      <c r="O53" s="150"/>
      <c r="P53" s="240"/>
      <c r="Q53" s="243"/>
      <c r="R53" s="150"/>
      <c r="S53" s="240"/>
      <c r="T53" s="243"/>
      <c r="U53" s="150"/>
      <c r="V53" s="240"/>
      <c r="W53" s="243"/>
      <c r="X53" s="150"/>
      <c r="Y53" s="240"/>
      <c r="Z53" s="243"/>
      <c r="AA53" s="150"/>
      <c r="AB53" s="240"/>
      <c r="AC53" s="243"/>
      <c r="AD53" s="150"/>
      <c r="AE53" s="314"/>
      <c r="AF53" s="243"/>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row>
    <row r="54" spans="1:62" s="68" customFormat="1" ht="18">
      <c r="A54" s="730"/>
      <c r="B54" s="332" t="s">
        <v>455</v>
      </c>
      <c r="C54" s="150"/>
      <c r="D54" s="243"/>
      <c r="E54" s="150"/>
      <c r="F54" s="243"/>
      <c r="G54" s="150"/>
      <c r="H54" s="243"/>
      <c r="I54" s="150"/>
      <c r="J54" s="243"/>
      <c r="K54" s="150"/>
      <c r="L54" s="243"/>
      <c r="M54" s="150"/>
      <c r="N54" s="243"/>
      <c r="O54" s="150"/>
      <c r="P54" s="240"/>
      <c r="Q54" s="243"/>
      <c r="R54" s="150"/>
      <c r="S54" s="240"/>
      <c r="T54" s="243"/>
      <c r="U54" s="150"/>
      <c r="V54" s="240"/>
      <c r="W54" s="243"/>
      <c r="X54" s="150"/>
      <c r="Y54" s="240"/>
      <c r="Z54" s="243"/>
      <c r="AA54" s="150"/>
      <c r="AB54" s="240"/>
      <c r="AC54" s="243"/>
      <c r="AD54" s="150"/>
      <c r="AE54" s="314"/>
      <c r="AF54" s="243"/>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row>
    <row r="55" spans="1:62" s="68" customFormat="1" ht="18">
      <c r="A55" s="730"/>
      <c r="B55" s="332" t="s">
        <v>456</v>
      </c>
      <c r="C55" s="150"/>
      <c r="D55" s="243"/>
      <c r="E55" s="150"/>
      <c r="F55" s="243"/>
      <c r="G55" s="150"/>
      <c r="H55" s="243"/>
      <c r="I55" s="150"/>
      <c r="J55" s="243"/>
      <c r="K55" s="150"/>
      <c r="L55" s="243"/>
      <c r="M55" s="150"/>
      <c r="N55" s="243"/>
      <c r="O55" s="150"/>
      <c r="P55" s="240"/>
      <c r="Q55" s="243"/>
      <c r="R55" s="150"/>
      <c r="S55" s="240"/>
      <c r="T55" s="243"/>
      <c r="U55" s="150"/>
      <c r="V55" s="240"/>
      <c r="W55" s="243"/>
      <c r="X55" s="150"/>
      <c r="Y55" s="240"/>
      <c r="Z55" s="243"/>
      <c r="AA55" s="150"/>
      <c r="AB55" s="240"/>
      <c r="AC55" s="243"/>
      <c r="AD55" s="150"/>
      <c r="AE55" s="314"/>
      <c r="AF55" s="243"/>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row>
    <row r="56" spans="1:62" s="68" customFormat="1" ht="18">
      <c r="A56" s="730"/>
      <c r="B56" s="332" t="s">
        <v>457</v>
      </c>
      <c r="C56" s="150"/>
      <c r="D56" s="243"/>
      <c r="E56" s="150"/>
      <c r="F56" s="243"/>
      <c r="G56" s="150"/>
      <c r="H56" s="243"/>
      <c r="I56" s="150"/>
      <c r="J56" s="243"/>
      <c r="K56" s="150"/>
      <c r="L56" s="243"/>
      <c r="M56" s="150"/>
      <c r="N56" s="243"/>
      <c r="O56" s="150"/>
      <c r="P56" s="240"/>
      <c r="Q56" s="243"/>
      <c r="R56" s="150"/>
      <c r="S56" s="240"/>
      <c r="T56" s="243"/>
      <c r="U56" s="150"/>
      <c r="V56" s="240"/>
      <c r="W56" s="243"/>
      <c r="X56" s="150"/>
      <c r="Y56" s="240"/>
      <c r="Z56" s="243"/>
      <c r="AA56" s="150"/>
      <c r="AB56" s="240"/>
      <c r="AC56" s="243"/>
      <c r="AD56" s="150"/>
      <c r="AE56" s="314"/>
      <c r="AF56" s="243"/>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row>
    <row r="57" spans="1:62" s="68" customFormat="1" ht="18">
      <c r="A57" s="730"/>
      <c r="B57" s="332" t="s">
        <v>458</v>
      </c>
      <c r="C57" s="150"/>
      <c r="D57" s="243"/>
      <c r="E57" s="150"/>
      <c r="F57" s="243"/>
      <c r="G57" s="150"/>
      <c r="H57" s="243"/>
      <c r="I57" s="150"/>
      <c r="J57" s="243"/>
      <c r="K57" s="150"/>
      <c r="L57" s="243"/>
      <c r="M57" s="150"/>
      <c r="N57" s="243"/>
      <c r="O57" s="150"/>
      <c r="P57" s="240"/>
      <c r="Q57" s="243"/>
      <c r="R57" s="150"/>
      <c r="S57" s="240"/>
      <c r="T57" s="243"/>
      <c r="U57" s="150"/>
      <c r="V57" s="240"/>
      <c r="W57" s="243"/>
      <c r="X57" s="150"/>
      <c r="Y57" s="240"/>
      <c r="Z57" s="243"/>
      <c r="AA57" s="150"/>
      <c r="AB57" s="240"/>
      <c r="AC57" s="243"/>
      <c r="AD57" s="150"/>
      <c r="AE57" s="314"/>
      <c r="AF57" s="243"/>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row>
    <row r="58" spans="1:62" s="68" customFormat="1" ht="18">
      <c r="A58" s="730"/>
      <c r="B58" s="332" t="s">
        <v>459</v>
      </c>
      <c r="C58" s="150"/>
      <c r="D58" s="243"/>
      <c r="E58" s="150"/>
      <c r="F58" s="243"/>
      <c r="G58" s="150"/>
      <c r="H58" s="243"/>
      <c r="I58" s="150"/>
      <c r="J58" s="243"/>
      <c r="K58" s="150"/>
      <c r="L58" s="243"/>
      <c r="M58" s="150"/>
      <c r="N58" s="243"/>
      <c r="O58" s="150"/>
      <c r="P58" s="240"/>
      <c r="Q58" s="243"/>
      <c r="R58" s="150"/>
      <c r="S58" s="240"/>
      <c r="T58" s="243"/>
      <c r="U58" s="150"/>
      <c r="V58" s="240"/>
      <c r="W58" s="243"/>
      <c r="X58" s="150"/>
      <c r="Y58" s="240"/>
      <c r="Z58" s="243"/>
      <c r="AA58" s="150"/>
      <c r="AB58" s="240"/>
      <c r="AC58" s="243"/>
      <c r="AD58" s="150"/>
      <c r="AE58" s="314"/>
      <c r="AF58" s="243"/>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row>
    <row r="59" spans="1:62" s="68" customFormat="1" ht="18">
      <c r="A59" s="730"/>
      <c r="B59" s="332" t="s">
        <v>460</v>
      </c>
      <c r="C59" s="150"/>
      <c r="D59" s="243"/>
      <c r="E59" s="150"/>
      <c r="F59" s="243"/>
      <c r="G59" s="150"/>
      <c r="H59" s="243"/>
      <c r="I59" s="150"/>
      <c r="J59" s="243"/>
      <c r="K59" s="150"/>
      <c r="L59" s="243"/>
      <c r="M59" s="150"/>
      <c r="N59" s="243"/>
      <c r="O59" s="150"/>
      <c r="P59" s="240"/>
      <c r="Q59" s="243"/>
      <c r="R59" s="150"/>
      <c r="S59" s="240"/>
      <c r="T59" s="243"/>
      <c r="U59" s="150"/>
      <c r="V59" s="240"/>
      <c r="W59" s="243"/>
      <c r="X59" s="150"/>
      <c r="Y59" s="240"/>
      <c r="Z59" s="243"/>
      <c r="AA59" s="150"/>
      <c r="AB59" s="240"/>
      <c r="AC59" s="243"/>
      <c r="AD59" s="150"/>
      <c r="AE59" s="314"/>
      <c r="AF59" s="243"/>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row>
    <row r="60" spans="1:62" s="68" customFormat="1" ht="18">
      <c r="A60" s="730"/>
      <c r="B60" s="332" t="s">
        <v>461</v>
      </c>
      <c r="C60" s="150"/>
      <c r="D60" s="243"/>
      <c r="E60" s="150"/>
      <c r="F60" s="243"/>
      <c r="G60" s="150"/>
      <c r="H60" s="243"/>
      <c r="I60" s="150"/>
      <c r="J60" s="243"/>
      <c r="K60" s="150"/>
      <c r="L60" s="243"/>
      <c r="M60" s="150"/>
      <c r="N60" s="243"/>
      <c r="O60" s="150"/>
      <c r="P60" s="240"/>
      <c r="Q60" s="243"/>
      <c r="R60" s="150"/>
      <c r="S60" s="240"/>
      <c r="T60" s="243"/>
      <c r="U60" s="150"/>
      <c r="V60" s="240"/>
      <c r="W60" s="243"/>
      <c r="X60" s="150"/>
      <c r="Y60" s="240"/>
      <c r="Z60" s="243"/>
      <c r="AA60" s="150"/>
      <c r="AB60" s="240"/>
      <c r="AC60" s="243"/>
      <c r="AD60" s="150"/>
      <c r="AE60" s="314"/>
      <c r="AF60" s="243"/>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row>
    <row r="61" spans="1:62" s="68" customFormat="1" ht="18">
      <c r="A61" s="730"/>
      <c r="B61" s="332" t="s">
        <v>462</v>
      </c>
      <c r="C61" s="150"/>
      <c r="D61" s="243"/>
      <c r="E61" s="150"/>
      <c r="F61" s="243"/>
      <c r="G61" s="150"/>
      <c r="H61" s="243"/>
      <c r="I61" s="150"/>
      <c r="J61" s="243"/>
      <c r="K61" s="150"/>
      <c r="L61" s="243"/>
      <c r="M61" s="150"/>
      <c r="N61" s="243"/>
      <c r="O61" s="150"/>
      <c r="P61" s="240"/>
      <c r="Q61" s="243"/>
      <c r="R61" s="150"/>
      <c r="S61" s="240"/>
      <c r="T61" s="243"/>
      <c r="U61" s="150"/>
      <c r="V61" s="240"/>
      <c r="W61" s="243"/>
      <c r="X61" s="150"/>
      <c r="Y61" s="240"/>
      <c r="Z61" s="243"/>
      <c r="AA61" s="150"/>
      <c r="AB61" s="240"/>
      <c r="AC61" s="243"/>
      <c r="AD61" s="150"/>
      <c r="AE61" s="314"/>
      <c r="AF61" s="243"/>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row>
    <row r="62" spans="1:62" s="68" customFormat="1" ht="18">
      <c r="A62" s="730"/>
      <c r="B62" s="332" t="s">
        <v>463</v>
      </c>
      <c r="C62" s="150"/>
      <c r="D62" s="243"/>
      <c r="E62" s="150"/>
      <c r="F62" s="243"/>
      <c r="G62" s="150"/>
      <c r="H62" s="243"/>
      <c r="I62" s="150"/>
      <c r="J62" s="243"/>
      <c r="K62" s="150"/>
      <c r="L62" s="243"/>
      <c r="M62" s="150"/>
      <c r="N62" s="243"/>
      <c r="O62" s="150"/>
      <c r="P62" s="240"/>
      <c r="Q62" s="243"/>
      <c r="R62" s="150"/>
      <c r="S62" s="240"/>
      <c r="T62" s="243"/>
      <c r="U62" s="150"/>
      <c r="V62" s="240"/>
      <c r="W62" s="243"/>
      <c r="X62" s="150"/>
      <c r="Y62" s="240"/>
      <c r="Z62" s="243"/>
      <c r="AA62" s="150"/>
      <c r="AB62" s="240"/>
      <c r="AC62" s="243"/>
      <c r="AD62" s="150"/>
      <c r="AE62" s="314"/>
      <c r="AF62" s="243"/>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row>
    <row r="63" spans="1:62" s="68" customFormat="1" ht="18">
      <c r="A63" s="730"/>
      <c r="B63" s="332" t="s">
        <v>464</v>
      </c>
      <c r="C63" s="150"/>
      <c r="D63" s="243"/>
      <c r="E63" s="150"/>
      <c r="F63" s="243"/>
      <c r="G63" s="150"/>
      <c r="H63" s="243"/>
      <c r="I63" s="150"/>
      <c r="J63" s="243"/>
      <c r="K63" s="150"/>
      <c r="L63" s="243"/>
      <c r="M63" s="150"/>
      <c r="N63" s="243"/>
      <c r="O63" s="150"/>
      <c r="P63" s="240"/>
      <c r="Q63" s="243"/>
      <c r="R63" s="150"/>
      <c r="S63" s="240"/>
      <c r="T63" s="243"/>
      <c r="U63" s="150"/>
      <c r="V63" s="240"/>
      <c r="W63" s="243"/>
      <c r="X63" s="150"/>
      <c r="Y63" s="240"/>
      <c r="Z63" s="243"/>
      <c r="AA63" s="150"/>
      <c r="AB63" s="240"/>
      <c r="AC63" s="243"/>
      <c r="AD63" s="150"/>
      <c r="AE63" s="314"/>
      <c r="AF63" s="243"/>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row>
    <row r="64" spans="1:62" s="68" customFormat="1" ht="18">
      <c r="A64" s="730"/>
      <c r="B64" s="332" t="s">
        <v>465</v>
      </c>
      <c r="C64" s="150"/>
      <c r="D64" s="243"/>
      <c r="E64" s="150"/>
      <c r="F64" s="243"/>
      <c r="G64" s="150"/>
      <c r="H64" s="243"/>
      <c r="I64" s="150"/>
      <c r="J64" s="243"/>
      <c r="K64" s="150"/>
      <c r="L64" s="243"/>
      <c r="M64" s="150"/>
      <c r="N64" s="243"/>
      <c r="O64" s="150"/>
      <c r="P64" s="240"/>
      <c r="Q64" s="243"/>
      <c r="R64" s="150"/>
      <c r="S64" s="240"/>
      <c r="T64" s="243"/>
      <c r="U64" s="150"/>
      <c r="V64" s="240"/>
      <c r="W64" s="243"/>
      <c r="X64" s="150"/>
      <c r="Y64" s="240"/>
      <c r="Z64" s="243"/>
      <c r="AA64" s="150"/>
      <c r="AB64" s="240"/>
      <c r="AC64" s="243"/>
      <c r="AD64" s="150"/>
      <c r="AE64" s="314"/>
      <c r="AF64" s="243"/>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row>
    <row r="65" spans="1:62" s="68" customFormat="1" ht="18">
      <c r="A65" s="730"/>
      <c r="B65" s="332" t="s">
        <v>466</v>
      </c>
      <c r="C65" s="150"/>
      <c r="D65" s="243"/>
      <c r="E65" s="150"/>
      <c r="F65" s="243"/>
      <c r="G65" s="150"/>
      <c r="H65" s="243"/>
      <c r="I65" s="150"/>
      <c r="J65" s="243"/>
      <c r="K65" s="150"/>
      <c r="L65" s="243"/>
      <c r="M65" s="150"/>
      <c r="N65" s="243"/>
      <c r="O65" s="150"/>
      <c r="P65" s="240"/>
      <c r="Q65" s="243"/>
      <c r="R65" s="150"/>
      <c r="S65" s="240"/>
      <c r="T65" s="243"/>
      <c r="U65" s="150"/>
      <c r="V65" s="240"/>
      <c r="W65" s="243"/>
      <c r="X65" s="150"/>
      <c r="Y65" s="240"/>
      <c r="Z65" s="243"/>
      <c r="AA65" s="150"/>
      <c r="AB65" s="240"/>
      <c r="AC65" s="243"/>
      <c r="AD65" s="150"/>
      <c r="AE65" s="314"/>
      <c r="AF65" s="243"/>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row>
    <row r="66" spans="1:62" s="68" customFormat="1" ht="18">
      <c r="A66" s="730"/>
      <c r="B66" s="332" t="s">
        <v>467</v>
      </c>
      <c r="C66" s="150"/>
      <c r="D66" s="243"/>
      <c r="E66" s="150"/>
      <c r="F66" s="243"/>
      <c r="G66" s="150"/>
      <c r="H66" s="243"/>
      <c r="I66" s="150"/>
      <c r="J66" s="243"/>
      <c r="K66" s="150"/>
      <c r="L66" s="243"/>
      <c r="M66" s="150"/>
      <c r="N66" s="243"/>
      <c r="O66" s="150"/>
      <c r="P66" s="240"/>
      <c r="Q66" s="243"/>
      <c r="R66" s="150"/>
      <c r="S66" s="240"/>
      <c r="T66" s="243"/>
      <c r="U66" s="150"/>
      <c r="V66" s="240"/>
      <c r="W66" s="243"/>
      <c r="X66" s="150"/>
      <c r="Y66" s="240"/>
      <c r="Z66" s="243"/>
      <c r="AA66" s="150"/>
      <c r="AB66" s="240"/>
      <c r="AC66" s="243"/>
      <c r="AD66" s="150"/>
      <c r="AE66" s="314"/>
      <c r="AF66" s="243"/>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row>
    <row r="67" spans="1:62" s="68" customFormat="1" ht="18">
      <c r="A67" s="730"/>
      <c r="B67" s="332" t="s">
        <v>468</v>
      </c>
      <c r="C67" s="150"/>
      <c r="D67" s="243"/>
      <c r="E67" s="150"/>
      <c r="F67" s="243"/>
      <c r="G67" s="150"/>
      <c r="H67" s="243"/>
      <c r="I67" s="150"/>
      <c r="J67" s="243"/>
      <c r="K67" s="150"/>
      <c r="L67" s="243"/>
      <c r="M67" s="150"/>
      <c r="N67" s="243"/>
      <c r="O67" s="150"/>
      <c r="P67" s="240"/>
      <c r="Q67" s="243"/>
      <c r="R67" s="150"/>
      <c r="S67" s="240"/>
      <c r="T67" s="243"/>
      <c r="U67" s="150"/>
      <c r="V67" s="240"/>
      <c r="W67" s="243"/>
      <c r="X67" s="150"/>
      <c r="Y67" s="240"/>
      <c r="Z67" s="243"/>
      <c r="AA67" s="150"/>
      <c r="AB67" s="240"/>
      <c r="AC67" s="243"/>
      <c r="AD67" s="150"/>
      <c r="AE67" s="314"/>
      <c r="AF67" s="243"/>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row>
    <row r="68" spans="1:62" s="68" customFormat="1" ht="18">
      <c r="A68" s="730"/>
      <c r="B68" s="333" t="s">
        <v>469</v>
      </c>
      <c r="C68" s="323"/>
      <c r="D68" s="327"/>
      <c r="E68" s="323"/>
      <c r="F68" s="327"/>
      <c r="G68" s="323"/>
      <c r="H68" s="327"/>
      <c r="I68" s="323"/>
      <c r="J68" s="327"/>
      <c r="K68" s="323"/>
      <c r="L68" s="327"/>
      <c r="M68" s="323"/>
      <c r="N68" s="327"/>
      <c r="O68" s="323"/>
      <c r="P68" s="324"/>
      <c r="Q68" s="327"/>
      <c r="R68" s="323"/>
      <c r="S68" s="324"/>
      <c r="T68" s="327"/>
      <c r="U68" s="323"/>
      <c r="V68" s="324"/>
      <c r="W68" s="327"/>
      <c r="X68" s="323"/>
      <c r="Y68" s="324"/>
      <c r="Z68" s="327"/>
      <c r="AA68" s="323"/>
      <c r="AB68" s="324"/>
      <c r="AC68" s="327"/>
      <c r="AD68" s="323"/>
      <c r="AE68" s="324"/>
      <c r="AF68" s="327"/>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row>
    <row r="69" spans="1:62" s="68" customFormat="1" ht="18.95" thickBot="1">
      <c r="A69" s="541"/>
      <c r="B69" s="315" t="s">
        <v>93</v>
      </c>
      <c r="C69" s="208"/>
      <c r="D69" s="328"/>
      <c r="E69" s="208"/>
      <c r="F69" s="328"/>
      <c r="G69" s="208"/>
      <c r="H69" s="328"/>
      <c r="I69" s="208"/>
      <c r="J69" s="328"/>
      <c r="K69" s="329"/>
      <c r="L69" s="330"/>
      <c r="M69" s="329"/>
      <c r="N69" s="330"/>
      <c r="O69" s="329"/>
      <c r="P69" s="209"/>
      <c r="Q69" s="328"/>
      <c r="R69" s="208"/>
      <c r="S69" s="209"/>
      <c r="T69" s="328"/>
      <c r="U69" s="208"/>
      <c r="V69" s="209"/>
      <c r="W69" s="328"/>
      <c r="X69" s="208"/>
      <c r="Y69" s="209"/>
      <c r="Z69" s="328"/>
      <c r="AA69" s="208"/>
      <c r="AB69" s="209"/>
      <c r="AC69" s="328"/>
      <c r="AD69" s="208"/>
      <c r="AE69" s="209"/>
      <c r="AF69" s="328"/>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row>
    <row r="71" spans="1:62" ht="15" thickBot="1"/>
    <row r="72" spans="1:62" s="68" customFormat="1" ht="50.25" customHeight="1" thickBot="1">
      <c r="A72" s="542" t="s">
        <v>444</v>
      </c>
      <c r="B72" s="543"/>
      <c r="C72" s="733" t="s">
        <v>471</v>
      </c>
      <c r="D72" s="733"/>
      <c r="E72" s="733"/>
      <c r="F72" s="733"/>
      <c r="G72" s="733"/>
      <c r="H72" s="733"/>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4"/>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row>
    <row r="73" spans="1:62" s="99" customFormat="1" ht="21.75" customHeight="1" thickBot="1">
      <c r="A73" s="540" t="s">
        <v>446</v>
      </c>
      <c r="B73" s="731" t="s">
        <v>447</v>
      </c>
      <c r="C73" s="663" t="s">
        <v>99</v>
      </c>
      <c r="D73" s="732"/>
      <c r="E73" s="732"/>
      <c r="F73" s="732"/>
      <c r="G73" s="732"/>
      <c r="H73" s="732"/>
      <c r="I73" s="732"/>
      <c r="J73" s="732"/>
      <c r="K73" s="732"/>
      <c r="L73" s="732"/>
      <c r="M73" s="732"/>
      <c r="N73" s="664"/>
      <c r="O73" s="722" t="s">
        <v>239</v>
      </c>
      <c r="P73" s="723"/>
      <c r="Q73" s="723"/>
      <c r="R73" s="723"/>
      <c r="S73" s="723"/>
      <c r="T73" s="723"/>
      <c r="U73" s="723"/>
      <c r="V73" s="723"/>
      <c r="W73" s="723"/>
      <c r="X73" s="723"/>
      <c r="Y73" s="723"/>
      <c r="Z73" s="723"/>
      <c r="AA73" s="723"/>
      <c r="AB73" s="723"/>
      <c r="AC73" s="723"/>
      <c r="AD73" s="723"/>
      <c r="AE73" s="723"/>
      <c r="AF73" s="724"/>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row>
    <row r="74" spans="1:62" s="99" customFormat="1" ht="21.75" customHeight="1" thickBot="1">
      <c r="A74" s="730"/>
      <c r="B74" s="731"/>
      <c r="C74" s="728" t="s">
        <v>237</v>
      </c>
      <c r="D74" s="729"/>
      <c r="E74" s="728" t="s">
        <v>244</v>
      </c>
      <c r="F74" s="729"/>
      <c r="G74" s="728" t="s">
        <v>248</v>
      </c>
      <c r="H74" s="729"/>
      <c r="I74" s="728" t="s">
        <v>249</v>
      </c>
      <c r="J74" s="729"/>
      <c r="K74" s="728" t="s">
        <v>250</v>
      </c>
      <c r="L74" s="729"/>
      <c r="M74" s="728" t="s">
        <v>251</v>
      </c>
      <c r="N74" s="729"/>
      <c r="O74" s="722" t="s">
        <v>237</v>
      </c>
      <c r="P74" s="723"/>
      <c r="Q74" s="724"/>
      <c r="R74" s="725" t="s">
        <v>244</v>
      </c>
      <c r="S74" s="726"/>
      <c r="T74" s="727"/>
      <c r="U74" s="725" t="s">
        <v>248</v>
      </c>
      <c r="V74" s="726"/>
      <c r="W74" s="727"/>
      <c r="X74" s="725" t="s">
        <v>249</v>
      </c>
      <c r="Y74" s="726"/>
      <c r="Z74" s="727"/>
      <c r="AA74" s="725" t="s">
        <v>250</v>
      </c>
      <c r="AB74" s="726"/>
      <c r="AC74" s="727"/>
      <c r="AD74" s="725" t="s">
        <v>251</v>
      </c>
      <c r="AE74" s="726"/>
      <c r="AF74" s="727"/>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row>
    <row r="75" spans="1:62" s="99" customFormat="1" ht="28.5" customHeight="1" thickBot="1">
      <c r="A75" s="730"/>
      <c r="B75" s="731"/>
      <c r="C75" s="229" t="s">
        <v>100</v>
      </c>
      <c r="D75" s="229" t="s">
        <v>448</v>
      </c>
      <c r="E75" s="229" t="s">
        <v>100</v>
      </c>
      <c r="F75" s="229" t="s">
        <v>448</v>
      </c>
      <c r="G75" s="229" t="s">
        <v>100</v>
      </c>
      <c r="H75" s="229" t="s">
        <v>448</v>
      </c>
      <c r="I75" s="229" t="s">
        <v>100</v>
      </c>
      <c r="J75" s="229" t="s">
        <v>448</v>
      </c>
      <c r="K75" s="229" t="s">
        <v>100</v>
      </c>
      <c r="L75" s="229" t="s">
        <v>448</v>
      </c>
      <c r="M75" s="229" t="s">
        <v>100</v>
      </c>
      <c r="N75" s="229" t="s">
        <v>448</v>
      </c>
      <c r="O75" s="230" t="s">
        <v>100</v>
      </c>
      <c r="P75" s="230" t="s">
        <v>449</v>
      </c>
      <c r="Q75" s="230" t="s">
        <v>226</v>
      </c>
      <c r="R75" s="230" t="s">
        <v>100</v>
      </c>
      <c r="S75" s="230" t="s">
        <v>449</v>
      </c>
      <c r="T75" s="230" t="s">
        <v>226</v>
      </c>
      <c r="U75" s="230" t="s">
        <v>100</v>
      </c>
      <c r="V75" s="230" t="s">
        <v>449</v>
      </c>
      <c r="W75" s="230" t="s">
        <v>226</v>
      </c>
      <c r="X75" s="230" t="s">
        <v>100</v>
      </c>
      <c r="Y75" s="230" t="s">
        <v>449</v>
      </c>
      <c r="Z75" s="230" t="s">
        <v>226</v>
      </c>
      <c r="AA75" s="230" t="s">
        <v>100</v>
      </c>
      <c r="AB75" s="230" t="s">
        <v>449</v>
      </c>
      <c r="AC75" s="230" t="s">
        <v>226</v>
      </c>
      <c r="AD75" s="230" t="s">
        <v>100</v>
      </c>
      <c r="AE75" s="230" t="s">
        <v>449</v>
      </c>
      <c r="AF75" s="230" t="s">
        <v>226</v>
      </c>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row>
    <row r="76" spans="1:62" s="99" customFormat="1" ht="15.75" customHeight="1">
      <c r="A76" s="730"/>
      <c r="B76" s="152" t="s">
        <v>450</v>
      </c>
      <c r="C76" s="242"/>
      <c r="D76" s="240"/>
      <c r="E76" s="242"/>
      <c r="F76" s="240"/>
      <c r="G76" s="242"/>
      <c r="H76" s="240"/>
      <c r="I76" s="242"/>
      <c r="J76" s="240"/>
      <c r="K76" s="242"/>
      <c r="L76" s="240"/>
      <c r="M76" s="242"/>
      <c r="N76" s="240"/>
      <c r="O76" s="242"/>
      <c r="P76" s="240"/>
      <c r="Q76" s="240"/>
      <c r="R76" s="242"/>
      <c r="S76" s="240"/>
      <c r="T76" s="240"/>
      <c r="U76" s="242"/>
      <c r="V76" s="240"/>
      <c r="W76" s="240"/>
      <c r="X76" s="242"/>
      <c r="Y76" s="240"/>
      <c r="Z76" s="240"/>
      <c r="AA76" s="242"/>
      <c r="AB76" s="240"/>
      <c r="AC76" s="240"/>
      <c r="AD76" s="242"/>
      <c r="AE76" s="314"/>
      <c r="AF76" s="243"/>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row>
    <row r="77" spans="1:62" s="99" customFormat="1" ht="15.75" customHeight="1">
      <c r="A77" s="730"/>
      <c r="B77" s="153" t="s">
        <v>451</v>
      </c>
      <c r="C77" s="150"/>
      <c r="D77" s="240"/>
      <c r="E77" s="150"/>
      <c r="F77" s="240"/>
      <c r="G77" s="150"/>
      <c r="H77" s="240"/>
      <c r="I77" s="150"/>
      <c r="J77" s="240"/>
      <c r="K77" s="150"/>
      <c r="L77" s="240"/>
      <c r="M77" s="150"/>
      <c r="N77" s="240"/>
      <c r="O77" s="150"/>
      <c r="P77" s="240"/>
      <c r="Q77" s="240"/>
      <c r="R77" s="150"/>
      <c r="S77" s="240"/>
      <c r="T77" s="240"/>
      <c r="U77" s="150"/>
      <c r="V77" s="240"/>
      <c r="W77" s="240"/>
      <c r="X77" s="150"/>
      <c r="Y77" s="240"/>
      <c r="Z77" s="240"/>
      <c r="AA77" s="150"/>
      <c r="AB77" s="240"/>
      <c r="AC77" s="240"/>
      <c r="AD77" s="150"/>
      <c r="AE77" s="314"/>
      <c r="AF77" s="243"/>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row>
    <row r="78" spans="1:62" s="99" customFormat="1" ht="15.75" customHeight="1">
      <c r="A78" s="730"/>
      <c r="B78" s="153" t="s">
        <v>452</v>
      </c>
      <c r="C78" s="150"/>
      <c r="D78" s="240"/>
      <c r="E78" s="150"/>
      <c r="F78" s="240"/>
      <c r="G78" s="150"/>
      <c r="H78" s="240"/>
      <c r="I78" s="150"/>
      <c r="J78" s="240"/>
      <c r="K78" s="150"/>
      <c r="L78" s="240"/>
      <c r="M78" s="150"/>
      <c r="N78" s="240"/>
      <c r="O78" s="150"/>
      <c r="P78" s="240"/>
      <c r="Q78" s="240"/>
      <c r="R78" s="150"/>
      <c r="S78" s="240"/>
      <c r="T78" s="240"/>
      <c r="U78" s="150"/>
      <c r="V78" s="240"/>
      <c r="W78" s="240"/>
      <c r="X78" s="150"/>
      <c r="Y78" s="240"/>
      <c r="Z78" s="240"/>
      <c r="AA78" s="150"/>
      <c r="AB78" s="240"/>
      <c r="AC78" s="240"/>
      <c r="AD78" s="150"/>
      <c r="AE78" s="314"/>
      <c r="AF78" s="243"/>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row>
    <row r="79" spans="1:62" s="99" customFormat="1" ht="15.75" customHeight="1">
      <c r="A79" s="730"/>
      <c r="B79" s="153" t="s">
        <v>453</v>
      </c>
      <c r="C79" s="150"/>
      <c r="D79" s="240"/>
      <c r="E79" s="150"/>
      <c r="F79" s="240"/>
      <c r="G79" s="150"/>
      <c r="H79" s="240"/>
      <c r="I79" s="150"/>
      <c r="J79" s="240"/>
      <c r="K79" s="150"/>
      <c r="L79" s="240"/>
      <c r="M79" s="150"/>
      <c r="N79" s="240"/>
      <c r="O79" s="150"/>
      <c r="P79" s="240"/>
      <c r="Q79" s="240"/>
      <c r="R79" s="150"/>
      <c r="S79" s="240"/>
      <c r="T79" s="240"/>
      <c r="U79" s="150"/>
      <c r="V79" s="240"/>
      <c r="W79" s="240"/>
      <c r="X79" s="150"/>
      <c r="Y79" s="240"/>
      <c r="Z79" s="240"/>
      <c r="AA79" s="150"/>
      <c r="AB79" s="240"/>
      <c r="AC79" s="240"/>
      <c r="AD79" s="150"/>
      <c r="AE79" s="314"/>
      <c r="AF79" s="243"/>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row>
    <row r="80" spans="1:62" s="99" customFormat="1" ht="15.75" customHeight="1">
      <c r="A80" s="730"/>
      <c r="B80" s="153" t="s">
        <v>454</v>
      </c>
      <c r="C80" s="150"/>
      <c r="D80" s="240"/>
      <c r="E80" s="150"/>
      <c r="F80" s="240"/>
      <c r="G80" s="150"/>
      <c r="H80" s="240"/>
      <c r="I80" s="150"/>
      <c r="J80" s="240"/>
      <c r="K80" s="150"/>
      <c r="L80" s="240"/>
      <c r="M80" s="150"/>
      <c r="N80" s="240"/>
      <c r="O80" s="150"/>
      <c r="P80" s="240"/>
      <c r="Q80" s="240"/>
      <c r="R80" s="150"/>
      <c r="S80" s="240"/>
      <c r="T80" s="240"/>
      <c r="U80" s="150"/>
      <c r="V80" s="240"/>
      <c r="W80" s="240"/>
      <c r="X80" s="150"/>
      <c r="Y80" s="240"/>
      <c r="Z80" s="240"/>
      <c r="AA80" s="150"/>
      <c r="AB80" s="240"/>
      <c r="AC80" s="240"/>
      <c r="AD80" s="150"/>
      <c r="AE80" s="314"/>
      <c r="AF80" s="243"/>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row>
    <row r="81" spans="1:62" s="99" customFormat="1" ht="15.75" customHeight="1">
      <c r="A81" s="730"/>
      <c r="B81" s="153" t="s">
        <v>455</v>
      </c>
      <c r="C81" s="150"/>
      <c r="D81" s="240"/>
      <c r="E81" s="150"/>
      <c r="F81" s="240"/>
      <c r="G81" s="150"/>
      <c r="H81" s="240"/>
      <c r="I81" s="150"/>
      <c r="J81" s="240"/>
      <c r="K81" s="150"/>
      <c r="L81" s="240"/>
      <c r="M81" s="150"/>
      <c r="N81" s="240"/>
      <c r="O81" s="150"/>
      <c r="P81" s="240"/>
      <c r="Q81" s="240"/>
      <c r="R81" s="150"/>
      <c r="S81" s="240"/>
      <c r="T81" s="240"/>
      <c r="U81" s="150"/>
      <c r="V81" s="240"/>
      <c r="W81" s="240"/>
      <c r="X81" s="150"/>
      <c r="Y81" s="240"/>
      <c r="Z81" s="240"/>
      <c r="AA81" s="150"/>
      <c r="AB81" s="240"/>
      <c r="AC81" s="240"/>
      <c r="AD81" s="150"/>
      <c r="AE81" s="314"/>
      <c r="AF81" s="243"/>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row>
    <row r="82" spans="1:62" s="99" customFormat="1" ht="15.75" customHeight="1">
      <c r="A82" s="730"/>
      <c r="B82" s="153" t="s">
        <v>456</v>
      </c>
      <c r="C82" s="150"/>
      <c r="D82" s="240"/>
      <c r="E82" s="150"/>
      <c r="F82" s="240"/>
      <c r="G82" s="150"/>
      <c r="H82" s="240"/>
      <c r="I82" s="150"/>
      <c r="J82" s="240"/>
      <c r="K82" s="150"/>
      <c r="L82" s="240"/>
      <c r="M82" s="150"/>
      <c r="N82" s="240"/>
      <c r="O82" s="150"/>
      <c r="P82" s="240"/>
      <c r="Q82" s="240"/>
      <c r="R82" s="150"/>
      <c r="S82" s="240"/>
      <c r="T82" s="240"/>
      <c r="U82" s="150"/>
      <c r="V82" s="240"/>
      <c r="W82" s="240"/>
      <c r="X82" s="150"/>
      <c r="Y82" s="240"/>
      <c r="Z82" s="240"/>
      <c r="AA82" s="150"/>
      <c r="AB82" s="240"/>
      <c r="AC82" s="240"/>
      <c r="AD82" s="150"/>
      <c r="AE82" s="314"/>
      <c r="AF82" s="243"/>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row>
    <row r="83" spans="1:62" s="99" customFormat="1" ht="15.75" customHeight="1">
      <c r="A83" s="730"/>
      <c r="B83" s="153" t="s">
        <v>457</v>
      </c>
      <c r="C83" s="150"/>
      <c r="D83" s="240"/>
      <c r="E83" s="150"/>
      <c r="F83" s="240"/>
      <c r="G83" s="150"/>
      <c r="H83" s="240"/>
      <c r="I83" s="150"/>
      <c r="J83" s="240"/>
      <c r="K83" s="150"/>
      <c r="L83" s="240"/>
      <c r="M83" s="150"/>
      <c r="N83" s="240"/>
      <c r="O83" s="150"/>
      <c r="P83" s="240"/>
      <c r="Q83" s="240"/>
      <c r="R83" s="150"/>
      <c r="S83" s="240"/>
      <c r="T83" s="240"/>
      <c r="U83" s="150"/>
      <c r="V83" s="240"/>
      <c r="W83" s="240"/>
      <c r="X83" s="150"/>
      <c r="Y83" s="240"/>
      <c r="Z83" s="240"/>
      <c r="AA83" s="150"/>
      <c r="AB83" s="240"/>
      <c r="AC83" s="240"/>
      <c r="AD83" s="150"/>
      <c r="AE83" s="314"/>
      <c r="AF83" s="243"/>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row>
    <row r="84" spans="1:62" s="99" customFormat="1" ht="15.75" customHeight="1">
      <c r="A84" s="730"/>
      <c r="B84" s="153" t="s">
        <v>458</v>
      </c>
      <c r="C84" s="150"/>
      <c r="D84" s="240"/>
      <c r="E84" s="150"/>
      <c r="F84" s="240"/>
      <c r="G84" s="150"/>
      <c r="H84" s="240"/>
      <c r="I84" s="150"/>
      <c r="J84" s="240"/>
      <c r="K84" s="150"/>
      <c r="L84" s="240"/>
      <c r="M84" s="150"/>
      <c r="N84" s="240"/>
      <c r="O84" s="150"/>
      <c r="P84" s="240"/>
      <c r="Q84" s="240"/>
      <c r="R84" s="150"/>
      <c r="S84" s="240"/>
      <c r="T84" s="240"/>
      <c r="U84" s="150"/>
      <c r="V84" s="240"/>
      <c r="W84" s="240"/>
      <c r="X84" s="150"/>
      <c r="Y84" s="240"/>
      <c r="Z84" s="240"/>
      <c r="AA84" s="150"/>
      <c r="AB84" s="240"/>
      <c r="AC84" s="240"/>
      <c r="AD84" s="150"/>
      <c r="AE84" s="314"/>
      <c r="AF84" s="243"/>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row>
    <row r="85" spans="1:62" s="99" customFormat="1" ht="15.75" customHeight="1">
      <c r="A85" s="730"/>
      <c r="B85" s="153" t="s">
        <v>459</v>
      </c>
      <c r="C85" s="150"/>
      <c r="D85" s="240"/>
      <c r="E85" s="150"/>
      <c r="F85" s="240"/>
      <c r="G85" s="150"/>
      <c r="H85" s="240"/>
      <c r="I85" s="150"/>
      <c r="J85" s="240"/>
      <c r="K85" s="150"/>
      <c r="L85" s="240"/>
      <c r="M85" s="150"/>
      <c r="N85" s="240"/>
      <c r="O85" s="150"/>
      <c r="P85" s="240"/>
      <c r="Q85" s="240"/>
      <c r="R85" s="150"/>
      <c r="S85" s="240"/>
      <c r="T85" s="240"/>
      <c r="U85" s="150"/>
      <c r="V85" s="240"/>
      <c r="W85" s="240"/>
      <c r="X85" s="150"/>
      <c r="Y85" s="240"/>
      <c r="Z85" s="240"/>
      <c r="AA85" s="150"/>
      <c r="AB85" s="240"/>
      <c r="AC85" s="240"/>
      <c r="AD85" s="150"/>
      <c r="AE85" s="314"/>
      <c r="AF85" s="243"/>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row>
    <row r="86" spans="1:62" s="99" customFormat="1" ht="15.75" customHeight="1">
      <c r="A86" s="730"/>
      <c r="B86" s="153" t="s">
        <v>460</v>
      </c>
      <c r="C86" s="150"/>
      <c r="D86" s="240"/>
      <c r="E86" s="150"/>
      <c r="F86" s="240"/>
      <c r="G86" s="150"/>
      <c r="H86" s="240"/>
      <c r="I86" s="150"/>
      <c r="J86" s="240"/>
      <c r="K86" s="150"/>
      <c r="L86" s="240"/>
      <c r="M86" s="150"/>
      <c r="N86" s="240"/>
      <c r="O86" s="150"/>
      <c r="P86" s="240"/>
      <c r="Q86" s="240"/>
      <c r="R86" s="150"/>
      <c r="S86" s="240"/>
      <c r="T86" s="240"/>
      <c r="U86" s="150"/>
      <c r="V86" s="240"/>
      <c r="W86" s="240"/>
      <c r="X86" s="150"/>
      <c r="Y86" s="240"/>
      <c r="Z86" s="240"/>
      <c r="AA86" s="150"/>
      <c r="AB86" s="240"/>
      <c r="AC86" s="240"/>
      <c r="AD86" s="150"/>
      <c r="AE86" s="314"/>
      <c r="AF86" s="243"/>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row>
    <row r="87" spans="1:62" s="99" customFormat="1" ht="15.75" customHeight="1">
      <c r="A87" s="730"/>
      <c r="B87" s="153" t="s">
        <v>461</v>
      </c>
      <c r="C87" s="150"/>
      <c r="D87" s="240"/>
      <c r="E87" s="150"/>
      <c r="F87" s="240"/>
      <c r="G87" s="150"/>
      <c r="H87" s="240"/>
      <c r="I87" s="150"/>
      <c r="J87" s="240"/>
      <c r="K87" s="150"/>
      <c r="L87" s="240"/>
      <c r="M87" s="150"/>
      <c r="N87" s="240"/>
      <c r="O87" s="150"/>
      <c r="P87" s="240"/>
      <c r="Q87" s="240"/>
      <c r="R87" s="150"/>
      <c r="S87" s="240"/>
      <c r="T87" s="240"/>
      <c r="U87" s="150"/>
      <c r="V87" s="240"/>
      <c r="W87" s="240"/>
      <c r="X87" s="150"/>
      <c r="Y87" s="240"/>
      <c r="Z87" s="240"/>
      <c r="AA87" s="150"/>
      <c r="AB87" s="240"/>
      <c r="AC87" s="240"/>
      <c r="AD87" s="150"/>
      <c r="AE87" s="314"/>
      <c r="AF87" s="243"/>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row>
    <row r="88" spans="1:62" s="99" customFormat="1" ht="15.75" customHeight="1">
      <c r="A88" s="730"/>
      <c r="B88" s="153" t="s">
        <v>462</v>
      </c>
      <c r="C88" s="150"/>
      <c r="D88" s="240"/>
      <c r="E88" s="150"/>
      <c r="F88" s="240"/>
      <c r="G88" s="150"/>
      <c r="H88" s="240"/>
      <c r="I88" s="150"/>
      <c r="J88" s="240"/>
      <c r="K88" s="150"/>
      <c r="L88" s="240"/>
      <c r="M88" s="150"/>
      <c r="N88" s="240"/>
      <c r="O88" s="150"/>
      <c r="P88" s="240"/>
      <c r="Q88" s="240"/>
      <c r="R88" s="150"/>
      <c r="S88" s="240"/>
      <c r="T88" s="240"/>
      <c r="U88" s="150"/>
      <c r="V88" s="240"/>
      <c r="W88" s="240"/>
      <c r="X88" s="150"/>
      <c r="Y88" s="240"/>
      <c r="Z88" s="240"/>
      <c r="AA88" s="150"/>
      <c r="AB88" s="240"/>
      <c r="AC88" s="240"/>
      <c r="AD88" s="150"/>
      <c r="AE88" s="314"/>
      <c r="AF88" s="243"/>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row>
    <row r="89" spans="1:62" s="99" customFormat="1" ht="15.75" customHeight="1">
      <c r="A89" s="730"/>
      <c r="B89" s="153" t="s">
        <v>463</v>
      </c>
      <c r="C89" s="150"/>
      <c r="D89" s="240"/>
      <c r="E89" s="150"/>
      <c r="F89" s="240"/>
      <c r="G89" s="150"/>
      <c r="H89" s="240"/>
      <c r="I89" s="150"/>
      <c r="J89" s="240"/>
      <c r="K89" s="150"/>
      <c r="L89" s="240"/>
      <c r="M89" s="150"/>
      <c r="N89" s="240"/>
      <c r="O89" s="150"/>
      <c r="P89" s="240"/>
      <c r="Q89" s="240"/>
      <c r="R89" s="150"/>
      <c r="S89" s="240"/>
      <c r="T89" s="240"/>
      <c r="U89" s="150"/>
      <c r="V89" s="240"/>
      <c r="W89" s="240"/>
      <c r="X89" s="150"/>
      <c r="Y89" s="240"/>
      <c r="Z89" s="240"/>
      <c r="AA89" s="150"/>
      <c r="AB89" s="240"/>
      <c r="AC89" s="240"/>
      <c r="AD89" s="150"/>
      <c r="AE89" s="314"/>
      <c r="AF89" s="243"/>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row>
    <row r="90" spans="1:62" s="99" customFormat="1" ht="15.75" customHeight="1">
      <c r="A90" s="730"/>
      <c r="B90" s="153" t="s">
        <v>464</v>
      </c>
      <c r="C90" s="150"/>
      <c r="D90" s="240"/>
      <c r="E90" s="150"/>
      <c r="F90" s="240"/>
      <c r="G90" s="150"/>
      <c r="H90" s="240"/>
      <c r="I90" s="150"/>
      <c r="J90" s="240"/>
      <c r="K90" s="150"/>
      <c r="L90" s="240"/>
      <c r="M90" s="150"/>
      <c r="N90" s="240"/>
      <c r="O90" s="150"/>
      <c r="P90" s="240"/>
      <c r="Q90" s="240"/>
      <c r="R90" s="150"/>
      <c r="S90" s="240"/>
      <c r="T90" s="240"/>
      <c r="U90" s="150"/>
      <c r="V90" s="240"/>
      <c r="W90" s="240"/>
      <c r="X90" s="150"/>
      <c r="Y90" s="240"/>
      <c r="Z90" s="240"/>
      <c r="AA90" s="150"/>
      <c r="AB90" s="240"/>
      <c r="AC90" s="240"/>
      <c r="AD90" s="150"/>
      <c r="AE90" s="314"/>
      <c r="AF90" s="243"/>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row>
    <row r="91" spans="1:62" s="99" customFormat="1" ht="15.75" customHeight="1">
      <c r="A91" s="730"/>
      <c r="B91" s="153" t="s">
        <v>465</v>
      </c>
      <c r="C91" s="150"/>
      <c r="D91" s="240"/>
      <c r="E91" s="150"/>
      <c r="F91" s="240"/>
      <c r="G91" s="150"/>
      <c r="H91" s="240"/>
      <c r="I91" s="150"/>
      <c r="J91" s="240"/>
      <c r="K91" s="150"/>
      <c r="L91" s="240"/>
      <c r="M91" s="150"/>
      <c r="N91" s="240"/>
      <c r="O91" s="150"/>
      <c r="P91" s="240"/>
      <c r="Q91" s="240"/>
      <c r="R91" s="150"/>
      <c r="S91" s="240"/>
      <c r="T91" s="240"/>
      <c r="U91" s="150"/>
      <c r="V91" s="240"/>
      <c r="W91" s="240"/>
      <c r="X91" s="150"/>
      <c r="Y91" s="240"/>
      <c r="Z91" s="240"/>
      <c r="AA91" s="150"/>
      <c r="AB91" s="240"/>
      <c r="AC91" s="240"/>
      <c r="AD91" s="150"/>
      <c r="AE91" s="314"/>
      <c r="AF91" s="243"/>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row>
    <row r="92" spans="1:62" s="99" customFormat="1" ht="15.75" customHeight="1">
      <c r="A92" s="730"/>
      <c r="B92" s="153" t="s">
        <v>466</v>
      </c>
      <c r="C92" s="150"/>
      <c r="D92" s="240"/>
      <c r="E92" s="150"/>
      <c r="F92" s="240"/>
      <c r="G92" s="150"/>
      <c r="H92" s="240"/>
      <c r="I92" s="150"/>
      <c r="J92" s="240"/>
      <c r="K92" s="150"/>
      <c r="L92" s="240"/>
      <c r="M92" s="150"/>
      <c r="N92" s="240"/>
      <c r="O92" s="150"/>
      <c r="P92" s="240"/>
      <c r="Q92" s="240"/>
      <c r="R92" s="150"/>
      <c r="S92" s="240"/>
      <c r="T92" s="240"/>
      <c r="U92" s="150"/>
      <c r="V92" s="240"/>
      <c r="W92" s="240"/>
      <c r="X92" s="150"/>
      <c r="Y92" s="240"/>
      <c r="Z92" s="240"/>
      <c r="AA92" s="150"/>
      <c r="AB92" s="240"/>
      <c r="AC92" s="240"/>
      <c r="AD92" s="150"/>
      <c r="AE92" s="314"/>
      <c r="AF92" s="243"/>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row>
    <row r="93" spans="1:62" s="99" customFormat="1" ht="15.75" customHeight="1">
      <c r="A93" s="730"/>
      <c r="B93" s="153" t="s">
        <v>467</v>
      </c>
      <c r="C93" s="150"/>
      <c r="D93" s="240"/>
      <c r="E93" s="150"/>
      <c r="F93" s="240"/>
      <c r="G93" s="150"/>
      <c r="H93" s="240"/>
      <c r="I93" s="150"/>
      <c r="J93" s="240"/>
      <c r="K93" s="150"/>
      <c r="L93" s="240"/>
      <c r="M93" s="150"/>
      <c r="N93" s="240"/>
      <c r="O93" s="150"/>
      <c r="P93" s="240"/>
      <c r="Q93" s="240"/>
      <c r="R93" s="150"/>
      <c r="S93" s="240"/>
      <c r="T93" s="240"/>
      <c r="U93" s="150"/>
      <c r="V93" s="240"/>
      <c r="W93" s="240"/>
      <c r="X93" s="150"/>
      <c r="Y93" s="240"/>
      <c r="Z93" s="240"/>
      <c r="AA93" s="150"/>
      <c r="AB93" s="240"/>
      <c r="AC93" s="240"/>
      <c r="AD93" s="150"/>
      <c r="AE93" s="314"/>
      <c r="AF93" s="243"/>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row>
    <row r="94" spans="1:62" s="99" customFormat="1" ht="15.75" customHeight="1">
      <c r="A94" s="730"/>
      <c r="B94" s="153" t="s">
        <v>468</v>
      </c>
      <c r="C94" s="150"/>
      <c r="D94" s="240"/>
      <c r="E94" s="150"/>
      <c r="F94" s="240"/>
      <c r="G94" s="150"/>
      <c r="H94" s="240"/>
      <c r="I94" s="150"/>
      <c r="J94" s="240"/>
      <c r="K94" s="150"/>
      <c r="L94" s="240"/>
      <c r="M94" s="150"/>
      <c r="N94" s="240"/>
      <c r="O94" s="150"/>
      <c r="P94" s="240"/>
      <c r="Q94" s="240"/>
      <c r="R94" s="150"/>
      <c r="S94" s="240"/>
      <c r="T94" s="240"/>
      <c r="U94" s="150"/>
      <c r="V94" s="240"/>
      <c r="W94" s="240"/>
      <c r="X94" s="150"/>
      <c r="Y94" s="240"/>
      <c r="Z94" s="240"/>
      <c r="AA94" s="150"/>
      <c r="AB94" s="240"/>
      <c r="AC94" s="240"/>
      <c r="AD94" s="150"/>
      <c r="AE94" s="314"/>
      <c r="AF94" s="243"/>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row>
    <row r="95" spans="1:62" s="99" customFormat="1" ht="15.75" customHeight="1">
      <c r="A95" s="730"/>
      <c r="B95" s="153" t="s">
        <v>469</v>
      </c>
      <c r="C95" s="150"/>
      <c r="D95" s="240"/>
      <c r="E95" s="150"/>
      <c r="F95" s="240"/>
      <c r="G95" s="150"/>
      <c r="H95" s="240"/>
      <c r="I95" s="150"/>
      <c r="J95" s="240"/>
      <c r="K95" s="150"/>
      <c r="L95" s="240"/>
      <c r="M95" s="150"/>
      <c r="N95" s="240"/>
      <c r="O95" s="150"/>
      <c r="P95" s="240"/>
      <c r="Q95" s="240"/>
      <c r="R95" s="150"/>
      <c r="S95" s="240"/>
      <c r="T95" s="240"/>
      <c r="U95" s="150"/>
      <c r="V95" s="240"/>
      <c r="W95" s="240"/>
      <c r="X95" s="150"/>
      <c r="Y95" s="240"/>
      <c r="Z95" s="240"/>
      <c r="AA95" s="150"/>
      <c r="AB95" s="240"/>
      <c r="AC95" s="240"/>
      <c r="AD95" s="150"/>
      <c r="AE95" s="314"/>
      <c r="AF95" s="243"/>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row>
    <row r="96" spans="1:62" s="99" customFormat="1" ht="29.25" customHeight="1" thickBot="1">
      <c r="A96" s="541"/>
      <c r="B96" s="151" t="s">
        <v>93</v>
      </c>
      <c r="C96" s="239"/>
      <c r="D96" s="241"/>
      <c r="E96" s="239"/>
      <c r="F96" s="241"/>
      <c r="G96" s="239"/>
      <c r="H96" s="241"/>
      <c r="I96" s="239"/>
      <c r="J96" s="241"/>
      <c r="K96" s="239"/>
      <c r="L96" s="241"/>
      <c r="M96" s="239"/>
      <c r="N96" s="241"/>
      <c r="O96" s="239"/>
      <c r="P96" s="241"/>
      <c r="Q96" s="241"/>
      <c r="R96" s="239"/>
      <c r="S96" s="241"/>
      <c r="T96" s="241"/>
      <c r="U96" s="239"/>
      <c r="V96" s="241"/>
      <c r="W96" s="241"/>
      <c r="X96" s="239"/>
      <c r="Y96" s="241"/>
      <c r="Z96" s="241"/>
      <c r="AA96" s="239"/>
      <c r="AB96" s="241"/>
      <c r="AC96" s="241"/>
      <c r="AD96" s="239"/>
      <c r="AE96" s="315"/>
      <c r="AF96" s="244"/>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row>
    <row r="97" spans="1:62" s="68" customFormat="1" ht="24" customHeight="1" thickBot="1">
      <c r="K97" s="175"/>
      <c r="L97" s="175"/>
      <c r="M97" s="175"/>
      <c r="N97" s="175"/>
      <c r="O97" s="17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row>
    <row r="98" spans="1:62" s="68" customFormat="1" ht="24" customHeight="1" thickBot="1">
      <c r="A98" s="540" t="s">
        <v>470</v>
      </c>
      <c r="B98" s="540" t="s">
        <v>447</v>
      </c>
      <c r="C98" s="663" t="s">
        <v>99</v>
      </c>
      <c r="D98" s="732"/>
      <c r="E98" s="732"/>
      <c r="F98" s="732"/>
      <c r="G98" s="732"/>
      <c r="H98" s="732"/>
      <c r="I98" s="732"/>
      <c r="J98" s="732"/>
      <c r="K98" s="732"/>
      <c r="L98" s="732"/>
      <c r="M98" s="732"/>
      <c r="N98" s="664"/>
      <c r="O98" s="722" t="s">
        <v>239</v>
      </c>
      <c r="P98" s="723"/>
      <c r="Q98" s="723"/>
      <c r="R98" s="723"/>
      <c r="S98" s="723"/>
      <c r="T98" s="723"/>
      <c r="U98" s="723"/>
      <c r="V98" s="723"/>
      <c r="W98" s="723"/>
      <c r="X98" s="723"/>
      <c r="Y98" s="723"/>
      <c r="Z98" s="723"/>
      <c r="AA98" s="723"/>
      <c r="AB98" s="723"/>
      <c r="AC98" s="723"/>
      <c r="AD98" s="723"/>
      <c r="AE98" s="723"/>
      <c r="AF98" s="724"/>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row>
    <row r="99" spans="1:62" s="68" customFormat="1" ht="24" customHeight="1" thickBot="1">
      <c r="A99" s="730"/>
      <c r="B99" s="730"/>
      <c r="C99" s="663" t="s">
        <v>252</v>
      </c>
      <c r="D99" s="664"/>
      <c r="E99" s="663" t="s">
        <v>253</v>
      </c>
      <c r="F99" s="664"/>
      <c r="G99" s="663" t="s">
        <v>254</v>
      </c>
      <c r="H99" s="664"/>
      <c r="I99" s="663" t="s">
        <v>255</v>
      </c>
      <c r="J99" s="664"/>
      <c r="K99" s="663" t="s">
        <v>440</v>
      </c>
      <c r="L99" s="664"/>
      <c r="M99" s="663" t="s">
        <v>257</v>
      </c>
      <c r="N99" s="664"/>
      <c r="O99" s="722" t="s">
        <v>252</v>
      </c>
      <c r="P99" s="723"/>
      <c r="Q99" s="724"/>
      <c r="R99" s="722" t="s">
        <v>253</v>
      </c>
      <c r="S99" s="723"/>
      <c r="T99" s="724"/>
      <c r="U99" s="722" t="s">
        <v>254</v>
      </c>
      <c r="V99" s="723"/>
      <c r="W99" s="724"/>
      <c r="X99" s="722" t="s">
        <v>255</v>
      </c>
      <c r="Y99" s="723"/>
      <c r="Z99" s="724"/>
      <c r="AA99" s="722" t="s">
        <v>440</v>
      </c>
      <c r="AB99" s="723"/>
      <c r="AC99" s="724"/>
      <c r="AD99" s="722" t="s">
        <v>257</v>
      </c>
      <c r="AE99" s="723"/>
      <c r="AF99" s="724"/>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row>
    <row r="100" spans="1:62" s="68" customFormat="1" ht="29.25" customHeight="1" thickBot="1">
      <c r="A100" s="730"/>
      <c r="B100" s="541"/>
      <c r="C100" s="245" t="s">
        <v>100</v>
      </c>
      <c r="D100" s="227" t="s">
        <v>448</v>
      </c>
      <c r="E100" s="245" t="s">
        <v>100</v>
      </c>
      <c r="F100" s="227" t="s">
        <v>448</v>
      </c>
      <c r="G100" s="245" t="s">
        <v>100</v>
      </c>
      <c r="H100" s="227" t="s">
        <v>448</v>
      </c>
      <c r="I100" s="245" t="s">
        <v>100</v>
      </c>
      <c r="J100" s="227" t="s">
        <v>448</v>
      </c>
      <c r="K100" s="245" t="s">
        <v>100</v>
      </c>
      <c r="L100" s="227" t="s">
        <v>448</v>
      </c>
      <c r="M100" s="245" t="s">
        <v>100</v>
      </c>
      <c r="N100" s="227" t="s">
        <v>448</v>
      </c>
      <c r="O100" s="230" t="s">
        <v>100</v>
      </c>
      <c r="P100" s="230" t="s">
        <v>449</v>
      </c>
      <c r="Q100" s="230" t="s">
        <v>226</v>
      </c>
      <c r="R100" s="230" t="s">
        <v>100</v>
      </c>
      <c r="S100" s="230" t="s">
        <v>449</v>
      </c>
      <c r="T100" s="230" t="s">
        <v>226</v>
      </c>
      <c r="U100" s="230" t="s">
        <v>100</v>
      </c>
      <c r="V100" s="230" t="s">
        <v>449</v>
      </c>
      <c r="W100" s="230" t="s">
        <v>226</v>
      </c>
      <c r="X100" s="230" t="s">
        <v>100</v>
      </c>
      <c r="Y100" s="230" t="s">
        <v>449</v>
      </c>
      <c r="Z100" s="230" t="s">
        <v>226</v>
      </c>
      <c r="AA100" s="230" t="s">
        <v>100</v>
      </c>
      <c r="AB100" s="230" t="s">
        <v>449</v>
      </c>
      <c r="AC100" s="230" t="s">
        <v>226</v>
      </c>
      <c r="AD100" s="230" t="s">
        <v>100</v>
      </c>
      <c r="AE100" s="230" t="s">
        <v>449</v>
      </c>
      <c r="AF100" s="230" t="s">
        <v>226</v>
      </c>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row>
    <row r="101" spans="1:62" s="68" customFormat="1" ht="18">
      <c r="A101" s="730"/>
      <c r="B101" s="152" t="s">
        <v>450</v>
      </c>
      <c r="C101" s="150"/>
      <c r="D101" s="240"/>
      <c r="E101" s="150"/>
      <c r="F101" s="240"/>
      <c r="G101" s="150"/>
      <c r="H101" s="240"/>
      <c r="I101" s="150"/>
      <c r="J101" s="240"/>
      <c r="K101" s="150"/>
      <c r="L101" s="240"/>
      <c r="M101" s="150"/>
      <c r="N101" s="240"/>
      <c r="O101" s="150"/>
      <c r="P101" s="240"/>
      <c r="Q101" s="240"/>
      <c r="R101" s="150"/>
      <c r="S101" s="240"/>
      <c r="T101" s="240"/>
      <c r="U101" s="150"/>
      <c r="V101" s="240"/>
      <c r="W101" s="240"/>
      <c r="X101" s="150"/>
      <c r="Y101" s="240"/>
      <c r="Z101" s="240"/>
      <c r="AA101" s="150"/>
      <c r="AB101" s="240"/>
      <c r="AC101" s="240"/>
      <c r="AD101" s="150"/>
      <c r="AE101" s="314"/>
      <c r="AF101" s="243"/>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row>
    <row r="102" spans="1:62" s="68" customFormat="1" ht="18">
      <c r="A102" s="730"/>
      <c r="B102" s="153" t="s">
        <v>451</v>
      </c>
      <c r="C102" s="150"/>
      <c r="D102" s="240"/>
      <c r="E102" s="150"/>
      <c r="F102" s="240"/>
      <c r="G102" s="150"/>
      <c r="H102" s="240"/>
      <c r="I102" s="150"/>
      <c r="J102" s="240"/>
      <c r="K102" s="150"/>
      <c r="L102" s="240"/>
      <c r="M102" s="150"/>
      <c r="N102" s="240"/>
      <c r="O102" s="150"/>
      <c r="P102" s="240"/>
      <c r="Q102" s="240"/>
      <c r="R102" s="150"/>
      <c r="S102" s="240"/>
      <c r="T102" s="240"/>
      <c r="U102" s="150"/>
      <c r="V102" s="240"/>
      <c r="W102" s="240"/>
      <c r="X102" s="150"/>
      <c r="Y102" s="240"/>
      <c r="Z102" s="240"/>
      <c r="AA102" s="150"/>
      <c r="AB102" s="240"/>
      <c r="AC102" s="240"/>
      <c r="AD102" s="150"/>
      <c r="AE102" s="314"/>
      <c r="AF102" s="243"/>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row>
    <row r="103" spans="1:62" s="68" customFormat="1" ht="18">
      <c r="A103" s="730"/>
      <c r="B103" s="153" t="s">
        <v>452</v>
      </c>
      <c r="C103" s="150"/>
      <c r="D103" s="240"/>
      <c r="E103" s="150"/>
      <c r="F103" s="240"/>
      <c r="G103" s="150"/>
      <c r="H103" s="240"/>
      <c r="I103" s="150"/>
      <c r="J103" s="240"/>
      <c r="K103" s="150"/>
      <c r="L103" s="240"/>
      <c r="M103" s="150"/>
      <c r="N103" s="240"/>
      <c r="O103" s="150"/>
      <c r="P103" s="240"/>
      <c r="Q103" s="240"/>
      <c r="R103" s="150"/>
      <c r="S103" s="240"/>
      <c r="T103" s="240"/>
      <c r="U103" s="150"/>
      <c r="V103" s="240"/>
      <c r="W103" s="240"/>
      <c r="X103" s="150"/>
      <c r="Y103" s="240"/>
      <c r="Z103" s="240"/>
      <c r="AA103" s="150"/>
      <c r="AB103" s="240"/>
      <c r="AC103" s="240"/>
      <c r="AD103" s="150"/>
      <c r="AE103" s="314"/>
      <c r="AF103" s="243"/>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row>
    <row r="104" spans="1:62" s="68" customFormat="1" ht="18">
      <c r="A104" s="730"/>
      <c r="B104" s="153" t="s">
        <v>453</v>
      </c>
      <c r="C104" s="150"/>
      <c r="D104" s="240"/>
      <c r="E104" s="150"/>
      <c r="F104" s="240"/>
      <c r="G104" s="150"/>
      <c r="H104" s="240"/>
      <c r="I104" s="150"/>
      <c r="J104" s="240"/>
      <c r="K104" s="150"/>
      <c r="L104" s="240"/>
      <c r="M104" s="150"/>
      <c r="N104" s="240"/>
      <c r="O104" s="150"/>
      <c r="P104" s="240"/>
      <c r="Q104" s="240"/>
      <c r="R104" s="150"/>
      <c r="S104" s="240"/>
      <c r="T104" s="240"/>
      <c r="U104" s="150"/>
      <c r="V104" s="240"/>
      <c r="W104" s="240"/>
      <c r="X104" s="150"/>
      <c r="Y104" s="240"/>
      <c r="Z104" s="240"/>
      <c r="AA104" s="150"/>
      <c r="AB104" s="240"/>
      <c r="AC104" s="240"/>
      <c r="AD104" s="150"/>
      <c r="AE104" s="314"/>
      <c r="AF104" s="243"/>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row>
    <row r="105" spans="1:62" s="68" customFormat="1" ht="18">
      <c r="A105" s="730"/>
      <c r="B105" s="153" t="s">
        <v>454</v>
      </c>
      <c r="C105" s="150"/>
      <c r="D105" s="240"/>
      <c r="E105" s="150"/>
      <c r="F105" s="240"/>
      <c r="G105" s="150"/>
      <c r="H105" s="240"/>
      <c r="I105" s="150"/>
      <c r="J105" s="240"/>
      <c r="K105" s="150"/>
      <c r="L105" s="240"/>
      <c r="M105" s="150"/>
      <c r="N105" s="240"/>
      <c r="O105" s="150"/>
      <c r="P105" s="240"/>
      <c r="Q105" s="240"/>
      <c r="R105" s="150"/>
      <c r="S105" s="240"/>
      <c r="T105" s="240"/>
      <c r="U105" s="150"/>
      <c r="V105" s="240"/>
      <c r="W105" s="240"/>
      <c r="X105" s="150"/>
      <c r="Y105" s="240"/>
      <c r="Z105" s="240"/>
      <c r="AA105" s="150"/>
      <c r="AB105" s="240"/>
      <c r="AC105" s="240"/>
      <c r="AD105" s="150"/>
      <c r="AE105" s="314"/>
      <c r="AF105" s="243"/>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row>
    <row r="106" spans="1:62" s="68" customFormat="1" ht="18">
      <c r="A106" s="730"/>
      <c r="B106" s="153" t="s">
        <v>455</v>
      </c>
      <c r="C106" s="150"/>
      <c r="D106" s="240"/>
      <c r="E106" s="150"/>
      <c r="F106" s="240"/>
      <c r="G106" s="150"/>
      <c r="H106" s="240"/>
      <c r="I106" s="150"/>
      <c r="J106" s="240"/>
      <c r="K106" s="150"/>
      <c r="L106" s="240"/>
      <c r="M106" s="150"/>
      <c r="N106" s="240"/>
      <c r="O106" s="150"/>
      <c r="P106" s="240"/>
      <c r="Q106" s="240"/>
      <c r="R106" s="150"/>
      <c r="S106" s="240"/>
      <c r="T106" s="240"/>
      <c r="U106" s="150"/>
      <c r="V106" s="240"/>
      <c r="W106" s="240"/>
      <c r="X106" s="150"/>
      <c r="Y106" s="240"/>
      <c r="Z106" s="240"/>
      <c r="AA106" s="150"/>
      <c r="AB106" s="240"/>
      <c r="AC106" s="240"/>
      <c r="AD106" s="150"/>
      <c r="AE106" s="314"/>
      <c r="AF106" s="243"/>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row>
    <row r="107" spans="1:62" s="68" customFormat="1" ht="18">
      <c r="A107" s="730"/>
      <c r="B107" s="153" t="s">
        <v>456</v>
      </c>
      <c r="C107" s="150"/>
      <c r="D107" s="240"/>
      <c r="E107" s="150"/>
      <c r="F107" s="240"/>
      <c r="G107" s="150"/>
      <c r="H107" s="240"/>
      <c r="I107" s="150"/>
      <c r="J107" s="240"/>
      <c r="K107" s="150"/>
      <c r="L107" s="240"/>
      <c r="M107" s="150"/>
      <c r="N107" s="240"/>
      <c r="O107" s="150"/>
      <c r="P107" s="240"/>
      <c r="Q107" s="240"/>
      <c r="R107" s="150"/>
      <c r="S107" s="240"/>
      <c r="T107" s="240"/>
      <c r="U107" s="150"/>
      <c r="V107" s="240"/>
      <c r="W107" s="240"/>
      <c r="X107" s="150"/>
      <c r="Y107" s="240"/>
      <c r="Z107" s="240"/>
      <c r="AA107" s="150"/>
      <c r="AB107" s="240"/>
      <c r="AC107" s="240"/>
      <c r="AD107" s="150"/>
      <c r="AE107" s="314"/>
      <c r="AF107" s="243"/>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row>
    <row r="108" spans="1:62" s="68" customFormat="1" ht="18">
      <c r="A108" s="730"/>
      <c r="B108" s="153" t="s">
        <v>457</v>
      </c>
      <c r="C108" s="150"/>
      <c r="D108" s="240"/>
      <c r="E108" s="150"/>
      <c r="F108" s="240"/>
      <c r="G108" s="150"/>
      <c r="H108" s="240"/>
      <c r="I108" s="150"/>
      <c r="J108" s="240"/>
      <c r="K108" s="150"/>
      <c r="L108" s="240"/>
      <c r="M108" s="150"/>
      <c r="N108" s="240"/>
      <c r="O108" s="150"/>
      <c r="P108" s="240"/>
      <c r="Q108" s="240"/>
      <c r="R108" s="150"/>
      <c r="S108" s="240"/>
      <c r="T108" s="240"/>
      <c r="U108" s="150"/>
      <c r="V108" s="240"/>
      <c r="W108" s="240"/>
      <c r="X108" s="150"/>
      <c r="Y108" s="240"/>
      <c r="Z108" s="240"/>
      <c r="AA108" s="150"/>
      <c r="AB108" s="240"/>
      <c r="AC108" s="240"/>
      <c r="AD108" s="150"/>
      <c r="AE108" s="314"/>
      <c r="AF108" s="243"/>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row>
    <row r="109" spans="1:62" s="68" customFormat="1" ht="18">
      <c r="A109" s="730"/>
      <c r="B109" s="153" t="s">
        <v>458</v>
      </c>
      <c r="C109" s="150"/>
      <c r="D109" s="240"/>
      <c r="E109" s="150"/>
      <c r="F109" s="240"/>
      <c r="G109" s="150"/>
      <c r="H109" s="240"/>
      <c r="I109" s="150"/>
      <c r="J109" s="240"/>
      <c r="K109" s="150"/>
      <c r="L109" s="240"/>
      <c r="M109" s="150"/>
      <c r="N109" s="240"/>
      <c r="O109" s="150"/>
      <c r="P109" s="240"/>
      <c r="Q109" s="240"/>
      <c r="R109" s="150"/>
      <c r="S109" s="240"/>
      <c r="T109" s="240"/>
      <c r="U109" s="150"/>
      <c r="V109" s="240"/>
      <c r="W109" s="240"/>
      <c r="X109" s="150"/>
      <c r="Y109" s="240"/>
      <c r="Z109" s="240"/>
      <c r="AA109" s="150"/>
      <c r="AB109" s="240"/>
      <c r="AC109" s="240"/>
      <c r="AD109" s="150"/>
      <c r="AE109" s="314"/>
      <c r="AF109" s="243"/>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row>
    <row r="110" spans="1:62" s="68" customFormat="1" ht="18">
      <c r="A110" s="730"/>
      <c r="B110" s="153" t="s">
        <v>459</v>
      </c>
      <c r="C110" s="150"/>
      <c r="D110" s="240"/>
      <c r="E110" s="150"/>
      <c r="F110" s="240"/>
      <c r="G110" s="150"/>
      <c r="H110" s="240"/>
      <c r="I110" s="150"/>
      <c r="J110" s="240"/>
      <c r="K110" s="150"/>
      <c r="L110" s="240"/>
      <c r="M110" s="150"/>
      <c r="N110" s="240"/>
      <c r="O110" s="150"/>
      <c r="P110" s="240"/>
      <c r="Q110" s="240"/>
      <c r="R110" s="150"/>
      <c r="S110" s="240"/>
      <c r="T110" s="240"/>
      <c r="U110" s="150"/>
      <c r="V110" s="240"/>
      <c r="W110" s="240"/>
      <c r="X110" s="150"/>
      <c r="Y110" s="240"/>
      <c r="Z110" s="240"/>
      <c r="AA110" s="150"/>
      <c r="AB110" s="240"/>
      <c r="AC110" s="240"/>
      <c r="AD110" s="150"/>
      <c r="AE110" s="314"/>
      <c r="AF110" s="243"/>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row>
    <row r="111" spans="1:62" s="68" customFormat="1" ht="18">
      <c r="A111" s="730"/>
      <c r="B111" s="153" t="s">
        <v>460</v>
      </c>
      <c r="C111" s="150"/>
      <c r="D111" s="240"/>
      <c r="E111" s="150"/>
      <c r="F111" s="240"/>
      <c r="G111" s="150"/>
      <c r="H111" s="240"/>
      <c r="I111" s="150"/>
      <c r="J111" s="240"/>
      <c r="K111" s="150"/>
      <c r="L111" s="240"/>
      <c r="M111" s="150"/>
      <c r="N111" s="240"/>
      <c r="O111" s="150"/>
      <c r="P111" s="240"/>
      <c r="Q111" s="240"/>
      <c r="R111" s="150"/>
      <c r="S111" s="240"/>
      <c r="T111" s="240"/>
      <c r="U111" s="150"/>
      <c r="V111" s="240"/>
      <c r="W111" s="240"/>
      <c r="X111" s="150"/>
      <c r="Y111" s="240"/>
      <c r="Z111" s="240"/>
      <c r="AA111" s="150"/>
      <c r="AB111" s="240"/>
      <c r="AC111" s="240"/>
      <c r="AD111" s="150"/>
      <c r="AE111" s="314"/>
      <c r="AF111" s="243"/>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row>
    <row r="112" spans="1:62" s="68" customFormat="1" ht="18">
      <c r="A112" s="730"/>
      <c r="B112" s="153" t="s">
        <v>461</v>
      </c>
      <c r="C112" s="150"/>
      <c r="D112" s="240"/>
      <c r="E112" s="150"/>
      <c r="F112" s="240"/>
      <c r="G112" s="150"/>
      <c r="H112" s="240"/>
      <c r="I112" s="150"/>
      <c r="J112" s="240"/>
      <c r="K112" s="150"/>
      <c r="L112" s="240"/>
      <c r="M112" s="150"/>
      <c r="N112" s="240"/>
      <c r="O112" s="150"/>
      <c r="P112" s="240"/>
      <c r="Q112" s="240"/>
      <c r="R112" s="150"/>
      <c r="S112" s="240"/>
      <c r="T112" s="240"/>
      <c r="U112" s="150"/>
      <c r="V112" s="240"/>
      <c r="W112" s="240"/>
      <c r="X112" s="150"/>
      <c r="Y112" s="240"/>
      <c r="Z112" s="240"/>
      <c r="AA112" s="150"/>
      <c r="AB112" s="240"/>
      <c r="AC112" s="240"/>
      <c r="AD112" s="150"/>
      <c r="AE112" s="314"/>
      <c r="AF112" s="243"/>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row>
    <row r="113" spans="1:62" s="68" customFormat="1" ht="18">
      <c r="A113" s="730"/>
      <c r="B113" s="153" t="s">
        <v>462</v>
      </c>
      <c r="C113" s="150"/>
      <c r="D113" s="240"/>
      <c r="E113" s="150"/>
      <c r="F113" s="240"/>
      <c r="G113" s="150"/>
      <c r="H113" s="240"/>
      <c r="I113" s="150"/>
      <c r="J113" s="240"/>
      <c r="K113" s="150"/>
      <c r="L113" s="240"/>
      <c r="M113" s="150"/>
      <c r="N113" s="240"/>
      <c r="O113" s="150"/>
      <c r="P113" s="240"/>
      <c r="Q113" s="240"/>
      <c r="R113" s="150"/>
      <c r="S113" s="240"/>
      <c r="T113" s="240"/>
      <c r="U113" s="150"/>
      <c r="V113" s="240"/>
      <c r="W113" s="240"/>
      <c r="X113" s="150"/>
      <c r="Y113" s="240"/>
      <c r="Z113" s="240"/>
      <c r="AA113" s="150"/>
      <c r="AB113" s="240"/>
      <c r="AC113" s="240"/>
      <c r="AD113" s="150"/>
      <c r="AE113" s="314"/>
      <c r="AF113" s="243"/>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row>
    <row r="114" spans="1:62" s="68" customFormat="1" ht="18">
      <c r="A114" s="730"/>
      <c r="B114" s="153" t="s">
        <v>463</v>
      </c>
      <c r="C114" s="150"/>
      <c r="D114" s="240"/>
      <c r="E114" s="150"/>
      <c r="F114" s="240"/>
      <c r="G114" s="150"/>
      <c r="H114" s="240"/>
      <c r="I114" s="150"/>
      <c r="J114" s="240"/>
      <c r="K114" s="150"/>
      <c r="L114" s="240"/>
      <c r="M114" s="150"/>
      <c r="N114" s="240"/>
      <c r="O114" s="150"/>
      <c r="P114" s="240"/>
      <c r="Q114" s="240"/>
      <c r="R114" s="150"/>
      <c r="S114" s="240"/>
      <c r="T114" s="240"/>
      <c r="U114" s="150"/>
      <c r="V114" s="240"/>
      <c r="W114" s="240"/>
      <c r="X114" s="150"/>
      <c r="Y114" s="240"/>
      <c r="Z114" s="240"/>
      <c r="AA114" s="150"/>
      <c r="AB114" s="240"/>
      <c r="AC114" s="240"/>
      <c r="AD114" s="150"/>
      <c r="AE114" s="314"/>
      <c r="AF114" s="243"/>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row>
    <row r="115" spans="1:62" s="68" customFormat="1" ht="18">
      <c r="A115" s="730"/>
      <c r="B115" s="153" t="s">
        <v>464</v>
      </c>
      <c r="C115" s="150"/>
      <c r="D115" s="240"/>
      <c r="E115" s="150"/>
      <c r="F115" s="240"/>
      <c r="G115" s="150"/>
      <c r="H115" s="240"/>
      <c r="I115" s="150"/>
      <c r="J115" s="240"/>
      <c r="K115" s="150"/>
      <c r="L115" s="240"/>
      <c r="M115" s="150"/>
      <c r="N115" s="240"/>
      <c r="O115" s="150"/>
      <c r="P115" s="240"/>
      <c r="Q115" s="240"/>
      <c r="R115" s="150"/>
      <c r="S115" s="240"/>
      <c r="T115" s="240"/>
      <c r="U115" s="150"/>
      <c r="V115" s="240"/>
      <c r="W115" s="240"/>
      <c r="X115" s="150"/>
      <c r="Y115" s="240"/>
      <c r="Z115" s="240"/>
      <c r="AA115" s="150"/>
      <c r="AB115" s="240"/>
      <c r="AC115" s="240"/>
      <c r="AD115" s="150"/>
      <c r="AE115" s="314"/>
      <c r="AF115" s="243"/>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row>
    <row r="116" spans="1:62" s="68" customFormat="1" ht="18">
      <c r="A116" s="730"/>
      <c r="B116" s="153" t="s">
        <v>465</v>
      </c>
      <c r="C116" s="150"/>
      <c r="D116" s="240"/>
      <c r="E116" s="150"/>
      <c r="F116" s="240"/>
      <c r="G116" s="150"/>
      <c r="H116" s="240"/>
      <c r="I116" s="150"/>
      <c r="J116" s="240"/>
      <c r="K116" s="150"/>
      <c r="L116" s="240"/>
      <c r="M116" s="150"/>
      <c r="N116" s="240"/>
      <c r="O116" s="150"/>
      <c r="P116" s="240"/>
      <c r="Q116" s="240"/>
      <c r="R116" s="150"/>
      <c r="S116" s="240"/>
      <c r="T116" s="240"/>
      <c r="U116" s="150"/>
      <c r="V116" s="240"/>
      <c r="W116" s="240"/>
      <c r="X116" s="150"/>
      <c r="Y116" s="240"/>
      <c r="Z116" s="240"/>
      <c r="AA116" s="150"/>
      <c r="AB116" s="240"/>
      <c r="AC116" s="240"/>
      <c r="AD116" s="150"/>
      <c r="AE116" s="314"/>
      <c r="AF116" s="243"/>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row>
    <row r="117" spans="1:62" s="68" customFormat="1" ht="18">
      <c r="A117" s="730"/>
      <c r="B117" s="153" t="s">
        <v>466</v>
      </c>
      <c r="C117" s="150"/>
      <c r="D117" s="240"/>
      <c r="E117" s="150"/>
      <c r="F117" s="240"/>
      <c r="G117" s="150"/>
      <c r="H117" s="240"/>
      <c r="I117" s="150"/>
      <c r="J117" s="240"/>
      <c r="K117" s="150"/>
      <c r="L117" s="240"/>
      <c r="M117" s="150"/>
      <c r="N117" s="240"/>
      <c r="O117" s="150"/>
      <c r="P117" s="240"/>
      <c r="Q117" s="240"/>
      <c r="R117" s="150"/>
      <c r="S117" s="240"/>
      <c r="T117" s="240"/>
      <c r="U117" s="150"/>
      <c r="V117" s="240"/>
      <c r="W117" s="240"/>
      <c r="X117" s="150"/>
      <c r="Y117" s="240"/>
      <c r="Z117" s="240"/>
      <c r="AA117" s="150"/>
      <c r="AB117" s="240"/>
      <c r="AC117" s="240"/>
      <c r="AD117" s="150"/>
      <c r="AE117" s="314"/>
      <c r="AF117" s="243"/>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row>
    <row r="118" spans="1:62" s="68" customFormat="1" ht="18">
      <c r="A118" s="730"/>
      <c r="B118" s="153" t="s">
        <v>467</v>
      </c>
      <c r="C118" s="150"/>
      <c r="D118" s="240"/>
      <c r="E118" s="150"/>
      <c r="F118" s="240"/>
      <c r="G118" s="150"/>
      <c r="H118" s="240"/>
      <c r="I118" s="150"/>
      <c r="J118" s="240"/>
      <c r="K118" s="150"/>
      <c r="L118" s="240"/>
      <c r="M118" s="150"/>
      <c r="N118" s="240"/>
      <c r="O118" s="150"/>
      <c r="P118" s="240"/>
      <c r="Q118" s="240"/>
      <c r="R118" s="150"/>
      <c r="S118" s="240"/>
      <c r="T118" s="240"/>
      <c r="U118" s="150"/>
      <c r="V118" s="240"/>
      <c r="W118" s="240"/>
      <c r="X118" s="150"/>
      <c r="Y118" s="240"/>
      <c r="Z118" s="240"/>
      <c r="AA118" s="150"/>
      <c r="AB118" s="240"/>
      <c r="AC118" s="240"/>
      <c r="AD118" s="150"/>
      <c r="AE118" s="314"/>
      <c r="AF118" s="243"/>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row>
    <row r="119" spans="1:62" s="68" customFormat="1" ht="18">
      <c r="A119" s="730"/>
      <c r="B119" s="153" t="s">
        <v>468</v>
      </c>
      <c r="C119" s="150"/>
      <c r="D119" s="240"/>
      <c r="E119" s="150"/>
      <c r="F119" s="240"/>
      <c r="G119" s="150"/>
      <c r="H119" s="240"/>
      <c r="I119" s="150"/>
      <c r="J119" s="240"/>
      <c r="K119" s="150"/>
      <c r="L119" s="240"/>
      <c r="M119" s="150"/>
      <c r="N119" s="240"/>
      <c r="O119" s="150"/>
      <c r="P119" s="240"/>
      <c r="Q119" s="240"/>
      <c r="R119" s="150"/>
      <c r="S119" s="240"/>
      <c r="T119" s="240"/>
      <c r="U119" s="150"/>
      <c r="V119" s="240"/>
      <c r="W119" s="240"/>
      <c r="X119" s="150"/>
      <c r="Y119" s="240"/>
      <c r="Z119" s="240"/>
      <c r="AA119" s="150"/>
      <c r="AB119" s="240"/>
      <c r="AC119" s="240"/>
      <c r="AD119" s="150"/>
      <c r="AE119" s="314"/>
      <c r="AF119" s="243"/>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row>
    <row r="120" spans="1:62" s="68" customFormat="1" ht="18">
      <c r="A120" s="730"/>
      <c r="B120" s="322" t="s">
        <v>469</v>
      </c>
      <c r="C120" s="323"/>
      <c r="D120" s="324"/>
      <c r="E120" s="323"/>
      <c r="F120" s="324"/>
      <c r="G120" s="323"/>
      <c r="H120" s="324"/>
      <c r="I120" s="323"/>
      <c r="J120" s="324"/>
      <c r="K120" s="323"/>
      <c r="L120" s="324"/>
      <c r="M120" s="323"/>
      <c r="N120" s="324"/>
      <c r="O120" s="323"/>
      <c r="P120" s="324"/>
      <c r="Q120" s="324"/>
      <c r="R120" s="323"/>
      <c r="S120" s="324"/>
      <c r="T120" s="324"/>
      <c r="U120" s="323"/>
      <c r="V120" s="324"/>
      <c r="W120" s="324"/>
      <c r="X120" s="323"/>
      <c r="Y120" s="324"/>
      <c r="Z120" s="324"/>
      <c r="AA120" s="323"/>
      <c r="AB120" s="324"/>
      <c r="AC120" s="324"/>
      <c r="AD120" s="323"/>
      <c r="AE120" s="324"/>
      <c r="AF120" s="327"/>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row>
    <row r="121" spans="1:62" s="68" customFormat="1" ht="18.95" thickBot="1">
      <c r="A121" s="766"/>
      <c r="B121" s="335" t="s">
        <v>93</v>
      </c>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6"/>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row>
    <row r="122" spans="1:62" ht="17.10000000000000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row>
    <row r="125" spans="1:62" ht="15" thickBot="1"/>
    <row r="126" spans="1:62" s="68" customFormat="1" ht="50.25" customHeight="1" thickBot="1">
      <c r="A126" s="758" t="s">
        <v>472</v>
      </c>
      <c r="B126" s="759"/>
      <c r="C126" s="760" t="s">
        <v>473</v>
      </c>
      <c r="D126" s="761"/>
      <c r="E126" s="761"/>
      <c r="F126" s="761"/>
      <c r="G126" s="761"/>
      <c r="H126" s="761"/>
      <c r="I126" s="761"/>
      <c r="J126" s="761"/>
      <c r="K126" s="761"/>
      <c r="L126" s="761"/>
      <c r="M126" s="761"/>
      <c r="N126" s="761"/>
      <c r="O126" s="761"/>
      <c r="P126" s="761"/>
      <c r="Q126" s="761"/>
      <c r="R126" s="761"/>
      <c r="S126" s="761"/>
      <c r="T126" s="761"/>
      <c r="U126" s="761"/>
      <c r="V126" s="761"/>
      <c r="W126" s="761"/>
      <c r="X126" s="761"/>
      <c r="Y126" s="761"/>
      <c r="Z126" s="762"/>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row>
    <row r="127" spans="1:62" s="68" customFormat="1" ht="24" customHeight="1">
      <c r="A127" s="767" t="s">
        <v>470</v>
      </c>
      <c r="B127" s="767" t="s">
        <v>447</v>
      </c>
      <c r="C127" s="770" t="s">
        <v>237</v>
      </c>
      <c r="D127" s="770"/>
      <c r="E127" s="770" t="s">
        <v>244</v>
      </c>
      <c r="F127" s="770"/>
      <c r="G127" s="770" t="s">
        <v>248</v>
      </c>
      <c r="H127" s="770"/>
      <c r="I127" s="770" t="s">
        <v>249</v>
      </c>
      <c r="J127" s="770"/>
      <c r="K127" s="770" t="s">
        <v>250</v>
      </c>
      <c r="L127" s="770"/>
      <c r="M127" s="770" t="s">
        <v>251</v>
      </c>
      <c r="N127" s="770"/>
      <c r="O127" s="756" t="s">
        <v>252</v>
      </c>
      <c r="P127" s="757"/>
      <c r="Q127" s="756" t="s">
        <v>253</v>
      </c>
      <c r="R127" s="757"/>
      <c r="S127" s="756" t="s">
        <v>254</v>
      </c>
      <c r="T127" s="757"/>
      <c r="U127" s="756" t="s">
        <v>255</v>
      </c>
      <c r="V127" s="757"/>
      <c r="W127" s="756" t="s">
        <v>440</v>
      </c>
      <c r="X127" s="757"/>
      <c r="Y127" s="756" t="s">
        <v>257</v>
      </c>
      <c r="Z127" s="757"/>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row>
    <row r="128" spans="1:62" s="68" customFormat="1" ht="29.25" customHeight="1">
      <c r="A128" s="769"/>
      <c r="B128" s="768"/>
      <c r="C128" s="338" t="s">
        <v>474</v>
      </c>
      <c r="D128" s="338" t="s">
        <v>475</v>
      </c>
      <c r="E128" s="338" t="s">
        <v>474</v>
      </c>
      <c r="F128" s="338" t="s">
        <v>475</v>
      </c>
      <c r="G128" s="338" t="s">
        <v>474</v>
      </c>
      <c r="H128" s="338" t="s">
        <v>475</v>
      </c>
      <c r="I128" s="338" t="s">
        <v>474</v>
      </c>
      <c r="J128" s="338" t="s">
        <v>475</v>
      </c>
      <c r="K128" s="338" t="s">
        <v>474</v>
      </c>
      <c r="L128" s="338" t="s">
        <v>475</v>
      </c>
      <c r="M128" s="338" t="s">
        <v>474</v>
      </c>
      <c r="N128" s="338" t="s">
        <v>475</v>
      </c>
      <c r="O128" s="338" t="s">
        <v>474</v>
      </c>
      <c r="P128" s="338" t="s">
        <v>475</v>
      </c>
      <c r="Q128" s="338" t="s">
        <v>474</v>
      </c>
      <c r="R128" s="338" t="s">
        <v>475</v>
      </c>
      <c r="S128" s="338" t="s">
        <v>474</v>
      </c>
      <c r="T128" s="338" t="s">
        <v>475</v>
      </c>
      <c r="U128" s="338" t="s">
        <v>474</v>
      </c>
      <c r="V128" s="338" t="s">
        <v>475</v>
      </c>
      <c r="W128" s="338" t="s">
        <v>474</v>
      </c>
      <c r="X128" s="338" t="s">
        <v>475</v>
      </c>
      <c r="Y128" s="338" t="s">
        <v>474</v>
      </c>
      <c r="Z128" s="338" t="s">
        <v>475</v>
      </c>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row>
    <row r="129" spans="1:62" s="68" customFormat="1" ht="18">
      <c r="A129" s="769"/>
      <c r="B129" s="337" t="s">
        <v>450</v>
      </c>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row>
    <row r="130" spans="1:62" s="68" customFormat="1" ht="18">
      <c r="A130" s="769"/>
      <c r="B130" s="337" t="s">
        <v>451</v>
      </c>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row>
    <row r="131" spans="1:62" s="68" customFormat="1" ht="18">
      <c r="A131" s="769"/>
      <c r="B131" s="337" t="s">
        <v>452</v>
      </c>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row>
    <row r="132" spans="1:62" s="68" customFormat="1" ht="18">
      <c r="A132" s="769"/>
      <c r="B132" s="337" t="s">
        <v>453</v>
      </c>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row>
    <row r="133" spans="1:62" s="68" customFormat="1" ht="18">
      <c r="A133" s="769"/>
      <c r="B133" s="337" t="s">
        <v>454</v>
      </c>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row>
    <row r="134" spans="1:62" s="68" customFormat="1" ht="18">
      <c r="A134" s="769"/>
      <c r="B134" s="337" t="s">
        <v>455</v>
      </c>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row>
    <row r="135" spans="1:62" s="68" customFormat="1" ht="18">
      <c r="A135" s="769"/>
      <c r="B135" s="337" t="s">
        <v>456</v>
      </c>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row>
    <row r="136" spans="1:62" s="68" customFormat="1" ht="18">
      <c r="A136" s="769"/>
      <c r="B136" s="337" t="s">
        <v>457</v>
      </c>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row>
    <row r="137" spans="1:62" s="68" customFormat="1" ht="18">
      <c r="A137" s="769"/>
      <c r="B137" s="337" t="s">
        <v>458</v>
      </c>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row>
    <row r="138" spans="1:62" s="68" customFormat="1" ht="18">
      <c r="A138" s="769"/>
      <c r="B138" s="337" t="s">
        <v>459</v>
      </c>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row>
    <row r="139" spans="1:62" s="68" customFormat="1" ht="18">
      <c r="A139" s="769"/>
      <c r="B139" s="337" t="s">
        <v>460</v>
      </c>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row>
    <row r="140" spans="1:62" s="68" customFormat="1" ht="18">
      <c r="A140" s="769"/>
      <c r="B140" s="337" t="s">
        <v>461</v>
      </c>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row>
    <row r="141" spans="1:62" s="68" customFormat="1" ht="18">
      <c r="A141" s="769"/>
      <c r="B141" s="337" t="s">
        <v>462</v>
      </c>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row>
    <row r="142" spans="1:62" s="68" customFormat="1" ht="18">
      <c r="A142" s="769"/>
      <c r="B142" s="337" t="s">
        <v>463</v>
      </c>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row>
    <row r="143" spans="1:62" s="68" customFormat="1" ht="18">
      <c r="A143" s="769"/>
      <c r="B143" s="337" t="s">
        <v>464</v>
      </c>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row>
    <row r="144" spans="1:62" s="68" customFormat="1" ht="18">
      <c r="A144" s="769"/>
      <c r="B144" s="337" t="s">
        <v>465</v>
      </c>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row>
    <row r="145" spans="1:62" s="68" customFormat="1" ht="18">
      <c r="A145" s="769"/>
      <c r="B145" s="337" t="s">
        <v>466</v>
      </c>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row>
    <row r="146" spans="1:62" s="68" customFormat="1" ht="18">
      <c r="A146" s="769"/>
      <c r="B146" s="337" t="s">
        <v>467</v>
      </c>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row>
    <row r="147" spans="1:62" s="68" customFormat="1" ht="18">
      <c r="A147" s="769"/>
      <c r="B147" s="337" t="s">
        <v>468</v>
      </c>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row>
    <row r="148" spans="1:62" s="68" customFormat="1" ht="18">
      <c r="A148" s="769"/>
      <c r="B148" s="337" t="s">
        <v>469</v>
      </c>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row>
    <row r="149" spans="1:62" s="68" customFormat="1" ht="18">
      <c r="A149" s="768"/>
      <c r="B149" s="325" t="s">
        <v>93</v>
      </c>
      <c r="C149" s="206"/>
      <c r="D149" s="206"/>
      <c r="E149" s="206"/>
      <c r="F149" s="206"/>
      <c r="G149" s="206"/>
      <c r="H149" s="206"/>
      <c r="I149" s="206"/>
      <c r="J149" s="206"/>
      <c r="K149" s="326"/>
      <c r="L149" s="326"/>
      <c r="M149" s="326"/>
      <c r="N149" s="326"/>
      <c r="O149" s="326"/>
      <c r="P149" s="206"/>
      <c r="Q149" s="206"/>
      <c r="R149" s="206"/>
      <c r="S149" s="206"/>
      <c r="T149" s="206"/>
      <c r="U149" s="206"/>
      <c r="V149" s="206"/>
      <c r="W149" s="206"/>
      <c r="X149" s="206"/>
      <c r="Y149" s="206"/>
      <c r="Z149" s="206"/>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0" type="noConversion"/>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zoomScale="80" zoomScaleNormal="80" workbookViewId="0">
      <selection activeCell="L8" sqref="L8"/>
    </sheetView>
  </sheetViews>
  <sheetFormatPr defaultColWidth="11.42578125" defaultRowHeight="15"/>
  <cols>
    <col min="1" max="1" width="9.28515625" style="182" customWidth="1"/>
    <col min="2" max="2" width="35.42578125" style="182" customWidth="1"/>
    <col min="3" max="3" width="27.7109375" style="182" customWidth="1"/>
    <col min="4" max="4" width="12" style="182" customWidth="1"/>
    <col min="5" max="5" width="35" style="182" customWidth="1"/>
    <col min="6" max="6" width="17.28515625" style="182" customWidth="1"/>
    <col min="7" max="7" width="13.7109375" style="182" customWidth="1"/>
    <col min="8" max="8" width="13.42578125" style="182" customWidth="1"/>
    <col min="9" max="9" width="13.7109375" style="183" customWidth="1"/>
    <col min="10" max="10" width="11.42578125" style="183" customWidth="1"/>
    <col min="11" max="11" width="11.42578125" style="183"/>
    <col min="12" max="12" width="10.140625" style="183" customWidth="1"/>
    <col min="13" max="13" width="10.140625" style="182" customWidth="1"/>
    <col min="14" max="14" width="12.7109375" style="182" customWidth="1"/>
    <col min="15" max="16" width="10.140625" style="182" customWidth="1"/>
    <col min="17" max="17" width="12.7109375" style="182" customWidth="1"/>
    <col min="18" max="19" width="10.140625" style="182" customWidth="1"/>
    <col min="20" max="20" width="12.7109375" style="182" customWidth="1"/>
    <col min="21" max="22" width="10.140625" style="182" customWidth="1"/>
    <col min="23" max="23" width="12.7109375" style="182" customWidth="1"/>
    <col min="24" max="25" width="10.28515625" style="182" customWidth="1"/>
    <col min="26" max="26" width="12.7109375" style="182" customWidth="1"/>
    <col min="27" max="28" width="10.28515625" style="182" customWidth="1"/>
    <col min="29" max="29" width="12.7109375" style="182" customWidth="1"/>
    <col min="30" max="31" width="10.28515625" style="182" customWidth="1"/>
    <col min="32" max="32" width="13.42578125" style="182" customWidth="1"/>
    <col min="33" max="34" width="10.28515625" style="182" customWidth="1"/>
    <col min="35" max="35" width="13.42578125" style="182" customWidth="1"/>
    <col min="36" max="37" width="10.28515625" style="182" customWidth="1"/>
    <col min="38" max="38" width="13.42578125" style="182" customWidth="1"/>
    <col min="39" max="40" width="10.28515625" style="182" customWidth="1"/>
    <col min="41" max="41" width="13.42578125" style="182" customWidth="1"/>
    <col min="42" max="43" width="10.28515625" style="182" customWidth="1"/>
    <col min="44" max="44" width="12" style="182" customWidth="1"/>
    <col min="45" max="46" width="10.28515625" style="182" customWidth="1"/>
    <col min="47" max="47" width="12.42578125" style="182" customWidth="1"/>
    <col min="48" max="48" width="14" style="182" customWidth="1"/>
    <col min="49" max="50" width="12" style="182" customWidth="1"/>
    <col min="51" max="91" width="11.42578125" style="203"/>
    <col min="92" max="16384" width="11.42578125" style="182"/>
  </cols>
  <sheetData>
    <row r="1" spans="1:91" s="157" customFormat="1" ht="25.5" customHeight="1" thickBot="1">
      <c r="A1" s="499"/>
      <c r="B1" s="771"/>
      <c r="C1" s="777" t="s">
        <v>182</v>
      </c>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6" t="s">
        <v>183</v>
      </c>
      <c r="AW1" s="776"/>
      <c r="AX1" s="77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178"/>
      <c r="CB1" s="178"/>
      <c r="CC1" s="178"/>
      <c r="CD1" s="178"/>
      <c r="CE1" s="178"/>
      <c r="CF1" s="178"/>
      <c r="CG1" s="178"/>
      <c r="CH1" s="178"/>
      <c r="CI1" s="178"/>
      <c r="CJ1" s="178"/>
      <c r="CK1" s="178"/>
      <c r="CL1" s="178"/>
      <c r="CM1" s="178"/>
    </row>
    <row r="2" spans="1:91" s="157" customFormat="1" ht="25.5" customHeight="1" thickBot="1">
      <c r="A2" s="499"/>
      <c r="B2" s="771"/>
      <c r="C2" s="778" t="s">
        <v>184</v>
      </c>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778"/>
      <c r="AG2" s="778"/>
      <c r="AH2" s="778"/>
      <c r="AI2" s="778"/>
      <c r="AJ2" s="778"/>
      <c r="AK2" s="778"/>
      <c r="AL2" s="778"/>
      <c r="AM2" s="778"/>
      <c r="AN2" s="778"/>
      <c r="AO2" s="778"/>
      <c r="AP2" s="778"/>
      <c r="AQ2" s="778"/>
      <c r="AR2" s="778"/>
      <c r="AS2" s="778"/>
      <c r="AT2" s="778"/>
      <c r="AU2" s="778"/>
      <c r="AV2" s="776" t="s">
        <v>185</v>
      </c>
      <c r="AW2" s="776"/>
      <c r="AX2" s="77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178"/>
      <c r="CB2" s="178"/>
      <c r="CC2" s="178"/>
      <c r="CD2" s="178"/>
      <c r="CE2" s="178"/>
      <c r="CF2" s="178"/>
      <c r="CG2" s="178"/>
      <c r="CH2" s="178"/>
      <c r="CI2" s="178"/>
      <c r="CJ2" s="178"/>
      <c r="CK2" s="178"/>
      <c r="CL2" s="178"/>
      <c r="CM2" s="178"/>
    </row>
    <row r="3" spans="1:91" s="157" customFormat="1" ht="25.5" customHeight="1" thickBot="1">
      <c r="A3" s="499"/>
      <c r="B3" s="771"/>
      <c r="C3" s="778" t="s">
        <v>186</v>
      </c>
      <c r="D3" s="778"/>
      <c r="E3" s="778"/>
      <c r="F3" s="778"/>
      <c r="G3" s="778"/>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c r="AM3" s="778"/>
      <c r="AN3" s="778"/>
      <c r="AO3" s="778"/>
      <c r="AP3" s="778"/>
      <c r="AQ3" s="778"/>
      <c r="AR3" s="778"/>
      <c r="AS3" s="778"/>
      <c r="AT3" s="778"/>
      <c r="AU3" s="778"/>
      <c r="AV3" s="776" t="s">
        <v>187</v>
      </c>
      <c r="AW3" s="776"/>
      <c r="AX3" s="77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178"/>
      <c r="CB3" s="178"/>
      <c r="CC3" s="178"/>
      <c r="CD3" s="178"/>
      <c r="CE3" s="178"/>
      <c r="CF3" s="178"/>
      <c r="CG3" s="178"/>
      <c r="CH3" s="178"/>
      <c r="CI3" s="178"/>
      <c r="CJ3" s="178"/>
      <c r="CK3" s="178"/>
      <c r="CL3" s="178"/>
      <c r="CM3" s="178"/>
    </row>
    <row r="4" spans="1:91" s="157" customFormat="1" ht="25.5" customHeight="1" thickBot="1">
      <c r="A4" s="500"/>
      <c r="B4" s="772"/>
      <c r="C4" s="773" t="s">
        <v>476</v>
      </c>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5"/>
      <c r="AV4" s="776" t="s">
        <v>189</v>
      </c>
      <c r="AW4" s="776"/>
      <c r="AX4" s="77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178"/>
      <c r="CB4" s="178"/>
      <c r="CC4" s="178"/>
      <c r="CD4" s="178"/>
      <c r="CE4" s="178"/>
      <c r="CF4" s="178"/>
      <c r="CG4" s="178"/>
      <c r="CH4" s="178"/>
      <c r="CI4" s="178"/>
      <c r="CJ4" s="178"/>
      <c r="CK4" s="178"/>
      <c r="CL4" s="178"/>
      <c r="CM4" s="178"/>
    </row>
    <row r="5" spans="1:91" s="178" customFormat="1" ht="21.75" customHeight="1" thickBot="1">
      <c r="A5" s="204"/>
      <c r="B5" s="181"/>
      <c r="C5" s="181"/>
      <c r="D5" s="181"/>
      <c r="E5" s="181"/>
      <c r="F5" s="181"/>
      <c r="G5" s="181"/>
      <c r="H5" s="181"/>
      <c r="I5" s="181"/>
      <c r="J5" s="181"/>
      <c r="K5" s="181"/>
      <c r="L5" s="181"/>
      <c r="M5" s="205"/>
      <c r="N5" s="205"/>
      <c r="O5" s="205"/>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91" s="157" customFormat="1" ht="21.75" customHeight="1" thickBot="1">
      <c r="A6" s="711" t="s">
        <v>190</v>
      </c>
      <c r="B6" s="711"/>
      <c r="C6" s="260" t="s">
        <v>191</v>
      </c>
      <c r="D6" s="247"/>
      <c r="E6" s="260" t="s">
        <v>192</v>
      </c>
      <c r="F6" s="247"/>
      <c r="G6" s="260" t="s">
        <v>193</v>
      </c>
      <c r="H6" s="247"/>
      <c r="I6" s="289" t="s">
        <v>194</v>
      </c>
      <c r="J6" s="261"/>
      <c r="K6" s="290"/>
      <c r="L6" s="291"/>
      <c r="M6" s="264"/>
      <c r="N6" s="781" t="s">
        <v>195</v>
      </c>
      <c r="O6" s="782"/>
      <c r="P6" s="783"/>
      <c r="Q6" s="746" t="s">
        <v>196</v>
      </c>
      <c r="R6" s="746"/>
      <c r="S6" s="746"/>
      <c r="T6" s="779"/>
      <c r="U6" s="780"/>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178"/>
      <c r="CB6" s="178"/>
      <c r="CC6" s="178"/>
      <c r="CD6" s="178"/>
      <c r="CE6" s="178"/>
      <c r="CF6" s="178"/>
      <c r="CG6" s="178"/>
      <c r="CH6" s="178"/>
      <c r="CI6" s="178"/>
      <c r="CJ6" s="178"/>
      <c r="CK6" s="178"/>
      <c r="CL6" s="178"/>
      <c r="CM6" s="178"/>
    </row>
    <row r="7" spans="1:91" s="157" customFormat="1" ht="21.75" customHeight="1" thickBot="1">
      <c r="A7" s="711"/>
      <c r="B7" s="711"/>
      <c r="C7" s="262" t="s">
        <v>197</v>
      </c>
      <c r="D7" s="263"/>
      <c r="E7" s="260" t="s">
        <v>198</v>
      </c>
      <c r="F7" s="247"/>
      <c r="G7" s="260" t="s">
        <v>199</v>
      </c>
      <c r="H7" s="263"/>
      <c r="I7" s="289" t="s">
        <v>200</v>
      </c>
      <c r="J7" s="261"/>
      <c r="K7" s="290"/>
      <c r="L7" s="291"/>
      <c r="M7" s="264"/>
      <c r="N7" s="784"/>
      <c r="O7" s="785"/>
      <c r="P7" s="786"/>
      <c r="Q7" s="746" t="s">
        <v>201</v>
      </c>
      <c r="R7" s="746"/>
      <c r="S7" s="746"/>
      <c r="T7" s="779"/>
      <c r="U7" s="780"/>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178"/>
      <c r="CB7" s="178"/>
      <c r="CC7" s="178"/>
      <c r="CD7" s="178"/>
      <c r="CE7" s="178"/>
      <c r="CF7" s="178"/>
      <c r="CG7" s="178"/>
      <c r="CH7" s="178"/>
      <c r="CI7" s="178"/>
      <c r="CJ7" s="178"/>
      <c r="CK7" s="178"/>
      <c r="CL7" s="178"/>
      <c r="CM7" s="178"/>
    </row>
    <row r="8" spans="1:91" s="157" customFormat="1" ht="21.75" customHeight="1" thickBot="1">
      <c r="A8" s="711"/>
      <c r="B8" s="711"/>
      <c r="C8" s="260" t="s">
        <v>203</v>
      </c>
      <c r="D8" s="247"/>
      <c r="E8" s="260" t="s">
        <v>204</v>
      </c>
      <c r="F8" s="247"/>
      <c r="G8" s="260" t="s">
        <v>205</v>
      </c>
      <c r="H8" s="263"/>
      <c r="I8" s="289" t="s">
        <v>206</v>
      </c>
      <c r="J8" s="261"/>
      <c r="K8" s="290"/>
      <c r="L8" s="291"/>
      <c r="M8" s="264"/>
      <c r="N8" s="787"/>
      <c r="O8" s="788"/>
      <c r="P8" s="789"/>
      <c r="Q8" s="746" t="s">
        <v>207</v>
      </c>
      <c r="R8" s="746"/>
      <c r="S8" s="746"/>
      <c r="T8" s="779"/>
      <c r="U8" s="780"/>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178"/>
      <c r="CB8" s="178"/>
      <c r="CC8" s="178"/>
      <c r="CD8" s="178"/>
      <c r="CE8" s="178"/>
      <c r="CF8" s="178"/>
      <c r="CG8" s="178"/>
      <c r="CH8" s="178"/>
      <c r="CI8" s="178"/>
      <c r="CJ8" s="178"/>
      <c r="CK8" s="178"/>
      <c r="CL8" s="178"/>
      <c r="CM8" s="178"/>
    </row>
    <row r="9" spans="1:91" s="178" customFormat="1" ht="21.75" customHeight="1">
      <c r="I9" s="292"/>
      <c r="J9" s="292"/>
      <c r="K9" s="292"/>
      <c r="L9" s="292"/>
      <c r="AY9" s="246"/>
      <c r="AZ9" s="246"/>
      <c r="BA9" s="246"/>
      <c r="BB9" s="246"/>
      <c r="BC9" s="246"/>
      <c r="BD9" s="246"/>
      <c r="BE9" s="246"/>
      <c r="BF9" s="246"/>
      <c r="BG9" s="246"/>
      <c r="BH9" s="246"/>
      <c r="BI9" s="246"/>
      <c r="BJ9" s="246"/>
      <c r="BK9" s="246"/>
      <c r="BL9" s="246"/>
      <c r="BM9" s="246"/>
      <c r="BN9" s="246"/>
      <c r="BO9" s="246"/>
      <c r="BP9" s="246"/>
      <c r="BQ9" s="246"/>
      <c r="BR9" s="246"/>
      <c r="BS9" s="246"/>
      <c r="BT9" s="246"/>
      <c r="BU9" s="246"/>
      <c r="BV9" s="246"/>
      <c r="BW9" s="246"/>
      <c r="BX9" s="246"/>
      <c r="BY9" s="246"/>
      <c r="BZ9" s="246"/>
    </row>
    <row r="10" spans="1:91" s="178" customFormat="1" ht="21.75" customHeight="1" thickBot="1">
      <c r="I10" s="292"/>
      <c r="J10" s="292"/>
      <c r="K10" s="292"/>
      <c r="L10" s="292"/>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row>
    <row r="11" spans="1:91" ht="23.85" customHeight="1">
      <c r="A11" s="804" t="s">
        <v>477</v>
      </c>
      <c r="B11" s="792" t="s">
        <v>478</v>
      </c>
      <c r="C11" s="790" t="s">
        <v>53</v>
      </c>
      <c r="D11" s="790" t="s">
        <v>479</v>
      </c>
      <c r="E11" s="790" t="s">
        <v>480</v>
      </c>
      <c r="F11" s="790" t="s">
        <v>481</v>
      </c>
      <c r="G11" s="792" t="s">
        <v>482</v>
      </c>
      <c r="H11" s="792" t="s">
        <v>483</v>
      </c>
      <c r="I11" s="794" t="s">
        <v>484</v>
      </c>
      <c r="J11" s="794" t="s">
        <v>485</v>
      </c>
      <c r="K11" s="802" t="s">
        <v>486</v>
      </c>
      <c r="L11" s="798" t="s">
        <v>191</v>
      </c>
      <c r="M11" s="799"/>
      <c r="N11" s="800"/>
      <c r="O11" s="801" t="s">
        <v>192</v>
      </c>
      <c r="P11" s="799"/>
      <c r="Q11" s="800"/>
      <c r="R11" s="801" t="s">
        <v>193</v>
      </c>
      <c r="S11" s="799"/>
      <c r="T11" s="800"/>
      <c r="U11" s="801" t="s">
        <v>194</v>
      </c>
      <c r="V11" s="799"/>
      <c r="W11" s="800"/>
      <c r="X11" s="801" t="s">
        <v>197</v>
      </c>
      <c r="Y11" s="799"/>
      <c r="Z11" s="800"/>
      <c r="AA11" s="801" t="s">
        <v>198</v>
      </c>
      <c r="AB11" s="799"/>
      <c r="AC11" s="800"/>
      <c r="AD11" s="801" t="s">
        <v>199</v>
      </c>
      <c r="AE11" s="799"/>
      <c r="AF11" s="800"/>
      <c r="AG11" s="801" t="s">
        <v>200</v>
      </c>
      <c r="AH11" s="799"/>
      <c r="AI11" s="800"/>
      <c r="AJ11" s="801" t="s">
        <v>203</v>
      </c>
      <c r="AK11" s="799"/>
      <c r="AL11" s="800"/>
      <c r="AM11" s="801" t="s">
        <v>204</v>
      </c>
      <c r="AN11" s="799"/>
      <c r="AO11" s="800"/>
      <c r="AP11" s="801" t="s">
        <v>205</v>
      </c>
      <c r="AQ11" s="799"/>
      <c r="AR11" s="800"/>
      <c r="AS11" s="801" t="s">
        <v>206</v>
      </c>
      <c r="AT11" s="799"/>
      <c r="AU11" s="800"/>
      <c r="AV11" s="796" t="s">
        <v>487</v>
      </c>
      <c r="AW11" s="807" t="s">
        <v>488</v>
      </c>
      <c r="AX11" s="809" t="s">
        <v>489</v>
      </c>
      <c r="AY11" s="806"/>
      <c r="AZ11" s="806"/>
      <c r="BA11" s="806"/>
      <c r="BB11" s="806"/>
      <c r="BC11" s="806"/>
      <c r="BD11" s="806"/>
      <c r="BE11" s="806"/>
      <c r="BF11" s="806"/>
      <c r="BG11" s="806"/>
    </row>
    <row r="12" spans="1:91" s="183" customFormat="1" ht="36.75" customHeight="1" thickBot="1">
      <c r="A12" s="805"/>
      <c r="B12" s="793"/>
      <c r="C12" s="791"/>
      <c r="D12" s="791"/>
      <c r="E12" s="791"/>
      <c r="F12" s="791"/>
      <c r="G12" s="793"/>
      <c r="H12" s="793"/>
      <c r="I12" s="795"/>
      <c r="J12" s="795"/>
      <c r="K12" s="803"/>
      <c r="L12" s="265" t="s">
        <v>490</v>
      </c>
      <c r="M12" s="248" t="s">
        <v>491</v>
      </c>
      <c r="N12" s="248" t="s">
        <v>492</v>
      </c>
      <c r="O12" s="265" t="s">
        <v>490</v>
      </c>
      <c r="P12" s="248" t="s">
        <v>491</v>
      </c>
      <c r="Q12" s="248" t="s">
        <v>492</v>
      </c>
      <c r="R12" s="265" t="s">
        <v>490</v>
      </c>
      <c r="S12" s="248" t="s">
        <v>491</v>
      </c>
      <c r="T12" s="248" t="s">
        <v>492</v>
      </c>
      <c r="U12" s="265" t="s">
        <v>490</v>
      </c>
      <c r="V12" s="248" t="s">
        <v>491</v>
      </c>
      <c r="W12" s="248" t="s">
        <v>492</v>
      </c>
      <c r="X12" s="265" t="s">
        <v>490</v>
      </c>
      <c r="Y12" s="248" t="s">
        <v>491</v>
      </c>
      <c r="Z12" s="248" t="s">
        <v>492</v>
      </c>
      <c r="AA12" s="265" t="s">
        <v>490</v>
      </c>
      <c r="AB12" s="248" t="s">
        <v>491</v>
      </c>
      <c r="AC12" s="248" t="s">
        <v>492</v>
      </c>
      <c r="AD12" s="265" t="s">
        <v>490</v>
      </c>
      <c r="AE12" s="248" t="s">
        <v>491</v>
      </c>
      <c r="AF12" s="248" t="s">
        <v>492</v>
      </c>
      <c r="AG12" s="265" t="s">
        <v>490</v>
      </c>
      <c r="AH12" s="248" t="s">
        <v>491</v>
      </c>
      <c r="AI12" s="248" t="s">
        <v>492</v>
      </c>
      <c r="AJ12" s="265" t="s">
        <v>490</v>
      </c>
      <c r="AK12" s="248" t="s">
        <v>491</v>
      </c>
      <c r="AL12" s="248" t="s">
        <v>492</v>
      </c>
      <c r="AM12" s="265" t="s">
        <v>490</v>
      </c>
      <c r="AN12" s="248" t="s">
        <v>491</v>
      </c>
      <c r="AO12" s="248" t="s">
        <v>492</v>
      </c>
      <c r="AP12" s="265" t="s">
        <v>490</v>
      </c>
      <c r="AQ12" s="248" t="s">
        <v>491</v>
      </c>
      <c r="AR12" s="248" t="s">
        <v>492</v>
      </c>
      <c r="AS12" s="265" t="s">
        <v>490</v>
      </c>
      <c r="AT12" s="248" t="s">
        <v>491</v>
      </c>
      <c r="AU12" s="248" t="s">
        <v>492</v>
      </c>
      <c r="AV12" s="797"/>
      <c r="AW12" s="808"/>
      <c r="AX12" s="810"/>
      <c r="AY12" s="806"/>
      <c r="AZ12" s="806"/>
      <c r="BA12" s="806"/>
      <c r="BB12" s="806"/>
      <c r="BC12" s="806"/>
      <c r="BD12" s="806"/>
      <c r="BE12" s="806"/>
      <c r="BF12" s="806"/>
      <c r="BG12" s="806"/>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row>
    <row r="13" spans="1:91" ht="51.75" customHeight="1">
      <c r="A13" s="193" t="s">
        <v>493</v>
      </c>
      <c r="B13" s="194" t="s">
        <v>494</v>
      </c>
      <c r="C13" s="194" t="s">
        <v>495</v>
      </c>
      <c r="D13" s="195">
        <v>1</v>
      </c>
      <c r="E13" s="194" t="s">
        <v>496</v>
      </c>
      <c r="F13" s="194"/>
      <c r="G13" s="195" t="s">
        <v>497</v>
      </c>
      <c r="H13" s="195" t="s">
        <v>498</v>
      </c>
      <c r="I13" s="293">
        <v>3520</v>
      </c>
      <c r="J13" s="293">
        <v>9846</v>
      </c>
      <c r="K13" s="294">
        <v>1000</v>
      </c>
      <c r="L13" s="295">
        <v>42</v>
      </c>
      <c r="M13" s="249"/>
      <c r="N13" s="249"/>
      <c r="O13" s="250">
        <v>84</v>
      </c>
      <c r="P13" s="251"/>
      <c r="Q13" s="251"/>
      <c r="R13" s="250">
        <v>104</v>
      </c>
      <c r="S13" s="251"/>
      <c r="T13" s="251"/>
      <c r="U13" s="250">
        <v>104</v>
      </c>
      <c r="V13" s="251"/>
      <c r="W13" s="251"/>
      <c r="X13" s="250">
        <v>104</v>
      </c>
      <c r="Y13" s="251"/>
      <c r="Z13" s="251"/>
      <c r="AA13" s="250">
        <v>104</v>
      </c>
      <c r="AB13" s="251"/>
      <c r="AC13" s="251"/>
      <c r="AD13" s="250">
        <v>104</v>
      </c>
      <c r="AE13" s="251"/>
      <c r="AF13" s="251"/>
      <c r="AG13" s="250">
        <v>104</v>
      </c>
      <c r="AH13" s="251"/>
      <c r="AI13" s="251"/>
      <c r="AJ13" s="250">
        <v>104</v>
      </c>
      <c r="AK13" s="251"/>
      <c r="AL13" s="251"/>
      <c r="AM13" s="250">
        <v>104</v>
      </c>
      <c r="AN13" s="251"/>
      <c r="AO13" s="251"/>
      <c r="AP13" s="250">
        <v>42</v>
      </c>
      <c r="AQ13" s="251"/>
      <c r="AR13" s="251"/>
      <c r="AS13" s="250">
        <v>0</v>
      </c>
      <c r="AT13" s="251"/>
      <c r="AU13" s="251"/>
      <c r="AV13" s="196">
        <f>+L13+O13+R13+U13+X13+AA13+AD13+AG13+AJ13+AM13+AP13+AS13</f>
        <v>1000</v>
      </c>
      <c r="AW13" s="252">
        <f>+M13+P13+S13+V13+Y13+AB13+AE13+AH13+AK13+AN13+AQ13+AT13</f>
        <v>0</v>
      </c>
      <c r="AX13" s="197" t="s">
        <v>499</v>
      </c>
    </row>
    <row r="14" spans="1:91" ht="51.75" customHeight="1">
      <c r="A14" s="187" t="s">
        <v>493</v>
      </c>
      <c r="B14" s="185" t="s">
        <v>494</v>
      </c>
      <c r="C14" s="185" t="s">
        <v>495</v>
      </c>
      <c r="D14" s="184">
        <v>2</v>
      </c>
      <c r="E14" s="185" t="s">
        <v>500</v>
      </c>
      <c r="F14" s="185"/>
      <c r="G14" s="184" t="s">
        <v>497</v>
      </c>
      <c r="H14" s="184" t="s">
        <v>498</v>
      </c>
      <c r="I14" s="186">
        <v>111340</v>
      </c>
      <c r="J14" s="186">
        <v>350292</v>
      </c>
      <c r="K14" s="296">
        <v>35000</v>
      </c>
      <c r="L14" s="297">
        <v>2916</v>
      </c>
      <c r="M14" s="253"/>
      <c r="N14" s="253"/>
      <c r="O14" s="254">
        <v>2916</v>
      </c>
      <c r="P14" s="255"/>
      <c r="Q14" s="255"/>
      <c r="R14" s="254">
        <v>2916</v>
      </c>
      <c r="S14" s="255"/>
      <c r="T14" s="255"/>
      <c r="U14" s="254">
        <v>2916</v>
      </c>
      <c r="V14" s="255"/>
      <c r="W14" s="255"/>
      <c r="X14" s="254">
        <v>2917</v>
      </c>
      <c r="Y14" s="255"/>
      <c r="Z14" s="255"/>
      <c r="AA14" s="254">
        <v>2917</v>
      </c>
      <c r="AB14" s="255"/>
      <c r="AC14" s="255"/>
      <c r="AD14" s="254">
        <v>2917</v>
      </c>
      <c r="AE14" s="255"/>
      <c r="AF14" s="255"/>
      <c r="AG14" s="254">
        <v>2917</v>
      </c>
      <c r="AH14" s="255"/>
      <c r="AI14" s="255"/>
      <c r="AJ14" s="254">
        <v>2917</v>
      </c>
      <c r="AK14" s="255"/>
      <c r="AL14" s="255"/>
      <c r="AM14" s="254">
        <v>2917</v>
      </c>
      <c r="AN14" s="255"/>
      <c r="AO14" s="255"/>
      <c r="AP14" s="254">
        <v>2917</v>
      </c>
      <c r="AQ14" s="255"/>
      <c r="AR14" s="255"/>
      <c r="AS14" s="254">
        <v>2917</v>
      </c>
      <c r="AT14" s="255"/>
      <c r="AU14" s="255"/>
      <c r="AV14" s="196">
        <f t="shared" ref="AV14:AV35" si="0">+L14+O14+R14+U14+X14+AA14+AD14+AG14+AJ14+AM14+AP14+AS14</f>
        <v>35000</v>
      </c>
      <c r="AW14" s="252">
        <f t="shared" ref="AW14:AW36" si="1">+M14+P14+S14+V14+Y14+AB14+AE14+AH14+AK14+AN14+AQ14+AT14</f>
        <v>0</v>
      </c>
      <c r="AX14" s="198" t="s">
        <v>501</v>
      </c>
    </row>
    <row r="15" spans="1:91" ht="51.75" customHeight="1">
      <c r="A15" s="187" t="s">
        <v>493</v>
      </c>
      <c r="B15" s="185" t="s">
        <v>494</v>
      </c>
      <c r="C15" s="185" t="s">
        <v>495</v>
      </c>
      <c r="D15" s="184">
        <v>3</v>
      </c>
      <c r="E15" s="185" t="s">
        <v>502</v>
      </c>
      <c r="F15" s="185"/>
      <c r="G15" s="184" t="s">
        <v>497</v>
      </c>
      <c r="H15" s="184" t="s">
        <v>498</v>
      </c>
      <c r="I15" s="186">
        <v>196518110</v>
      </c>
      <c r="J15" s="186">
        <v>56451000</v>
      </c>
      <c r="K15" s="188">
        <v>5020000</v>
      </c>
      <c r="L15" s="297">
        <v>418000</v>
      </c>
      <c r="M15" s="253"/>
      <c r="N15" s="253"/>
      <c r="O15" s="254">
        <v>418000</v>
      </c>
      <c r="P15" s="255"/>
      <c r="Q15" s="255"/>
      <c r="R15" s="254">
        <v>418000</v>
      </c>
      <c r="S15" s="255"/>
      <c r="T15" s="255"/>
      <c r="U15" s="254">
        <v>550000</v>
      </c>
      <c r="V15" s="255"/>
      <c r="W15" s="255"/>
      <c r="X15" s="254">
        <v>418000</v>
      </c>
      <c r="Y15" s="255"/>
      <c r="Z15" s="255"/>
      <c r="AA15" s="254">
        <v>418000</v>
      </c>
      <c r="AB15" s="255"/>
      <c r="AC15" s="255"/>
      <c r="AD15" s="254">
        <v>418000</v>
      </c>
      <c r="AE15" s="255"/>
      <c r="AF15" s="255"/>
      <c r="AG15" s="254">
        <v>418000</v>
      </c>
      <c r="AH15" s="255"/>
      <c r="AI15" s="255"/>
      <c r="AJ15" s="254">
        <v>418000</v>
      </c>
      <c r="AK15" s="255"/>
      <c r="AL15" s="255"/>
      <c r="AM15" s="254">
        <v>418000</v>
      </c>
      <c r="AN15" s="255"/>
      <c r="AO15" s="255"/>
      <c r="AP15" s="254">
        <v>500000</v>
      </c>
      <c r="AQ15" s="255"/>
      <c r="AR15" s="255"/>
      <c r="AS15" s="254">
        <v>208000</v>
      </c>
      <c r="AT15" s="255"/>
      <c r="AU15" s="255"/>
      <c r="AV15" s="196">
        <f t="shared" si="0"/>
        <v>5020000</v>
      </c>
      <c r="AW15" s="252">
        <f t="shared" si="1"/>
        <v>0</v>
      </c>
      <c r="AX15" s="198" t="s">
        <v>503</v>
      </c>
    </row>
    <row r="16" spans="1:91" ht="51.75" customHeight="1">
      <c r="A16" s="187" t="s">
        <v>493</v>
      </c>
      <c r="B16" s="185" t="s">
        <v>494</v>
      </c>
      <c r="C16" s="185" t="s">
        <v>495</v>
      </c>
      <c r="D16" s="184">
        <v>4</v>
      </c>
      <c r="E16" s="185" t="s">
        <v>504</v>
      </c>
      <c r="F16" s="185"/>
      <c r="G16" s="184" t="s">
        <v>497</v>
      </c>
      <c r="H16" s="184" t="s">
        <v>498</v>
      </c>
      <c r="I16" s="186">
        <v>3993</v>
      </c>
      <c r="J16" s="186">
        <v>9916</v>
      </c>
      <c r="K16" s="296">
        <v>1000</v>
      </c>
      <c r="L16" s="297">
        <v>0</v>
      </c>
      <c r="M16" s="253"/>
      <c r="N16" s="253"/>
      <c r="O16" s="254">
        <v>60</v>
      </c>
      <c r="P16" s="255"/>
      <c r="Q16" s="255"/>
      <c r="R16" s="254">
        <v>110</v>
      </c>
      <c r="S16" s="255"/>
      <c r="T16" s="255"/>
      <c r="U16" s="254">
        <v>110</v>
      </c>
      <c r="V16" s="255"/>
      <c r="W16" s="255"/>
      <c r="X16" s="254">
        <v>110</v>
      </c>
      <c r="Y16" s="255"/>
      <c r="Z16" s="255"/>
      <c r="AA16" s="254">
        <v>110</v>
      </c>
      <c r="AB16" s="255"/>
      <c r="AC16" s="255"/>
      <c r="AD16" s="254">
        <v>110</v>
      </c>
      <c r="AE16" s="255"/>
      <c r="AF16" s="255"/>
      <c r="AG16" s="254">
        <v>110</v>
      </c>
      <c r="AH16" s="255"/>
      <c r="AI16" s="255"/>
      <c r="AJ16" s="254">
        <v>110</v>
      </c>
      <c r="AK16" s="255"/>
      <c r="AL16" s="255"/>
      <c r="AM16" s="254">
        <v>110</v>
      </c>
      <c r="AN16" s="255"/>
      <c r="AO16" s="255"/>
      <c r="AP16" s="254">
        <v>60</v>
      </c>
      <c r="AQ16" s="255"/>
      <c r="AR16" s="255"/>
      <c r="AS16" s="254">
        <v>0</v>
      </c>
      <c r="AT16" s="255"/>
      <c r="AU16" s="255"/>
      <c r="AV16" s="196">
        <f t="shared" si="0"/>
        <v>1000</v>
      </c>
      <c r="AW16" s="252">
        <f t="shared" si="1"/>
        <v>0</v>
      </c>
      <c r="AX16" s="198" t="s">
        <v>501</v>
      </c>
    </row>
    <row r="17" spans="1:50" ht="51.75" customHeight="1">
      <c r="A17" s="187" t="s">
        <v>493</v>
      </c>
      <c r="B17" s="185" t="s">
        <v>494</v>
      </c>
      <c r="C17" s="185" t="s">
        <v>495</v>
      </c>
      <c r="D17" s="184">
        <v>5</v>
      </c>
      <c r="E17" s="185" t="s">
        <v>505</v>
      </c>
      <c r="F17" s="185"/>
      <c r="G17" s="184" t="s">
        <v>497</v>
      </c>
      <c r="H17" s="184" t="s">
        <v>506</v>
      </c>
      <c r="I17" s="186">
        <v>90102</v>
      </c>
      <c r="J17" s="186">
        <v>286385</v>
      </c>
      <c r="K17" s="296">
        <v>29000</v>
      </c>
      <c r="L17" s="297">
        <v>0</v>
      </c>
      <c r="M17" s="253"/>
      <c r="N17" s="253"/>
      <c r="O17" s="254">
        <v>1500</v>
      </c>
      <c r="P17" s="255"/>
      <c r="Q17" s="255"/>
      <c r="R17" s="254">
        <v>3000</v>
      </c>
      <c r="S17" s="255"/>
      <c r="T17" s="255"/>
      <c r="U17" s="254">
        <v>3000</v>
      </c>
      <c r="V17" s="255"/>
      <c r="W17" s="255"/>
      <c r="X17" s="254">
        <v>3000</v>
      </c>
      <c r="Y17" s="255"/>
      <c r="Z17" s="255"/>
      <c r="AA17" s="254">
        <v>3000</v>
      </c>
      <c r="AB17" s="255"/>
      <c r="AC17" s="255"/>
      <c r="AD17" s="254">
        <v>3000</v>
      </c>
      <c r="AE17" s="255"/>
      <c r="AF17" s="255"/>
      <c r="AG17" s="254">
        <v>3000</v>
      </c>
      <c r="AH17" s="255"/>
      <c r="AI17" s="255"/>
      <c r="AJ17" s="254">
        <v>3000</v>
      </c>
      <c r="AK17" s="255"/>
      <c r="AL17" s="255"/>
      <c r="AM17" s="254">
        <v>3000</v>
      </c>
      <c r="AN17" s="255"/>
      <c r="AO17" s="255"/>
      <c r="AP17" s="254">
        <v>3500</v>
      </c>
      <c r="AQ17" s="255"/>
      <c r="AR17" s="255"/>
      <c r="AS17" s="254">
        <v>0</v>
      </c>
      <c r="AT17" s="255"/>
      <c r="AU17" s="255"/>
      <c r="AV17" s="196">
        <f t="shared" si="0"/>
        <v>29000</v>
      </c>
      <c r="AW17" s="252">
        <f t="shared" si="1"/>
        <v>0</v>
      </c>
      <c r="AX17" s="198" t="s">
        <v>501</v>
      </c>
    </row>
    <row r="18" spans="1:50" ht="51.75" customHeight="1">
      <c r="A18" s="187" t="s">
        <v>493</v>
      </c>
      <c r="B18" s="185" t="s">
        <v>494</v>
      </c>
      <c r="C18" s="185" t="s">
        <v>495</v>
      </c>
      <c r="D18" s="184">
        <v>6</v>
      </c>
      <c r="E18" s="185" t="s">
        <v>507</v>
      </c>
      <c r="F18" s="185"/>
      <c r="G18" s="184" t="s">
        <v>497</v>
      </c>
      <c r="H18" s="184" t="s">
        <v>498</v>
      </c>
      <c r="I18" s="186">
        <v>3430</v>
      </c>
      <c r="J18" s="186">
        <v>11841</v>
      </c>
      <c r="K18" s="296">
        <v>1200</v>
      </c>
      <c r="L18" s="297">
        <v>100</v>
      </c>
      <c r="M18" s="253"/>
      <c r="N18" s="253"/>
      <c r="O18" s="254">
        <v>100</v>
      </c>
      <c r="P18" s="255"/>
      <c r="Q18" s="255"/>
      <c r="R18" s="254">
        <v>100</v>
      </c>
      <c r="S18" s="255"/>
      <c r="T18" s="255"/>
      <c r="U18" s="254">
        <v>100</v>
      </c>
      <c r="V18" s="255"/>
      <c r="W18" s="255"/>
      <c r="X18" s="254">
        <v>100</v>
      </c>
      <c r="Y18" s="255"/>
      <c r="Z18" s="255"/>
      <c r="AA18" s="254">
        <v>100</v>
      </c>
      <c r="AB18" s="255"/>
      <c r="AC18" s="255"/>
      <c r="AD18" s="254">
        <v>100</v>
      </c>
      <c r="AE18" s="255"/>
      <c r="AF18" s="255"/>
      <c r="AG18" s="254">
        <v>100</v>
      </c>
      <c r="AH18" s="255"/>
      <c r="AI18" s="255"/>
      <c r="AJ18" s="254">
        <v>100</v>
      </c>
      <c r="AK18" s="255"/>
      <c r="AL18" s="255"/>
      <c r="AM18" s="254">
        <v>100</v>
      </c>
      <c r="AN18" s="255"/>
      <c r="AO18" s="255"/>
      <c r="AP18" s="254">
        <v>100</v>
      </c>
      <c r="AQ18" s="255"/>
      <c r="AR18" s="255"/>
      <c r="AS18" s="254">
        <v>100</v>
      </c>
      <c r="AT18" s="255"/>
      <c r="AU18" s="255"/>
      <c r="AV18" s="196">
        <f t="shared" si="0"/>
        <v>1200</v>
      </c>
      <c r="AW18" s="252">
        <f t="shared" si="1"/>
        <v>0</v>
      </c>
      <c r="AX18" s="198" t="s">
        <v>501</v>
      </c>
    </row>
    <row r="19" spans="1:50" ht="51.75" customHeight="1">
      <c r="A19" s="187" t="s">
        <v>493</v>
      </c>
      <c r="B19" s="185" t="s">
        <v>494</v>
      </c>
      <c r="C19" s="185" t="s">
        <v>495</v>
      </c>
      <c r="D19" s="184">
        <v>7</v>
      </c>
      <c r="E19" s="185" t="s">
        <v>508</v>
      </c>
      <c r="F19" s="185"/>
      <c r="G19" s="184" t="s">
        <v>497</v>
      </c>
      <c r="H19" s="184" t="s">
        <v>498</v>
      </c>
      <c r="I19" s="186">
        <v>13336</v>
      </c>
      <c r="J19" s="186">
        <v>12778</v>
      </c>
      <c r="K19" s="296">
        <v>1200</v>
      </c>
      <c r="L19" s="297">
        <v>0</v>
      </c>
      <c r="M19" s="253"/>
      <c r="N19" s="253"/>
      <c r="O19" s="254">
        <v>100</v>
      </c>
      <c r="P19" s="255"/>
      <c r="Q19" s="255"/>
      <c r="R19" s="254">
        <v>125</v>
      </c>
      <c r="S19" s="255"/>
      <c r="T19" s="255"/>
      <c r="U19" s="254">
        <v>125</v>
      </c>
      <c r="V19" s="255"/>
      <c r="W19" s="255"/>
      <c r="X19" s="254">
        <v>125</v>
      </c>
      <c r="Y19" s="255"/>
      <c r="Z19" s="255"/>
      <c r="AA19" s="254">
        <v>125</v>
      </c>
      <c r="AB19" s="255"/>
      <c r="AC19" s="255"/>
      <c r="AD19" s="254">
        <v>125</v>
      </c>
      <c r="AE19" s="255"/>
      <c r="AF19" s="255"/>
      <c r="AG19" s="254">
        <v>125</v>
      </c>
      <c r="AH19" s="255"/>
      <c r="AI19" s="255"/>
      <c r="AJ19" s="254">
        <v>125</v>
      </c>
      <c r="AK19" s="255"/>
      <c r="AL19" s="255"/>
      <c r="AM19" s="254">
        <v>125</v>
      </c>
      <c r="AN19" s="255"/>
      <c r="AO19" s="255"/>
      <c r="AP19" s="254">
        <v>100</v>
      </c>
      <c r="AQ19" s="255"/>
      <c r="AR19" s="255"/>
      <c r="AS19" s="254">
        <v>0</v>
      </c>
      <c r="AT19" s="255"/>
      <c r="AU19" s="255"/>
      <c r="AV19" s="196">
        <f t="shared" si="0"/>
        <v>1200</v>
      </c>
      <c r="AW19" s="252">
        <f t="shared" si="1"/>
        <v>0</v>
      </c>
      <c r="AX19" s="198" t="s">
        <v>501</v>
      </c>
    </row>
    <row r="20" spans="1:50" ht="51.75" customHeight="1">
      <c r="A20" s="187" t="s">
        <v>493</v>
      </c>
      <c r="B20" s="185" t="s">
        <v>494</v>
      </c>
      <c r="C20" s="185" t="s">
        <v>495</v>
      </c>
      <c r="D20" s="184">
        <v>8</v>
      </c>
      <c r="E20" s="185" t="s">
        <v>509</v>
      </c>
      <c r="F20" s="185"/>
      <c r="G20" s="184" t="s">
        <v>497</v>
      </c>
      <c r="H20" s="184" t="s">
        <v>498</v>
      </c>
      <c r="I20" s="186">
        <v>14921</v>
      </c>
      <c r="J20" s="186">
        <v>24269</v>
      </c>
      <c r="K20" s="296">
        <v>2400</v>
      </c>
      <c r="L20" s="297">
        <v>0</v>
      </c>
      <c r="M20" s="253"/>
      <c r="N20" s="253"/>
      <c r="O20" s="254">
        <v>160</v>
      </c>
      <c r="P20" s="255"/>
      <c r="Q20" s="255"/>
      <c r="R20" s="254">
        <v>280</v>
      </c>
      <c r="S20" s="255"/>
      <c r="T20" s="255"/>
      <c r="U20" s="254">
        <v>280</v>
      </c>
      <c r="V20" s="255"/>
      <c r="W20" s="255"/>
      <c r="X20" s="254">
        <v>280</v>
      </c>
      <c r="Y20" s="255"/>
      <c r="Z20" s="255"/>
      <c r="AA20" s="254">
        <v>280</v>
      </c>
      <c r="AB20" s="255"/>
      <c r="AC20" s="255"/>
      <c r="AD20" s="254">
        <v>280</v>
      </c>
      <c r="AE20" s="255"/>
      <c r="AF20" s="255"/>
      <c r="AG20" s="254">
        <v>280</v>
      </c>
      <c r="AH20" s="255"/>
      <c r="AI20" s="255"/>
      <c r="AJ20" s="254">
        <v>280</v>
      </c>
      <c r="AK20" s="255"/>
      <c r="AL20" s="255"/>
      <c r="AM20" s="254">
        <v>280</v>
      </c>
      <c r="AN20" s="255"/>
      <c r="AO20" s="255"/>
      <c r="AP20" s="254">
        <v>0</v>
      </c>
      <c r="AQ20" s="255"/>
      <c r="AR20" s="255"/>
      <c r="AS20" s="254">
        <v>0</v>
      </c>
      <c r="AT20" s="255"/>
      <c r="AU20" s="255"/>
      <c r="AV20" s="196">
        <f t="shared" si="0"/>
        <v>2400</v>
      </c>
      <c r="AW20" s="252">
        <f t="shared" si="1"/>
        <v>0</v>
      </c>
      <c r="AX20" s="198" t="s">
        <v>501</v>
      </c>
    </row>
    <row r="21" spans="1:50" ht="51.75" customHeight="1">
      <c r="A21" s="187" t="s">
        <v>493</v>
      </c>
      <c r="B21" s="185" t="s">
        <v>494</v>
      </c>
      <c r="C21" s="185" t="s">
        <v>495</v>
      </c>
      <c r="D21" s="184">
        <v>9</v>
      </c>
      <c r="E21" s="185" t="s">
        <v>510</v>
      </c>
      <c r="F21" s="185"/>
      <c r="G21" s="184" t="s">
        <v>497</v>
      </c>
      <c r="H21" s="184" t="s">
        <v>506</v>
      </c>
      <c r="I21" s="186">
        <v>34622</v>
      </c>
      <c r="J21" s="186">
        <v>116050</v>
      </c>
      <c r="K21" s="296">
        <v>11500</v>
      </c>
      <c r="L21" s="297">
        <v>479</v>
      </c>
      <c r="M21" s="253"/>
      <c r="N21" s="253"/>
      <c r="O21" s="254">
        <v>958</v>
      </c>
      <c r="P21" s="255"/>
      <c r="Q21" s="255"/>
      <c r="R21" s="254">
        <v>1150</v>
      </c>
      <c r="S21" s="255"/>
      <c r="T21" s="255"/>
      <c r="U21" s="254">
        <v>1150</v>
      </c>
      <c r="V21" s="255"/>
      <c r="W21" s="255"/>
      <c r="X21" s="254">
        <v>1150</v>
      </c>
      <c r="Y21" s="255"/>
      <c r="Z21" s="255"/>
      <c r="AA21" s="254">
        <v>1150</v>
      </c>
      <c r="AB21" s="255"/>
      <c r="AC21" s="255"/>
      <c r="AD21" s="254">
        <v>1150</v>
      </c>
      <c r="AE21" s="255"/>
      <c r="AF21" s="255"/>
      <c r="AG21" s="254">
        <v>1150</v>
      </c>
      <c r="AH21" s="255"/>
      <c r="AI21" s="255"/>
      <c r="AJ21" s="254">
        <v>1150</v>
      </c>
      <c r="AK21" s="255"/>
      <c r="AL21" s="255"/>
      <c r="AM21" s="254">
        <v>1150</v>
      </c>
      <c r="AN21" s="255"/>
      <c r="AO21" s="255"/>
      <c r="AP21" s="254">
        <v>479</v>
      </c>
      <c r="AQ21" s="255"/>
      <c r="AR21" s="255"/>
      <c r="AS21" s="254">
        <v>384</v>
      </c>
      <c r="AT21" s="255"/>
      <c r="AU21" s="255"/>
      <c r="AV21" s="196">
        <f t="shared" si="0"/>
        <v>11500</v>
      </c>
      <c r="AW21" s="252">
        <f t="shared" si="1"/>
        <v>0</v>
      </c>
      <c r="AX21" s="198" t="s">
        <v>499</v>
      </c>
    </row>
    <row r="22" spans="1:50" ht="51.75" customHeight="1">
      <c r="A22" s="187" t="s">
        <v>511</v>
      </c>
      <c r="B22" s="185" t="s">
        <v>512</v>
      </c>
      <c r="C22" s="185" t="s">
        <v>513</v>
      </c>
      <c r="D22" s="184">
        <v>23</v>
      </c>
      <c r="E22" s="185" t="s">
        <v>514</v>
      </c>
      <c r="F22" s="185"/>
      <c r="G22" s="184" t="s">
        <v>497</v>
      </c>
      <c r="H22" s="184" t="s">
        <v>498</v>
      </c>
      <c r="I22" s="186">
        <v>15</v>
      </c>
      <c r="J22" s="186">
        <v>47</v>
      </c>
      <c r="K22" s="188">
        <v>4</v>
      </c>
      <c r="L22" s="297"/>
      <c r="M22" s="253"/>
      <c r="N22" s="253"/>
      <c r="O22" s="254"/>
      <c r="P22" s="255"/>
      <c r="Q22" s="255"/>
      <c r="R22" s="254">
        <v>1</v>
      </c>
      <c r="S22" s="255"/>
      <c r="T22" s="255"/>
      <c r="U22" s="254"/>
      <c r="V22" s="255"/>
      <c r="W22" s="255"/>
      <c r="X22" s="254"/>
      <c r="Y22" s="255"/>
      <c r="Z22" s="255"/>
      <c r="AA22" s="254"/>
      <c r="AB22" s="255"/>
      <c r="AC22" s="255"/>
      <c r="AD22" s="254"/>
      <c r="AE22" s="255"/>
      <c r="AF22" s="255"/>
      <c r="AG22" s="254"/>
      <c r="AH22" s="255"/>
      <c r="AI22" s="255"/>
      <c r="AJ22" s="254">
        <v>1</v>
      </c>
      <c r="AK22" s="255"/>
      <c r="AL22" s="255"/>
      <c r="AM22" s="254">
        <v>1</v>
      </c>
      <c r="AN22" s="255"/>
      <c r="AO22" s="255"/>
      <c r="AP22" s="254">
        <v>1</v>
      </c>
      <c r="AQ22" s="255"/>
      <c r="AR22" s="255"/>
      <c r="AS22" s="254"/>
      <c r="AT22" s="255"/>
      <c r="AU22" s="255"/>
      <c r="AV22" s="196">
        <f t="shared" si="0"/>
        <v>4</v>
      </c>
      <c r="AW22" s="252">
        <f t="shared" si="1"/>
        <v>0</v>
      </c>
      <c r="AX22" s="198" t="s">
        <v>515</v>
      </c>
    </row>
    <row r="23" spans="1:50" ht="51.75" customHeight="1">
      <c r="A23" s="187" t="s">
        <v>511</v>
      </c>
      <c r="B23" s="185" t="s">
        <v>512</v>
      </c>
      <c r="C23" s="185" t="s">
        <v>513</v>
      </c>
      <c r="D23" s="184">
        <v>24</v>
      </c>
      <c r="E23" s="185" t="s">
        <v>516</v>
      </c>
      <c r="F23" s="185"/>
      <c r="G23" s="184" t="s">
        <v>497</v>
      </c>
      <c r="H23" s="184" t="s">
        <v>498</v>
      </c>
      <c r="I23" s="186">
        <v>15</v>
      </c>
      <c r="J23" s="186">
        <v>47</v>
      </c>
      <c r="K23" s="189">
        <v>4</v>
      </c>
      <c r="L23" s="297"/>
      <c r="M23" s="253"/>
      <c r="N23" s="253"/>
      <c r="O23" s="254"/>
      <c r="P23" s="255"/>
      <c r="Q23" s="255"/>
      <c r="R23" s="254"/>
      <c r="S23" s="255"/>
      <c r="T23" s="255"/>
      <c r="U23" s="254">
        <v>1</v>
      </c>
      <c r="V23" s="255"/>
      <c r="W23" s="255"/>
      <c r="X23" s="254"/>
      <c r="Y23" s="255"/>
      <c r="Z23" s="255"/>
      <c r="AA23" s="254"/>
      <c r="AB23" s="255"/>
      <c r="AC23" s="255"/>
      <c r="AD23" s="254"/>
      <c r="AE23" s="255"/>
      <c r="AF23" s="255"/>
      <c r="AG23" s="254"/>
      <c r="AH23" s="255"/>
      <c r="AI23" s="255"/>
      <c r="AJ23" s="254"/>
      <c r="AK23" s="255"/>
      <c r="AL23" s="255"/>
      <c r="AM23" s="254">
        <v>1</v>
      </c>
      <c r="AN23" s="255"/>
      <c r="AO23" s="255"/>
      <c r="AP23" s="254">
        <v>1</v>
      </c>
      <c r="AQ23" s="255"/>
      <c r="AR23" s="255"/>
      <c r="AS23" s="254">
        <v>1</v>
      </c>
      <c r="AT23" s="255"/>
      <c r="AU23" s="255"/>
      <c r="AV23" s="196">
        <f t="shared" si="0"/>
        <v>4</v>
      </c>
      <c r="AW23" s="252">
        <f t="shared" si="1"/>
        <v>0</v>
      </c>
      <c r="AX23" s="198" t="s">
        <v>515</v>
      </c>
    </row>
    <row r="24" spans="1:50" ht="51.75" customHeight="1">
      <c r="A24" s="187" t="s">
        <v>517</v>
      </c>
      <c r="B24" s="185" t="s">
        <v>518</v>
      </c>
      <c r="C24" s="185" t="s">
        <v>519</v>
      </c>
      <c r="D24" s="184">
        <v>10</v>
      </c>
      <c r="E24" s="185" t="s">
        <v>520</v>
      </c>
      <c r="F24" s="185"/>
      <c r="G24" s="184" t="s">
        <v>497</v>
      </c>
      <c r="H24" s="184" t="s">
        <v>506</v>
      </c>
      <c r="I24" s="186">
        <v>45565</v>
      </c>
      <c r="J24" s="186">
        <v>121298</v>
      </c>
      <c r="K24" s="296">
        <v>12500</v>
      </c>
      <c r="L24" s="297">
        <v>768</v>
      </c>
      <c r="M24" s="253"/>
      <c r="N24" s="253"/>
      <c r="O24" s="254">
        <v>1000</v>
      </c>
      <c r="P24" s="255"/>
      <c r="Q24" s="255"/>
      <c r="R24" s="254">
        <v>1250</v>
      </c>
      <c r="S24" s="255"/>
      <c r="T24" s="255"/>
      <c r="U24" s="254">
        <v>885.00000000000011</v>
      </c>
      <c r="V24" s="255"/>
      <c r="W24" s="255"/>
      <c r="X24" s="254">
        <v>1260</v>
      </c>
      <c r="Y24" s="255"/>
      <c r="Z24" s="255"/>
      <c r="AA24" s="254">
        <v>1259</v>
      </c>
      <c r="AB24" s="255"/>
      <c r="AC24" s="255"/>
      <c r="AD24" s="254">
        <v>1078</v>
      </c>
      <c r="AE24" s="255"/>
      <c r="AF24" s="255"/>
      <c r="AG24" s="254">
        <v>1250</v>
      </c>
      <c r="AH24" s="255"/>
      <c r="AI24" s="255"/>
      <c r="AJ24" s="254">
        <v>1125</v>
      </c>
      <c r="AK24" s="255"/>
      <c r="AL24" s="255"/>
      <c r="AM24" s="254">
        <v>875.00000000000011</v>
      </c>
      <c r="AN24" s="255"/>
      <c r="AO24" s="255"/>
      <c r="AP24" s="254">
        <v>1000</v>
      </c>
      <c r="AQ24" s="255"/>
      <c r="AR24" s="255"/>
      <c r="AS24" s="254">
        <v>750</v>
      </c>
      <c r="AT24" s="255"/>
      <c r="AU24" s="255"/>
      <c r="AV24" s="196">
        <f t="shared" si="0"/>
        <v>12500</v>
      </c>
      <c r="AW24" s="252">
        <f t="shared" si="1"/>
        <v>0</v>
      </c>
      <c r="AX24" s="198" t="s">
        <v>521</v>
      </c>
    </row>
    <row r="25" spans="1:50" ht="51.75" customHeight="1">
      <c r="A25" s="187" t="s">
        <v>517</v>
      </c>
      <c r="B25" s="185" t="s">
        <v>518</v>
      </c>
      <c r="C25" s="185" t="s">
        <v>519</v>
      </c>
      <c r="D25" s="184">
        <v>11</v>
      </c>
      <c r="E25" s="185" t="s">
        <v>522</v>
      </c>
      <c r="F25" s="185"/>
      <c r="G25" s="184" t="s">
        <v>497</v>
      </c>
      <c r="H25" s="184" t="s">
        <v>506</v>
      </c>
      <c r="I25" s="186">
        <v>166214</v>
      </c>
      <c r="J25" s="186">
        <v>386196</v>
      </c>
      <c r="K25" s="296">
        <v>41500</v>
      </c>
      <c r="L25" s="297">
        <v>867</v>
      </c>
      <c r="M25" s="253"/>
      <c r="N25" s="253"/>
      <c r="O25" s="254">
        <v>2493</v>
      </c>
      <c r="P25" s="255"/>
      <c r="Q25" s="255"/>
      <c r="R25" s="254">
        <v>5398</v>
      </c>
      <c r="S25" s="255"/>
      <c r="T25" s="255"/>
      <c r="U25" s="254">
        <v>2299</v>
      </c>
      <c r="V25" s="255"/>
      <c r="W25" s="255"/>
      <c r="X25" s="254">
        <v>4983</v>
      </c>
      <c r="Y25" s="255"/>
      <c r="Z25" s="255"/>
      <c r="AA25" s="254">
        <v>3323</v>
      </c>
      <c r="AB25" s="255"/>
      <c r="AC25" s="255"/>
      <c r="AD25" s="254">
        <v>3542</v>
      </c>
      <c r="AE25" s="255"/>
      <c r="AF25" s="255"/>
      <c r="AG25" s="254">
        <v>3662</v>
      </c>
      <c r="AH25" s="255"/>
      <c r="AI25" s="255"/>
      <c r="AJ25" s="254">
        <v>3674</v>
      </c>
      <c r="AK25" s="255"/>
      <c r="AL25" s="255"/>
      <c r="AM25" s="254">
        <v>3374</v>
      </c>
      <c r="AN25" s="255"/>
      <c r="AO25" s="255"/>
      <c r="AP25" s="254">
        <v>4565</v>
      </c>
      <c r="AQ25" s="255"/>
      <c r="AR25" s="255"/>
      <c r="AS25" s="254">
        <v>3320</v>
      </c>
      <c r="AT25" s="255"/>
      <c r="AU25" s="255"/>
      <c r="AV25" s="196">
        <f t="shared" si="0"/>
        <v>41500</v>
      </c>
      <c r="AW25" s="252">
        <f t="shared" si="1"/>
        <v>0</v>
      </c>
      <c r="AX25" s="198" t="s">
        <v>521</v>
      </c>
    </row>
    <row r="26" spans="1:50" ht="51.75" customHeight="1">
      <c r="A26" s="187" t="s">
        <v>517</v>
      </c>
      <c r="B26" s="185" t="s">
        <v>518</v>
      </c>
      <c r="C26" s="185" t="s">
        <v>519</v>
      </c>
      <c r="D26" s="184">
        <v>13</v>
      </c>
      <c r="E26" s="185" t="s">
        <v>523</v>
      </c>
      <c r="F26" s="185"/>
      <c r="G26" s="184" t="s">
        <v>497</v>
      </c>
      <c r="H26" s="184" t="s">
        <v>506</v>
      </c>
      <c r="I26" s="186">
        <v>46329</v>
      </c>
      <c r="J26" s="186">
        <v>122579</v>
      </c>
      <c r="K26" s="296">
        <v>12800</v>
      </c>
      <c r="L26" s="297">
        <v>768</v>
      </c>
      <c r="M26" s="253"/>
      <c r="N26" s="253"/>
      <c r="O26" s="254">
        <v>1024</v>
      </c>
      <c r="P26" s="255"/>
      <c r="Q26" s="255"/>
      <c r="R26" s="254">
        <v>1280</v>
      </c>
      <c r="S26" s="255"/>
      <c r="T26" s="255"/>
      <c r="U26" s="254">
        <v>896.00000000000011</v>
      </c>
      <c r="V26" s="255"/>
      <c r="W26" s="255"/>
      <c r="X26" s="254">
        <v>1280</v>
      </c>
      <c r="Y26" s="255"/>
      <c r="Z26" s="255"/>
      <c r="AA26" s="254">
        <v>1280</v>
      </c>
      <c r="AB26" s="255"/>
      <c r="AC26" s="255"/>
      <c r="AD26" s="254">
        <v>1152</v>
      </c>
      <c r="AE26" s="255"/>
      <c r="AF26" s="255"/>
      <c r="AG26" s="254">
        <v>1280</v>
      </c>
      <c r="AH26" s="255"/>
      <c r="AI26" s="255"/>
      <c r="AJ26" s="254">
        <v>1152</v>
      </c>
      <c r="AK26" s="255"/>
      <c r="AL26" s="255"/>
      <c r="AM26" s="254">
        <v>896.00000000000011</v>
      </c>
      <c r="AN26" s="255"/>
      <c r="AO26" s="255"/>
      <c r="AP26" s="254">
        <v>1024</v>
      </c>
      <c r="AQ26" s="255"/>
      <c r="AR26" s="255"/>
      <c r="AS26" s="254">
        <v>768</v>
      </c>
      <c r="AT26" s="255"/>
      <c r="AU26" s="255"/>
      <c r="AV26" s="196">
        <f t="shared" si="0"/>
        <v>12800</v>
      </c>
      <c r="AW26" s="252">
        <f t="shared" si="1"/>
        <v>0</v>
      </c>
      <c r="AX26" s="198" t="s">
        <v>521</v>
      </c>
    </row>
    <row r="27" spans="1:50" ht="51.75" customHeight="1">
      <c r="A27" s="187" t="s">
        <v>517</v>
      </c>
      <c r="B27" s="185" t="s">
        <v>518</v>
      </c>
      <c r="C27" s="185" t="s">
        <v>519</v>
      </c>
      <c r="D27" s="184">
        <v>14</v>
      </c>
      <c r="E27" s="185" t="s">
        <v>524</v>
      </c>
      <c r="F27" s="185"/>
      <c r="G27" s="184" t="s">
        <v>497</v>
      </c>
      <c r="H27" s="184" t="s">
        <v>506</v>
      </c>
      <c r="I27" s="186">
        <v>13521</v>
      </c>
      <c r="J27" s="186">
        <v>20650</v>
      </c>
      <c r="K27" s="296">
        <v>3500</v>
      </c>
      <c r="L27" s="297">
        <v>150</v>
      </c>
      <c r="M27" s="253"/>
      <c r="N27" s="253"/>
      <c r="O27" s="254">
        <v>200</v>
      </c>
      <c r="P27" s="255"/>
      <c r="Q27" s="255"/>
      <c r="R27" s="254">
        <v>250</v>
      </c>
      <c r="S27" s="255"/>
      <c r="T27" s="255"/>
      <c r="U27" s="254">
        <v>350</v>
      </c>
      <c r="V27" s="255"/>
      <c r="W27" s="255"/>
      <c r="X27" s="254">
        <v>350</v>
      </c>
      <c r="Y27" s="255"/>
      <c r="Z27" s="255"/>
      <c r="AA27" s="254">
        <v>450</v>
      </c>
      <c r="AB27" s="255"/>
      <c r="AC27" s="255"/>
      <c r="AD27" s="254">
        <v>450</v>
      </c>
      <c r="AE27" s="255"/>
      <c r="AF27" s="255"/>
      <c r="AG27" s="254">
        <v>350</v>
      </c>
      <c r="AH27" s="255"/>
      <c r="AI27" s="255"/>
      <c r="AJ27" s="254">
        <v>350</v>
      </c>
      <c r="AK27" s="255"/>
      <c r="AL27" s="255"/>
      <c r="AM27" s="254">
        <v>250</v>
      </c>
      <c r="AN27" s="255"/>
      <c r="AO27" s="255"/>
      <c r="AP27" s="254">
        <v>200</v>
      </c>
      <c r="AQ27" s="255"/>
      <c r="AR27" s="255"/>
      <c r="AS27" s="254">
        <v>150</v>
      </c>
      <c r="AT27" s="255"/>
      <c r="AU27" s="255"/>
      <c r="AV27" s="196">
        <f t="shared" si="0"/>
        <v>3500</v>
      </c>
      <c r="AW27" s="252">
        <f t="shared" si="1"/>
        <v>0</v>
      </c>
      <c r="AX27" s="198" t="s">
        <v>525</v>
      </c>
    </row>
    <row r="28" spans="1:50" ht="51.75" customHeight="1">
      <c r="A28" s="187" t="s">
        <v>517</v>
      </c>
      <c r="B28" s="185" t="s">
        <v>518</v>
      </c>
      <c r="C28" s="185" t="s">
        <v>519</v>
      </c>
      <c r="D28" s="184">
        <v>15</v>
      </c>
      <c r="E28" s="185" t="s">
        <v>526</v>
      </c>
      <c r="F28" s="185"/>
      <c r="G28" s="184" t="s">
        <v>497</v>
      </c>
      <c r="H28" s="184" t="s">
        <v>506</v>
      </c>
      <c r="I28" s="186">
        <v>8570</v>
      </c>
      <c r="J28" s="186">
        <v>20178</v>
      </c>
      <c r="K28" s="296">
        <v>2300</v>
      </c>
      <c r="L28" s="297">
        <v>100</v>
      </c>
      <c r="M28" s="253"/>
      <c r="N28" s="253"/>
      <c r="O28" s="254">
        <v>140</v>
      </c>
      <c r="P28" s="255"/>
      <c r="Q28" s="255"/>
      <c r="R28" s="254">
        <v>180</v>
      </c>
      <c r="S28" s="255"/>
      <c r="T28" s="255"/>
      <c r="U28" s="254">
        <v>200</v>
      </c>
      <c r="V28" s="255"/>
      <c r="W28" s="255"/>
      <c r="X28" s="254">
        <v>230</v>
      </c>
      <c r="Y28" s="255"/>
      <c r="Z28" s="255"/>
      <c r="AA28" s="254">
        <v>300</v>
      </c>
      <c r="AB28" s="255"/>
      <c r="AC28" s="255"/>
      <c r="AD28" s="254">
        <v>300</v>
      </c>
      <c r="AE28" s="255"/>
      <c r="AF28" s="255"/>
      <c r="AG28" s="254">
        <v>230</v>
      </c>
      <c r="AH28" s="255"/>
      <c r="AI28" s="255"/>
      <c r="AJ28" s="254">
        <v>200</v>
      </c>
      <c r="AK28" s="255"/>
      <c r="AL28" s="255"/>
      <c r="AM28" s="254">
        <v>180</v>
      </c>
      <c r="AN28" s="255"/>
      <c r="AO28" s="255"/>
      <c r="AP28" s="254">
        <v>140</v>
      </c>
      <c r="AQ28" s="255"/>
      <c r="AR28" s="255"/>
      <c r="AS28" s="254">
        <v>100</v>
      </c>
      <c r="AT28" s="255"/>
      <c r="AU28" s="255"/>
      <c r="AV28" s="196">
        <f t="shared" si="0"/>
        <v>2300</v>
      </c>
      <c r="AW28" s="252">
        <f t="shared" si="1"/>
        <v>0</v>
      </c>
      <c r="AX28" s="198" t="s">
        <v>525</v>
      </c>
    </row>
    <row r="29" spans="1:50" ht="51.75" customHeight="1">
      <c r="A29" s="187" t="s">
        <v>517</v>
      </c>
      <c r="B29" s="185" t="s">
        <v>518</v>
      </c>
      <c r="C29" s="185" t="s">
        <v>519</v>
      </c>
      <c r="D29" s="184">
        <v>16</v>
      </c>
      <c r="E29" s="185" t="s">
        <v>527</v>
      </c>
      <c r="F29" s="185"/>
      <c r="G29" s="184" t="s">
        <v>497</v>
      </c>
      <c r="H29" s="184" t="s">
        <v>506</v>
      </c>
      <c r="I29" s="186">
        <v>20697</v>
      </c>
      <c r="J29" s="186">
        <v>22950</v>
      </c>
      <c r="K29" s="296">
        <v>4000</v>
      </c>
      <c r="L29" s="297">
        <v>150</v>
      </c>
      <c r="M29" s="253"/>
      <c r="N29" s="253"/>
      <c r="O29" s="254">
        <v>250</v>
      </c>
      <c r="P29" s="255"/>
      <c r="Q29" s="255"/>
      <c r="R29" s="254">
        <v>250</v>
      </c>
      <c r="S29" s="255"/>
      <c r="T29" s="255"/>
      <c r="U29" s="254">
        <v>350</v>
      </c>
      <c r="V29" s="255"/>
      <c r="W29" s="255"/>
      <c r="X29" s="254">
        <v>450</v>
      </c>
      <c r="Y29" s="255"/>
      <c r="Z29" s="255"/>
      <c r="AA29" s="254">
        <v>550</v>
      </c>
      <c r="AB29" s="255"/>
      <c r="AC29" s="255"/>
      <c r="AD29" s="254">
        <v>550</v>
      </c>
      <c r="AE29" s="255"/>
      <c r="AF29" s="255"/>
      <c r="AG29" s="254">
        <v>450</v>
      </c>
      <c r="AH29" s="255"/>
      <c r="AI29" s="255"/>
      <c r="AJ29" s="254">
        <v>350</v>
      </c>
      <c r="AK29" s="255"/>
      <c r="AL29" s="255"/>
      <c r="AM29" s="254">
        <v>250</v>
      </c>
      <c r="AN29" s="255"/>
      <c r="AO29" s="255"/>
      <c r="AP29" s="254">
        <v>250</v>
      </c>
      <c r="AQ29" s="255"/>
      <c r="AR29" s="255"/>
      <c r="AS29" s="254">
        <v>150</v>
      </c>
      <c r="AT29" s="255"/>
      <c r="AU29" s="255"/>
      <c r="AV29" s="196">
        <f t="shared" si="0"/>
        <v>4000</v>
      </c>
      <c r="AW29" s="252">
        <f t="shared" si="1"/>
        <v>0</v>
      </c>
      <c r="AX29" s="198" t="s">
        <v>525</v>
      </c>
    </row>
    <row r="30" spans="1:50" ht="51.75" customHeight="1">
      <c r="A30" s="187" t="s">
        <v>517</v>
      </c>
      <c r="B30" s="185" t="s">
        <v>518</v>
      </c>
      <c r="C30" s="185" t="s">
        <v>528</v>
      </c>
      <c r="D30" s="184">
        <v>17</v>
      </c>
      <c r="E30" s="185" t="s">
        <v>529</v>
      </c>
      <c r="F30" s="185"/>
      <c r="G30" s="184" t="s">
        <v>497</v>
      </c>
      <c r="H30" s="184" t="s">
        <v>506</v>
      </c>
      <c r="I30" s="186">
        <v>24162</v>
      </c>
      <c r="J30" s="186">
        <v>77500</v>
      </c>
      <c r="K30" s="188">
        <v>7900</v>
      </c>
      <c r="L30" s="297">
        <v>0</v>
      </c>
      <c r="M30" s="253"/>
      <c r="N30" s="253"/>
      <c r="O30" s="254">
        <v>750</v>
      </c>
      <c r="P30" s="255"/>
      <c r="Q30" s="255"/>
      <c r="R30" s="254">
        <v>750</v>
      </c>
      <c r="S30" s="255"/>
      <c r="T30" s="255"/>
      <c r="U30" s="254">
        <v>750</v>
      </c>
      <c r="V30" s="255"/>
      <c r="W30" s="255"/>
      <c r="X30" s="254">
        <v>750</v>
      </c>
      <c r="Y30" s="255"/>
      <c r="Z30" s="255"/>
      <c r="AA30" s="254">
        <v>750</v>
      </c>
      <c r="AB30" s="255"/>
      <c r="AC30" s="255"/>
      <c r="AD30" s="254">
        <v>750</v>
      </c>
      <c r="AE30" s="255"/>
      <c r="AF30" s="255"/>
      <c r="AG30" s="254">
        <v>750</v>
      </c>
      <c r="AH30" s="255"/>
      <c r="AI30" s="255"/>
      <c r="AJ30" s="254">
        <v>750</v>
      </c>
      <c r="AK30" s="255"/>
      <c r="AL30" s="255"/>
      <c r="AM30" s="254">
        <v>750</v>
      </c>
      <c r="AN30" s="255"/>
      <c r="AO30" s="255"/>
      <c r="AP30" s="254">
        <v>750</v>
      </c>
      <c r="AQ30" s="255"/>
      <c r="AR30" s="255"/>
      <c r="AS30" s="254">
        <v>400</v>
      </c>
      <c r="AT30" s="255"/>
      <c r="AU30" s="255"/>
      <c r="AV30" s="196">
        <f t="shared" si="0"/>
        <v>7900</v>
      </c>
      <c r="AW30" s="252">
        <f t="shared" si="1"/>
        <v>0</v>
      </c>
      <c r="AX30" s="198" t="s">
        <v>530</v>
      </c>
    </row>
    <row r="31" spans="1:50" ht="51.75" customHeight="1">
      <c r="A31" s="187" t="s">
        <v>531</v>
      </c>
      <c r="B31" s="185" t="s">
        <v>532</v>
      </c>
      <c r="C31" s="185" t="s">
        <v>533</v>
      </c>
      <c r="D31" s="184">
        <v>20</v>
      </c>
      <c r="E31" s="185" t="s">
        <v>534</v>
      </c>
      <c r="F31" s="185"/>
      <c r="G31" s="184" t="s">
        <v>497</v>
      </c>
      <c r="H31" s="184" t="s">
        <v>498</v>
      </c>
      <c r="I31" s="186">
        <v>5332</v>
      </c>
      <c r="J31" s="186">
        <v>13748</v>
      </c>
      <c r="K31" s="296">
        <v>1800</v>
      </c>
      <c r="L31" s="297">
        <v>0</v>
      </c>
      <c r="M31" s="253"/>
      <c r="N31" s="253"/>
      <c r="O31" s="254">
        <v>200</v>
      </c>
      <c r="P31" s="255"/>
      <c r="Q31" s="255"/>
      <c r="R31" s="254">
        <v>300</v>
      </c>
      <c r="S31" s="255"/>
      <c r="T31" s="255"/>
      <c r="U31" s="254">
        <v>200</v>
      </c>
      <c r="V31" s="255"/>
      <c r="W31" s="255"/>
      <c r="X31" s="254">
        <v>300</v>
      </c>
      <c r="Y31" s="255"/>
      <c r="Z31" s="255"/>
      <c r="AA31" s="254">
        <v>200</v>
      </c>
      <c r="AB31" s="255"/>
      <c r="AC31" s="255"/>
      <c r="AD31" s="254">
        <v>200</v>
      </c>
      <c r="AE31" s="255"/>
      <c r="AF31" s="255"/>
      <c r="AG31" s="254">
        <v>200</v>
      </c>
      <c r="AH31" s="255"/>
      <c r="AI31" s="255"/>
      <c r="AJ31" s="254">
        <v>200</v>
      </c>
      <c r="AK31" s="255"/>
      <c r="AL31" s="255"/>
      <c r="AM31" s="254"/>
      <c r="AN31" s="255"/>
      <c r="AO31" s="255"/>
      <c r="AP31" s="254"/>
      <c r="AQ31" s="255"/>
      <c r="AR31" s="255"/>
      <c r="AS31" s="254"/>
      <c r="AT31" s="255"/>
      <c r="AU31" s="255"/>
      <c r="AV31" s="196">
        <f t="shared" si="0"/>
        <v>1800</v>
      </c>
      <c r="AW31" s="252">
        <f t="shared" si="1"/>
        <v>0</v>
      </c>
      <c r="AX31" s="198" t="s">
        <v>521</v>
      </c>
    </row>
    <row r="32" spans="1:50" ht="51.75" customHeight="1">
      <c r="A32" s="187" t="s">
        <v>535</v>
      </c>
      <c r="B32" s="185" t="s">
        <v>536</v>
      </c>
      <c r="C32" s="185" t="s">
        <v>537</v>
      </c>
      <c r="D32" s="184">
        <v>21</v>
      </c>
      <c r="E32" s="185" t="s">
        <v>538</v>
      </c>
      <c r="F32" s="185"/>
      <c r="G32" s="184" t="s">
        <v>497</v>
      </c>
      <c r="H32" s="184" t="s">
        <v>506</v>
      </c>
      <c r="I32" s="186">
        <v>11925</v>
      </c>
      <c r="J32" s="186">
        <v>25000</v>
      </c>
      <c r="K32" s="296">
        <v>3000</v>
      </c>
      <c r="L32" s="297">
        <v>0</v>
      </c>
      <c r="M32" s="253"/>
      <c r="N32" s="253"/>
      <c r="O32" s="254">
        <v>0</v>
      </c>
      <c r="P32" s="255"/>
      <c r="Q32" s="255"/>
      <c r="R32" s="254">
        <v>500</v>
      </c>
      <c r="S32" s="255"/>
      <c r="T32" s="255"/>
      <c r="U32" s="254">
        <v>0</v>
      </c>
      <c r="V32" s="255"/>
      <c r="W32" s="255"/>
      <c r="X32" s="254">
        <v>0</v>
      </c>
      <c r="Y32" s="255"/>
      <c r="Z32" s="255"/>
      <c r="AA32" s="254">
        <v>1000</v>
      </c>
      <c r="AB32" s="255"/>
      <c r="AC32" s="255"/>
      <c r="AD32" s="254">
        <v>0</v>
      </c>
      <c r="AE32" s="255"/>
      <c r="AF32" s="255"/>
      <c r="AG32" s="254">
        <v>0</v>
      </c>
      <c r="AH32" s="255"/>
      <c r="AI32" s="255"/>
      <c r="AJ32" s="254">
        <v>500</v>
      </c>
      <c r="AK32" s="255"/>
      <c r="AL32" s="255"/>
      <c r="AM32" s="254">
        <v>0</v>
      </c>
      <c r="AN32" s="255"/>
      <c r="AO32" s="255"/>
      <c r="AP32" s="254">
        <v>0</v>
      </c>
      <c r="AQ32" s="255"/>
      <c r="AR32" s="255"/>
      <c r="AS32" s="254">
        <v>1000</v>
      </c>
      <c r="AT32" s="255"/>
      <c r="AU32" s="255"/>
      <c r="AV32" s="196">
        <f t="shared" si="0"/>
        <v>3000</v>
      </c>
      <c r="AW32" s="252">
        <f t="shared" si="1"/>
        <v>0</v>
      </c>
      <c r="AX32" s="198" t="s">
        <v>539</v>
      </c>
    </row>
    <row r="33" spans="1:50" ht="51.75" customHeight="1">
      <c r="A33" s="187" t="s">
        <v>535</v>
      </c>
      <c r="B33" s="185" t="s">
        <v>536</v>
      </c>
      <c r="C33" s="185" t="s">
        <v>537</v>
      </c>
      <c r="D33" s="184">
        <v>22</v>
      </c>
      <c r="E33" s="185" t="s">
        <v>540</v>
      </c>
      <c r="F33" s="185"/>
      <c r="G33" s="184" t="s">
        <v>497</v>
      </c>
      <c r="H33" s="184" t="s">
        <v>506</v>
      </c>
      <c r="I33" s="186">
        <v>16877</v>
      </c>
      <c r="J33" s="186">
        <v>32500</v>
      </c>
      <c r="K33" s="296">
        <v>3000</v>
      </c>
      <c r="L33" s="297">
        <v>0</v>
      </c>
      <c r="M33" s="253"/>
      <c r="N33" s="253"/>
      <c r="O33" s="254">
        <v>150</v>
      </c>
      <c r="P33" s="255"/>
      <c r="Q33" s="255"/>
      <c r="R33" s="254">
        <v>300</v>
      </c>
      <c r="S33" s="255"/>
      <c r="T33" s="255"/>
      <c r="U33" s="254">
        <v>300</v>
      </c>
      <c r="V33" s="255"/>
      <c r="W33" s="255"/>
      <c r="X33" s="254">
        <v>300</v>
      </c>
      <c r="Y33" s="255"/>
      <c r="Z33" s="255"/>
      <c r="AA33" s="254">
        <v>300</v>
      </c>
      <c r="AB33" s="255"/>
      <c r="AC33" s="255"/>
      <c r="AD33" s="254">
        <v>300</v>
      </c>
      <c r="AE33" s="255"/>
      <c r="AF33" s="255"/>
      <c r="AG33" s="254">
        <v>300</v>
      </c>
      <c r="AH33" s="255"/>
      <c r="AI33" s="255"/>
      <c r="AJ33" s="254">
        <v>300</v>
      </c>
      <c r="AK33" s="255"/>
      <c r="AL33" s="255"/>
      <c r="AM33" s="254">
        <v>300</v>
      </c>
      <c r="AN33" s="255"/>
      <c r="AO33" s="255"/>
      <c r="AP33" s="254">
        <v>300</v>
      </c>
      <c r="AQ33" s="255"/>
      <c r="AR33" s="255"/>
      <c r="AS33" s="254">
        <v>150</v>
      </c>
      <c r="AT33" s="255"/>
      <c r="AU33" s="255"/>
      <c r="AV33" s="196">
        <f t="shared" si="0"/>
        <v>3000</v>
      </c>
      <c r="AW33" s="252">
        <f t="shared" si="1"/>
        <v>0</v>
      </c>
      <c r="AX33" s="198">
        <v>8198</v>
      </c>
    </row>
    <row r="34" spans="1:50" ht="51.75" customHeight="1">
      <c r="A34" s="187">
        <v>11</v>
      </c>
      <c r="B34" s="185" t="s">
        <v>541</v>
      </c>
      <c r="C34" s="185" t="s">
        <v>542</v>
      </c>
      <c r="D34" s="184">
        <v>25</v>
      </c>
      <c r="E34" s="185" t="s">
        <v>543</v>
      </c>
      <c r="F34" s="185"/>
      <c r="G34" s="184" t="s">
        <v>544</v>
      </c>
      <c r="H34" s="184" t="s">
        <v>498</v>
      </c>
      <c r="I34" s="186">
        <v>100</v>
      </c>
      <c r="J34" s="186">
        <v>100</v>
      </c>
      <c r="K34" s="296">
        <v>100</v>
      </c>
      <c r="L34" s="297">
        <v>100</v>
      </c>
      <c r="M34" s="253"/>
      <c r="N34" s="253"/>
      <c r="O34" s="254">
        <v>100</v>
      </c>
      <c r="P34" s="255"/>
      <c r="Q34" s="255"/>
      <c r="R34" s="254">
        <v>100</v>
      </c>
      <c r="S34" s="255"/>
      <c r="T34" s="255"/>
      <c r="U34" s="254">
        <v>100</v>
      </c>
      <c r="V34" s="255"/>
      <c r="W34" s="255"/>
      <c r="X34" s="254">
        <v>100</v>
      </c>
      <c r="Y34" s="255"/>
      <c r="Z34" s="255"/>
      <c r="AA34" s="254">
        <v>100</v>
      </c>
      <c r="AB34" s="255"/>
      <c r="AC34" s="255"/>
      <c r="AD34" s="254">
        <v>100</v>
      </c>
      <c r="AE34" s="255"/>
      <c r="AF34" s="255"/>
      <c r="AG34" s="254">
        <v>100</v>
      </c>
      <c r="AH34" s="255"/>
      <c r="AI34" s="255"/>
      <c r="AJ34" s="254">
        <v>100</v>
      </c>
      <c r="AK34" s="255"/>
      <c r="AL34" s="255"/>
      <c r="AM34" s="254">
        <v>100</v>
      </c>
      <c r="AN34" s="255"/>
      <c r="AO34" s="255"/>
      <c r="AP34" s="254">
        <v>100</v>
      </c>
      <c r="AQ34" s="255"/>
      <c r="AR34" s="255"/>
      <c r="AS34" s="254">
        <v>100</v>
      </c>
      <c r="AT34" s="255"/>
      <c r="AU34" s="255"/>
      <c r="AV34" s="196">
        <v>100</v>
      </c>
      <c r="AW34" s="252">
        <f t="shared" si="1"/>
        <v>0</v>
      </c>
      <c r="AX34" s="199">
        <v>8225</v>
      </c>
    </row>
    <row r="35" spans="1:50" ht="51.75" customHeight="1">
      <c r="A35" s="187">
        <v>11</v>
      </c>
      <c r="B35" s="185" t="s">
        <v>541</v>
      </c>
      <c r="C35" s="185" t="s">
        <v>545</v>
      </c>
      <c r="D35" s="184">
        <v>26</v>
      </c>
      <c r="E35" s="185" t="s">
        <v>546</v>
      </c>
      <c r="F35" s="185"/>
      <c r="G35" s="184" t="s">
        <v>544</v>
      </c>
      <c r="H35" s="184" t="s">
        <v>498</v>
      </c>
      <c r="I35" s="186">
        <v>100</v>
      </c>
      <c r="J35" s="186">
        <v>100</v>
      </c>
      <c r="K35" s="296">
        <v>100</v>
      </c>
      <c r="L35" s="297">
        <v>0</v>
      </c>
      <c r="M35" s="253"/>
      <c r="N35" s="253"/>
      <c r="O35" s="254">
        <v>9.09</v>
      </c>
      <c r="P35" s="255"/>
      <c r="Q35" s="255"/>
      <c r="R35" s="254">
        <v>9.09</v>
      </c>
      <c r="S35" s="255"/>
      <c r="T35" s="255"/>
      <c r="U35" s="254">
        <v>9.09</v>
      </c>
      <c r="V35" s="255"/>
      <c r="W35" s="255"/>
      <c r="X35" s="254">
        <v>9.09</v>
      </c>
      <c r="Y35" s="255"/>
      <c r="Z35" s="255"/>
      <c r="AA35" s="254">
        <v>9.09</v>
      </c>
      <c r="AB35" s="255"/>
      <c r="AC35" s="255"/>
      <c r="AD35" s="254">
        <v>9.09</v>
      </c>
      <c r="AE35" s="255"/>
      <c r="AF35" s="255"/>
      <c r="AG35" s="254">
        <v>9.09</v>
      </c>
      <c r="AH35" s="255"/>
      <c r="AI35" s="255"/>
      <c r="AJ35" s="254">
        <v>9.09</v>
      </c>
      <c r="AK35" s="255"/>
      <c r="AL35" s="255"/>
      <c r="AM35" s="254">
        <v>9.09</v>
      </c>
      <c r="AN35" s="255"/>
      <c r="AO35" s="255"/>
      <c r="AP35" s="254">
        <v>9.1</v>
      </c>
      <c r="AQ35" s="255"/>
      <c r="AR35" s="255"/>
      <c r="AS35" s="254">
        <v>9.09</v>
      </c>
      <c r="AT35" s="255"/>
      <c r="AU35" s="255"/>
      <c r="AV35" s="196">
        <f t="shared" si="0"/>
        <v>100.00000000000001</v>
      </c>
      <c r="AW35" s="252">
        <f t="shared" si="1"/>
        <v>0</v>
      </c>
      <c r="AX35" s="199">
        <v>8225</v>
      </c>
    </row>
    <row r="36" spans="1:50" ht="51.75" customHeight="1" thickBot="1">
      <c r="A36" s="190">
        <v>11</v>
      </c>
      <c r="B36" s="191" t="s">
        <v>541</v>
      </c>
      <c r="C36" s="191" t="s">
        <v>545</v>
      </c>
      <c r="D36" s="192">
        <v>27</v>
      </c>
      <c r="E36" s="191" t="s">
        <v>547</v>
      </c>
      <c r="F36" s="191"/>
      <c r="G36" s="192" t="s">
        <v>548</v>
      </c>
      <c r="H36" s="192" t="s">
        <v>498</v>
      </c>
      <c r="I36" s="298">
        <v>90</v>
      </c>
      <c r="J36" s="298">
        <v>95</v>
      </c>
      <c r="K36" s="299">
        <v>91</v>
      </c>
      <c r="L36" s="300">
        <v>9.5</v>
      </c>
      <c r="M36" s="256"/>
      <c r="N36" s="256"/>
      <c r="O36" s="257">
        <v>9.5500000000000007</v>
      </c>
      <c r="P36" s="258"/>
      <c r="Q36" s="258"/>
      <c r="R36" s="257">
        <v>90.59</v>
      </c>
      <c r="S36" s="258"/>
      <c r="T36" s="258"/>
      <c r="U36" s="257">
        <v>90.64</v>
      </c>
      <c r="V36" s="258"/>
      <c r="W36" s="258"/>
      <c r="X36" s="257">
        <v>90.68</v>
      </c>
      <c r="Y36" s="258"/>
      <c r="Z36" s="258"/>
      <c r="AA36" s="257">
        <v>90.73</v>
      </c>
      <c r="AB36" s="258"/>
      <c r="AC36" s="258"/>
      <c r="AD36" s="257">
        <v>90.77</v>
      </c>
      <c r="AE36" s="258"/>
      <c r="AF36" s="258"/>
      <c r="AG36" s="257">
        <v>90.82</v>
      </c>
      <c r="AH36" s="258"/>
      <c r="AI36" s="258"/>
      <c r="AJ36" s="257">
        <v>90.86</v>
      </c>
      <c r="AK36" s="258"/>
      <c r="AL36" s="258"/>
      <c r="AM36" s="257">
        <v>90.91</v>
      </c>
      <c r="AN36" s="258"/>
      <c r="AO36" s="258"/>
      <c r="AP36" s="257">
        <v>90</v>
      </c>
      <c r="AQ36" s="258"/>
      <c r="AR36" s="258"/>
      <c r="AS36" s="257">
        <v>91.000000000000014</v>
      </c>
      <c r="AT36" s="258"/>
      <c r="AU36" s="258"/>
      <c r="AV36" s="200">
        <v>91</v>
      </c>
      <c r="AW36" s="259">
        <f t="shared" si="1"/>
        <v>0</v>
      </c>
      <c r="AX36" s="201">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813"/>
      <c r="B1" s="814" t="s">
        <v>182</v>
      </c>
      <c r="C1" s="814"/>
      <c r="D1" s="814"/>
      <c r="E1" s="163" t="s">
        <v>549</v>
      </c>
    </row>
    <row r="2" spans="1:5" ht="22.5" customHeight="1" thickBot="1">
      <c r="A2" s="813"/>
      <c r="B2" s="815" t="s">
        <v>184</v>
      </c>
      <c r="C2" s="815"/>
      <c r="D2" s="815"/>
      <c r="E2" s="163" t="s">
        <v>185</v>
      </c>
    </row>
    <row r="3" spans="1:5" ht="22.5" customHeight="1" thickBot="1">
      <c r="A3" s="813"/>
      <c r="B3" s="682" t="s">
        <v>186</v>
      </c>
      <c r="C3" s="683"/>
      <c r="D3" s="816"/>
      <c r="E3" s="163" t="s">
        <v>187</v>
      </c>
    </row>
    <row r="4" spans="1:5" ht="22.5" customHeight="1" thickBot="1">
      <c r="A4" s="813"/>
      <c r="B4" s="817" t="s">
        <v>550</v>
      </c>
      <c r="C4" s="818"/>
      <c r="D4" s="819"/>
      <c r="E4" s="164" t="s">
        <v>551</v>
      </c>
    </row>
    <row r="5" spans="1:5" ht="15.95" thickBot="1">
      <c r="A5" s="129"/>
      <c r="B5" s="129"/>
      <c r="C5" s="129"/>
      <c r="D5" s="129"/>
      <c r="E5" s="129"/>
    </row>
    <row r="6" spans="1:5">
      <c r="A6" s="692" t="s">
        <v>552</v>
      </c>
      <c r="B6" s="693"/>
      <c r="C6" s="693"/>
      <c r="D6" s="693"/>
      <c r="E6" s="694"/>
    </row>
    <row r="7" spans="1:5" ht="45.75" customHeight="1" thickBot="1">
      <c r="A7" s="130" t="s">
        <v>553</v>
      </c>
      <c r="B7" s="130" t="s">
        <v>554</v>
      </c>
      <c r="C7" s="131" t="s">
        <v>555</v>
      </c>
      <c r="D7" s="811" t="s">
        <v>556</v>
      </c>
      <c r="E7" s="812"/>
    </row>
    <row r="8" spans="1:5">
      <c r="A8" s="132"/>
      <c r="B8" s="133"/>
      <c r="C8" s="146"/>
      <c r="D8" s="820"/>
      <c r="E8" s="821"/>
    </row>
    <row r="9" spans="1:5">
      <c r="A9" s="132"/>
      <c r="B9" s="133"/>
      <c r="C9" s="147"/>
      <c r="D9" s="822"/>
      <c r="E9" s="823"/>
    </row>
    <row r="10" spans="1:5">
      <c r="A10" s="132"/>
      <c r="B10" s="133"/>
      <c r="C10" s="147"/>
      <c r="D10" s="822"/>
      <c r="E10" s="823"/>
    </row>
    <row r="11" spans="1:5">
      <c r="A11" s="134"/>
      <c r="B11" s="135"/>
      <c r="C11" s="147"/>
      <c r="D11" s="822"/>
      <c r="E11" s="823"/>
    </row>
    <row r="12" spans="1:5">
      <c r="A12" s="136"/>
      <c r="B12" s="135"/>
      <c r="C12" s="147"/>
      <c r="D12" s="822"/>
      <c r="E12" s="823"/>
    </row>
    <row r="13" spans="1:5">
      <c r="A13" s="136"/>
      <c r="B13" s="135"/>
      <c r="C13" s="148"/>
      <c r="D13" s="822"/>
      <c r="E13" s="823"/>
    </row>
    <row r="14" spans="1:5">
      <c r="A14" s="136"/>
      <c r="B14" s="135"/>
      <c r="C14" s="148"/>
      <c r="D14" s="822"/>
      <c r="E14" s="823"/>
    </row>
    <row r="15" spans="1:5">
      <c r="A15" s="137"/>
      <c r="B15" s="135"/>
      <c r="C15" s="147"/>
      <c r="D15" s="822"/>
      <c r="E15" s="823"/>
    </row>
    <row r="16" spans="1:5">
      <c r="A16" s="138"/>
      <c r="B16" s="139"/>
      <c r="C16" s="149"/>
      <c r="D16" s="822"/>
      <c r="E16" s="823"/>
    </row>
    <row r="17" spans="1:5">
      <c r="A17" s="138"/>
      <c r="B17" s="139"/>
      <c r="C17" s="149"/>
      <c r="D17" s="822"/>
      <c r="E17" s="823"/>
    </row>
    <row r="18" spans="1:5">
      <c r="A18" s="140"/>
      <c r="B18" s="141"/>
      <c r="C18" s="143"/>
      <c r="D18" s="822"/>
      <c r="E18" s="823"/>
    </row>
    <row r="19" spans="1:5">
      <c r="A19" s="142"/>
      <c r="B19" s="143"/>
      <c r="C19" s="143"/>
      <c r="D19" s="822"/>
      <c r="E19" s="823"/>
    </row>
    <row r="20" spans="1:5">
      <c r="A20" s="142"/>
      <c r="B20" s="143"/>
      <c r="C20" s="143"/>
      <c r="D20" s="822"/>
      <c r="E20" s="823"/>
    </row>
    <row r="21" spans="1:5">
      <c r="A21" s="142"/>
      <c r="B21" s="143"/>
      <c r="C21" s="143"/>
      <c r="D21" s="822"/>
      <c r="E21" s="823"/>
    </row>
    <row r="22" spans="1:5">
      <c r="A22" s="142"/>
      <c r="B22" s="143"/>
      <c r="C22" s="143"/>
      <c r="D22" s="822"/>
      <c r="E22" s="823"/>
    </row>
    <row r="23" spans="1:5">
      <c r="A23" s="142"/>
      <c r="B23" s="143"/>
      <c r="C23" s="143"/>
      <c r="D23" s="822"/>
      <c r="E23" s="823"/>
    </row>
    <row r="24" spans="1:5">
      <c r="A24" s="142"/>
      <c r="B24" s="143"/>
      <c r="C24" s="143"/>
      <c r="D24" s="822"/>
      <c r="E24" s="823"/>
    </row>
    <row r="25" spans="1:5">
      <c r="A25" s="142"/>
      <c r="B25" s="143"/>
      <c r="C25" s="143"/>
      <c r="D25" s="822"/>
      <c r="E25" s="823"/>
    </row>
    <row r="26" spans="1:5">
      <c r="A26" s="142"/>
      <c r="B26" s="143"/>
      <c r="C26" s="143"/>
      <c r="D26" s="822"/>
      <c r="E26" s="823"/>
    </row>
    <row r="27" spans="1:5">
      <c r="A27" s="142"/>
      <c r="B27" s="143"/>
      <c r="C27" s="143"/>
      <c r="D27" s="822"/>
      <c r="E27" s="823"/>
    </row>
    <row r="28" spans="1:5">
      <c r="A28" s="142"/>
      <c r="B28" s="143"/>
      <c r="C28" s="143"/>
      <c r="D28" s="822"/>
      <c r="E28" s="823"/>
    </row>
    <row r="29" spans="1:5">
      <c r="A29" s="142"/>
      <c r="B29" s="143"/>
      <c r="C29" s="143"/>
      <c r="D29" s="822"/>
      <c r="E29" s="823"/>
    </row>
    <row r="30" spans="1:5">
      <c r="A30" s="142"/>
      <c r="B30" s="143"/>
      <c r="C30" s="143"/>
      <c r="D30" s="822"/>
      <c r="E30" s="823"/>
    </row>
    <row r="31" spans="1:5">
      <c r="A31" s="142"/>
      <c r="B31" s="143"/>
      <c r="C31" s="143"/>
      <c r="D31" s="822"/>
      <c r="E31" s="823"/>
    </row>
    <row r="32" spans="1:5">
      <c r="A32" s="142"/>
      <c r="B32" s="143"/>
      <c r="C32" s="143"/>
      <c r="D32" s="822"/>
      <c r="E32" s="823"/>
    </row>
    <row r="33" spans="1:5">
      <c r="A33" s="142"/>
      <c r="B33" s="143"/>
      <c r="C33" s="143"/>
      <c r="D33" s="822"/>
      <c r="E33" s="823"/>
    </row>
    <row r="34" spans="1:5">
      <c r="A34" s="142"/>
      <c r="B34" s="143"/>
      <c r="C34" s="143"/>
      <c r="D34" s="822"/>
      <c r="E34" s="823"/>
    </row>
    <row r="35" spans="1:5" ht="15.95" thickBot="1">
      <c r="A35" s="144"/>
      <c r="B35" s="145"/>
      <c r="C35" s="145"/>
      <c r="D35" s="824"/>
      <c r="E35" s="825"/>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71" t="s">
        <v>23</v>
      </c>
      <c r="D2" s="171" t="s">
        <v>557</v>
      </c>
      <c r="F2" s="171" t="s">
        <v>20</v>
      </c>
    </row>
    <row r="3" spans="2:6">
      <c r="B3" s="171" t="s">
        <v>33</v>
      </c>
      <c r="D3" s="171" t="s">
        <v>34</v>
      </c>
      <c r="F3" s="171" t="s">
        <v>42</v>
      </c>
    </row>
    <row r="4" spans="2:6">
      <c r="B4" s="171" t="s">
        <v>21</v>
      </c>
      <c r="F4" s="171" t="s">
        <v>50</v>
      </c>
    </row>
    <row r="5" spans="2:6">
      <c r="F5" s="171" t="s">
        <v>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558</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3" t="s">
        <v>125</v>
      </c>
      <c r="D12" s="924"/>
      <c r="E12" s="492" t="s">
        <v>559</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row>
    <row r="15" spans="1:30" ht="29.25" customHeight="1">
      <c r="A15" s="398"/>
      <c r="B15" s="31"/>
      <c r="C15" s="467" t="s">
        <v>560</v>
      </c>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row>
    <row r="16" spans="1:30"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row>
    <row r="17" spans="1:30"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row>
    <row r="18" spans="1:30"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row>
    <row r="19" spans="1:30"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row>
    <row r="20" spans="1:30"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row>
    <row r="21" spans="1:30"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row>
    <row r="22" spans="1:30"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row>
    <row r="23" spans="1:30"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23</v>
      </c>
      <c r="X23" s="923"/>
      <c r="Y23" s="923"/>
      <c r="Z23" s="923"/>
      <c r="AA23" s="910"/>
      <c r="AB23" s="405"/>
      <c r="AC23" s="398"/>
      <c r="AD23" s="398"/>
    </row>
    <row r="24" spans="1:30"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row>
    <row r="25" spans="1:30"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row>
    <row r="26" spans="1:30" ht="29.25" customHeight="1">
      <c r="A26" s="398"/>
      <c r="B26" s="31"/>
      <c r="C26" s="494" t="s">
        <v>561</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row>
    <row r="27" spans="1:30"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row>
    <row r="28" spans="1:30"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row>
    <row r="29" spans="1:30" ht="29.25" customHeight="1">
      <c r="A29" s="398"/>
      <c r="B29" s="31"/>
      <c r="C29" s="494" t="s">
        <v>558</v>
      </c>
      <c r="D29" s="923"/>
      <c r="E29" s="923"/>
      <c r="F29" s="923"/>
      <c r="G29" s="923"/>
      <c r="H29" s="923"/>
      <c r="I29" s="923"/>
      <c r="J29" s="923"/>
      <c r="K29" s="910"/>
      <c r="L29" s="407"/>
      <c r="M29" s="494" t="s">
        <v>562</v>
      </c>
      <c r="N29" s="923"/>
      <c r="O29" s="923"/>
      <c r="P29" s="923"/>
      <c r="Q29" s="923"/>
      <c r="R29" s="923"/>
      <c r="S29" s="923"/>
      <c r="T29" s="923"/>
      <c r="U29" s="923"/>
      <c r="V29" s="923"/>
      <c r="W29" s="923"/>
      <c r="X29" s="923"/>
      <c r="Y29" s="923"/>
      <c r="Z29" s="923"/>
      <c r="AA29" s="910"/>
      <c r="AB29" s="413"/>
      <c r="AC29" s="398"/>
      <c r="AD29" s="398"/>
    </row>
    <row r="30" spans="1:30"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row>
    <row r="31" spans="1:30"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row>
    <row r="32" spans="1:30" ht="90" customHeight="1">
      <c r="A32" s="398"/>
      <c r="B32" s="31"/>
      <c r="C32" s="495" t="s">
        <v>563</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row>
    <row r="33" spans="1:30"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row>
    <row r="34" spans="1:30" ht="15.75" customHeight="1">
      <c r="A34" s="398"/>
      <c r="B34" s="31"/>
      <c r="C34" s="482" t="s">
        <v>139</v>
      </c>
      <c r="D34" s="919"/>
      <c r="E34" s="410"/>
      <c r="F34" s="467" t="s">
        <v>22</v>
      </c>
      <c r="G34" s="910"/>
      <c r="H34" s="410"/>
      <c r="I34" s="398"/>
      <c r="J34" s="417" t="s">
        <v>140</v>
      </c>
      <c r="K34" s="467">
        <v>1</v>
      </c>
      <c r="L34" s="923"/>
      <c r="M34" s="923"/>
      <c r="N34" s="910"/>
      <c r="O34" s="410"/>
      <c r="P34" s="410"/>
      <c r="Q34" s="402" t="s">
        <v>141</v>
      </c>
      <c r="R34" s="398"/>
      <c r="S34" s="410"/>
      <c r="T34" s="410"/>
      <c r="U34" s="410"/>
      <c r="V34" s="410"/>
      <c r="W34" s="467" t="s">
        <v>20</v>
      </c>
      <c r="X34" s="923"/>
      <c r="Y34" s="923"/>
      <c r="Z34" s="923"/>
      <c r="AA34" s="910"/>
      <c r="AB34" s="409"/>
      <c r="AC34" s="398"/>
      <c r="AD34" s="398"/>
    </row>
    <row r="35" spans="1:30"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row>
    <row r="36" spans="1:30" ht="32.25" customHeight="1">
      <c r="A36" s="398"/>
      <c r="B36" s="31"/>
      <c r="C36" s="398"/>
      <c r="D36" s="417" t="s">
        <v>142</v>
      </c>
      <c r="E36" s="410"/>
      <c r="F36" s="495" t="s">
        <v>564</v>
      </c>
      <c r="G36" s="923"/>
      <c r="H36" s="923"/>
      <c r="I36" s="923"/>
      <c r="J36" s="923"/>
      <c r="K36" s="923"/>
      <c r="L36" s="923"/>
      <c r="M36" s="910"/>
      <c r="N36" s="398"/>
      <c r="O36" s="417" t="s">
        <v>144</v>
      </c>
      <c r="P36" s="494">
        <v>1</v>
      </c>
      <c r="Q36" s="923"/>
      <c r="R36" s="923"/>
      <c r="S36" s="923"/>
      <c r="T36" s="923"/>
      <c r="U36" s="923"/>
      <c r="V36" s="923"/>
      <c r="W36" s="923"/>
      <c r="X36" s="923"/>
      <c r="Y36" s="923"/>
      <c r="Z36" s="923"/>
      <c r="AA36" s="910"/>
      <c r="AB36" s="405"/>
      <c r="AC36" s="398"/>
      <c r="AD36" s="398"/>
    </row>
    <row r="37" spans="1:30"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row>
    <row r="38" spans="1:30"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row>
    <row r="39" spans="1:30"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row>
    <row r="40" spans="1:30"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row>
    <row r="41" spans="1:30"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row>
    <row r="42" spans="1:30" ht="15.75" customHeight="1">
      <c r="A42" s="398"/>
      <c r="B42" s="31"/>
      <c r="C42" s="410" t="s">
        <v>140</v>
      </c>
      <c r="D42" s="494">
        <v>1</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row>
    <row r="43" spans="1:30"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row>
    <row r="44" spans="1:30"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row>
    <row r="45" spans="1:30"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row>
    <row r="46" spans="1:30"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row>
    <row r="47" spans="1:30"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row>
    <row r="48" spans="1:30"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row>
    <row r="49" spans="1:30"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row>
    <row r="50" spans="1:30" ht="15.75" customHeight="1">
      <c r="A50" s="425"/>
      <c r="B50" s="41"/>
      <c r="C50" s="44">
        <v>2024</v>
      </c>
      <c r="D50" s="45">
        <v>45474</v>
      </c>
      <c r="E50" s="477">
        <v>45656</v>
      </c>
      <c r="F50" s="910"/>
      <c r="G50" s="46">
        <v>1</v>
      </c>
      <c r="H50" s="480" t="s">
        <v>558</v>
      </c>
      <c r="I50" s="923"/>
      <c r="J50" s="923"/>
      <c r="K50" s="923"/>
      <c r="L50" s="923"/>
      <c r="M50" s="923"/>
      <c r="N50" s="923"/>
      <c r="O50" s="923"/>
      <c r="P50" s="923"/>
      <c r="Q50" s="923"/>
      <c r="R50" s="923"/>
      <c r="S50" s="923"/>
      <c r="T50" s="923"/>
      <c r="U50" s="923"/>
      <c r="V50" s="923"/>
      <c r="W50" s="923"/>
      <c r="X50" s="923"/>
      <c r="Y50" s="923"/>
      <c r="Z50" s="923"/>
      <c r="AA50" s="910"/>
      <c r="AB50" s="420"/>
      <c r="AC50" s="425"/>
      <c r="AD50" s="425"/>
    </row>
    <row r="51" spans="1:30" ht="15.75" customHeight="1">
      <c r="A51" s="425"/>
      <c r="B51" s="41"/>
      <c r="C51" s="44">
        <v>2025</v>
      </c>
      <c r="D51" s="45">
        <v>45658</v>
      </c>
      <c r="E51" s="477">
        <v>46021</v>
      </c>
      <c r="F51" s="910"/>
      <c r="G51" s="46">
        <v>1</v>
      </c>
      <c r="H51" s="480" t="s">
        <v>558</v>
      </c>
      <c r="I51" s="923"/>
      <c r="J51" s="923"/>
      <c r="K51" s="923"/>
      <c r="L51" s="923"/>
      <c r="M51" s="923"/>
      <c r="N51" s="923"/>
      <c r="O51" s="923"/>
      <c r="P51" s="923"/>
      <c r="Q51" s="923"/>
      <c r="R51" s="923"/>
      <c r="S51" s="923"/>
      <c r="T51" s="923"/>
      <c r="U51" s="923"/>
      <c r="V51" s="923"/>
      <c r="W51" s="923"/>
      <c r="X51" s="923"/>
      <c r="Y51" s="923"/>
      <c r="Z51" s="923"/>
      <c r="AA51" s="910"/>
      <c r="AB51" s="420"/>
      <c r="AC51" s="425"/>
      <c r="AD51" s="425"/>
    </row>
    <row r="52" spans="1:30" ht="15.75" customHeight="1">
      <c r="A52" s="425"/>
      <c r="B52" s="41"/>
      <c r="C52" s="44">
        <v>2026</v>
      </c>
      <c r="D52" s="45">
        <v>46023</v>
      </c>
      <c r="E52" s="477">
        <v>46386</v>
      </c>
      <c r="F52" s="910"/>
      <c r="G52" s="46">
        <v>1</v>
      </c>
      <c r="H52" s="480" t="s">
        <v>558</v>
      </c>
      <c r="I52" s="923"/>
      <c r="J52" s="923"/>
      <c r="K52" s="923"/>
      <c r="L52" s="923"/>
      <c r="M52" s="923"/>
      <c r="N52" s="923"/>
      <c r="O52" s="923"/>
      <c r="P52" s="923"/>
      <c r="Q52" s="923"/>
      <c r="R52" s="923"/>
      <c r="S52" s="923"/>
      <c r="T52" s="923"/>
      <c r="U52" s="923"/>
      <c r="V52" s="923"/>
      <c r="W52" s="923"/>
      <c r="X52" s="923"/>
      <c r="Y52" s="923"/>
      <c r="Z52" s="923"/>
      <c r="AA52" s="910"/>
      <c r="AB52" s="420"/>
      <c r="AC52" s="425"/>
      <c r="AD52" s="425"/>
    </row>
    <row r="53" spans="1:30" ht="15.75" customHeight="1">
      <c r="A53" s="425"/>
      <c r="B53" s="41"/>
      <c r="C53" s="44">
        <v>2027</v>
      </c>
      <c r="D53" s="45">
        <v>46388</v>
      </c>
      <c r="E53" s="477">
        <v>46751</v>
      </c>
      <c r="F53" s="910"/>
      <c r="G53" s="46">
        <v>1</v>
      </c>
      <c r="H53" s="480" t="s">
        <v>558</v>
      </c>
      <c r="I53" s="923"/>
      <c r="J53" s="923"/>
      <c r="K53" s="923"/>
      <c r="L53" s="923"/>
      <c r="M53" s="923"/>
      <c r="N53" s="923"/>
      <c r="O53" s="923"/>
      <c r="P53" s="923"/>
      <c r="Q53" s="923"/>
      <c r="R53" s="923"/>
      <c r="S53" s="923"/>
      <c r="T53" s="923"/>
      <c r="U53" s="923"/>
      <c r="V53" s="923"/>
      <c r="W53" s="923"/>
      <c r="X53" s="923"/>
      <c r="Y53" s="923"/>
      <c r="Z53" s="923"/>
      <c r="AA53" s="910"/>
      <c r="AB53" s="420"/>
      <c r="AC53" s="425"/>
      <c r="AD53" s="425"/>
    </row>
    <row r="54" spans="1:30"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row>
    <row r="55" spans="1:30"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row>
    <row r="56" spans="1:30"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row>
    <row r="57" spans="1:30"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row>
    <row r="58" spans="1:30"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row>
    <row r="59" spans="1:30"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row>
    <row r="60" spans="1:30"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row>
    <row r="61" spans="1:30"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row>
    <row r="62" spans="1:30"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row>
    <row r="63" spans="1:30"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row>
    <row r="64" spans="1:30"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row>
    <row r="65" spans="1:30"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row>
    <row r="66" spans="1:30"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row>
    <row r="67" spans="1:30"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row>
    <row r="68" spans="1:30"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row>
    <row r="69" spans="1:30"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row>
    <row r="70" spans="1:30"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row>
    <row r="71" spans="1:30"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row>
    <row r="72" spans="1:30"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row>
    <row r="73" spans="1:30"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row>
    <row r="74" spans="1:30"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row>
    <row r="75" spans="1:30"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row>
    <row r="76" spans="1:30"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row>
    <row r="77" spans="1:30"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row>
    <row r="78" spans="1:30"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row>
    <row r="79" spans="1:30"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row>
    <row r="80" spans="1:30"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row>
    <row r="81" spans="1:30"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row>
    <row r="82" spans="1:30"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row>
    <row r="83" spans="1:30"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565</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3" t="s">
        <v>125</v>
      </c>
      <c r="D12" s="924"/>
      <c r="E12" s="492" t="s">
        <v>566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row>
    <row r="15" spans="1:30" ht="29.25" customHeight="1">
      <c r="A15" s="398"/>
      <c r="B15" s="31"/>
      <c r="C15" s="467" t="s">
        <v>567</v>
      </c>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row>
    <row r="16" spans="1:30"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row>
    <row r="17" spans="1:30"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row>
    <row r="18" spans="1:30"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row>
    <row r="19" spans="1:30"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row>
    <row r="20" spans="1:30"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row>
    <row r="21" spans="1:30"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row>
    <row r="22" spans="1:30"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row>
    <row r="23" spans="1:30"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21</v>
      </c>
      <c r="X23" s="923"/>
      <c r="Y23" s="923"/>
      <c r="Z23" s="923"/>
      <c r="AA23" s="910"/>
      <c r="AB23" s="405"/>
      <c r="AC23" s="398"/>
      <c r="AD23" s="398"/>
    </row>
    <row r="24" spans="1:30"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row>
    <row r="25" spans="1:30"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row>
    <row r="26" spans="1:30" ht="39.75" customHeight="1">
      <c r="A26" s="398"/>
      <c r="B26" s="31"/>
      <c r="C26" s="826" t="s">
        <v>568</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row>
    <row r="27" spans="1:30"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row>
    <row r="28" spans="1:30"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row>
    <row r="29" spans="1:30" ht="29.25" customHeight="1">
      <c r="A29" s="398"/>
      <c r="B29" s="31"/>
      <c r="C29" s="494" t="s">
        <v>569</v>
      </c>
      <c r="D29" s="923"/>
      <c r="E29" s="923"/>
      <c r="F29" s="923"/>
      <c r="G29" s="923"/>
      <c r="H29" s="923"/>
      <c r="I29" s="923"/>
      <c r="J29" s="923"/>
      <c r="K29" s="910"/>
      <c r="L29" s="407"/>
      <c r="M29" s="494"/>
      <c r="N29" s="923"/>
      <c r="O29" s="923"/>
      <c r="P29" s="923"/>
      <c r="Q29" s="923"/>
      <c r="R29" s="923"/>
      <c r="S29" s="923"/>
      <c r="T29" s="923"/>
      <c r="U29" s="923"/>
      <c r="V29" s="923"/>
      <c r="W29" s="923"/>
      <c r="X29" s="923"/>
      <c r="Y29" s="923"/>
      <c r="Z29" s="923"/>
      <c r="AA29" s="910"/>
      <c r="AB29" s="413"/>
      <c r="AC29" s="398"/>
      <c r="AD29" s="398"/>
    </row>
    <row r="30" spans="1:30"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row>
    <row r="31" spans="1:30"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row>
    <row r="32" spans="1:30" ht="90" customHeight="1">
      <c r="A32" s="398"/>
      <c r="B32" s="31"/>
      <c r="C32" s="495" t="s">
        <v>570</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row>
    <row r="33" spans="1:30"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row>
    <row r="34" spans="1:30" ht="15.75" customHeight="1">
      <c r="A34" s="398"/>
      <c r="B34" s="31"/>
      <c r="C34" s="482" t="s">
        <v>139</v>
      </c>
      <c r="D34" s="919"/>
      <c r="E34" s="410"/>
      <c r="F34" s="467" t="s">
        <v>22</v>
      </c>
      <c r="G34" s="910"/>
      <c r="H34" s="410"/>
      <c r="I34" s="398"/>
      <c r="J34" s="417" t="s">
        <v>140</v>
      </c>
      <c r="K34" s="467">
        <v>1.2</v>
      </c>
      <c r="L34" s="923"/>
      <c r="M34" s="923"/>
      <c r="N34" s="910"/>
      <c r="O34" s="410"/>
      <c r="P34" s="410"/>
      <c r="Q34" s="402" t="s">
        <v>141</v>
      </c>
      <c r="R34" s="398"/>
      <c r="S34" s="410"/>
      <c r="T34" s="410"/>
      <c r="U34" s="410"/>
      <c r="V34" s="410"/>
      <c r="W34" s="467" t="s">
        <v>20</v>
      </c>
      <c r="X34" s="923"/>
      <c r="Y34" s="923"/>
      <c r="Z34" s="923"/>
      <c r="AA34" s="910"/>
      <c r="AB34" s="409"/>
      <c r="AC34" s="398"/>
      <c r="AD34" s="398"/>
    </row>
    <row r="35" spans="1:30"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row>
    <row r="36" spans="1:30" ht="32.25" customHeight="1">
      <c r="A36" s="398"/>
      <c r="B36" s="31"/>
      <c r="C36" s="398"/>
      <c r="D36" s="417" t="s">
        <v>142</v>
      </c>
      <c r="E36" s="410"/>
      <c r="F36" s="495" t="s">
        <v>571</v>
      </c>
      <c r="G36" s="923"/>
      <c r="H36" s="923"/>
      <c r="I36" s="923"/>
      <c r="J36" s="923"/>
      <c r="K36" s="923"/>
      <c r="L36" s="923"/>
      <c r="M36" s="910"/>
      <c r="N36" s="398"/>
      <c r="O36" s="417" t="s">
        <v>144</v>
      </c>
      <c r="P36" s="494">
        <v>0</v>
      </c>
      <c r="Q36" s="923"/>
      <c r="R36" s="923"/>
      <c r="S36" s="923"/>
      <c r="T36" s="923"/>
      <c r="U36" s="923"/>
      <c r="V36" s="923"/>
      <c r="W36" s="923"/>
      <c r="X36" s="923"/>
      <c r="Y36" s="923"/>
      <c r="Z36" s="923"/>
      <c r="AA36" s="910"/>
      <c r="AB36" s="405"/>
      <c r="AC36" s="398"/>
      <c r="AD36" s="398"/>
    </row>
    <row r="37" spans="1:30"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row>
    <row r="38" spans="1:30"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row>
    <row r="39" spans="1:30"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row>
    <row r="40" spans="1:30"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row>
    <row r="41" spans="1:30"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row>
    <row r="42" spans="1:30" ht="15.75" customHeight="1">
      <c r="A42" s="398"/>
      <c r="B42" s="31"/>
      <c r="C42" s="410" t="s">
        <v>140</v>
      </c>
      <c r="D42" s="494">
        <v>1</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row>
    <row r="43" spans="1:30"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row>
    <row r="44" spans="1:30"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row>
    <row r="45" spans="1:30"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row>
    <row r="46" spans="1:30"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row>
    <row r="47" spans="1:30"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row>
    <row r="48" spans="1:30"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row>
    <row r="49" spans="1:30"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row>
    <row r="50" spans="1:30" ht="15.75" customHeight="1">
      <c r="A50" s="425"/>
      <c r="B50" s="41"/>
      <c r="C50" s="44">
        <v>2024</v>
      </c>
      <c r="D50" s="45">
        <v>45474</v>
      </c>
      <c r="E50" s="477">
        <v>45656</v>
      </c>
      <c r="F50" s="910"/>
      <c r="G50" s="46">
        <v>1.2</v>
      </c>
      <c r="H50" s="480" t="s">
        <v>572</v>
      </c>
      <c r="I50" s="923"/>
      <c r="J50" s="923"/>
      <c r="K50" s="923"/>
      <c r="L50" s="923"/>
      <c r="M50" s="923"/>
      <c r="N50" s="923"/>
      <c r="O50" s="923"/>
      <c r="P50" s="923"/>
      <c r="Q50" s="923"/>
      <c r="R50" s="923"/>
      <c r="S50" s="923"/>
      <c r="T50" s="923"/>
      <c r="U50" s="923"/>
      <c r="V50" s="923"/>
      <c r="W50" s="923"/>
      <c r="X50" s="923"/>
      <c r="Y50" s="923"/>
      <c r="Z50" s="923"/>
      <c r="AA50" s="910"/>
      <c r="AB50" s="420"/>
      <c r="AC50" s="425"/>
      <c r="AD50" s="425"/>
    </row>
    <row r="51" spans="1:30" ht="15.75" customHeight="1">
      <c r="A51" s="425"/>
      <c r="B51" s="41"/>
      <c r="C51" s="44">
        <v>2025</v>
      </c>
      <c r="D51" s="45">
        <v>45658</v>
      </c>
      <c r="E51" s="477">
        <v>46021</v>
      </c>
      <c r="F51" s="910"/>
      <c r="G51" s="46">
        <v>1.7</v>
      </c>
      <c r="H51" s="480" t="s">
        <v>572</v>
      </c>
      <c r="I51" s="923"/>
      <c r="J51" s="923"/>
      <c r="K51" s="923"/>
      <c r="L51" s="923"/>
      <c r="M51" s="923"/>
      <c r="N51" s="923"/>
      <c r="O51" s="923"/>
      <c r="P51" s="923"/>
      <c r="Q51" s="923"/>
      <c r="R51" s="923"/>
      <c r="S51" s="923"/>
      <c r="T51" s="923"/>
      <c r="U51" s="923"/>
      <c r="V51" s="923"/>
      <c r="W51" s="923"/>
      <c r="X51" s="923"/>
      <c r="Y51" s="923"/>
      <c r="Z51" s="923"/>
      <c r="AA51" s="910"/>
      <c r="AB51" s="420"/>
      <c r="AC51" s="425"/>
      <c r="AD51" s="425"/>
    </row>
    <row r="52" spans="1:30" ht="15.75" customHeight="1">
      <c r="A52" s="425"/>
      <c r="B52" s="41"/>
      <c r="C52" s="44">
        <v>2026</v>
      </c>
      <c r="D52" s="45">
        <v>46023</v>
      </c>
      <c r="E52" s="477">
        <v>46386</v>
      </c>
      <c r="F52" s="910"/>
      <c r="G52" s="46">
        <v>1.1000000000000001</v>
      </c>
      <c r="H52" s="480" t="s">
        <v>572</v>
      </c>
      <c r="I52" s="923"/>
      <c r="J52" s="923"/>
      <c r="K52" s="923"/>
      <c r="L52" s="923"/>
      <c r="M52" s="923"/>
      <c r="N52" s="923"/>
      <c r="O52" s="923"/>
      <c r="P52" s="923"/>
      <c r="Q52" s="923"/>
      <c r="R52" s="923"/>
      <c r="S52" s="923"/>
      <c r="T52" s="923"/>
      <c r="U52" s="923"/>
      <c r="V52" s="923"/>
      <c r="W52" s="923"/>
      <c r="X52" s="923"/>
      <c r="Y52" s="923"/>
      <c r="Z52" s="923"/>
      <c r="AA52" s="910"/>
      <c r="AB52" s="420"/>
      <c r="AC52" s="425"/>
      <c r="AD52" s="425"/>
    </row>
    <row r="53" spans="1:30" ht="15.75" customHeight="1">
      <c r="A53" s="425"/>
      <c r="B53" s="41"/>
      <c r="C53" s="44">
        <v>2027</v>
      </c>
      <c r="D53" s="45">
        <v>46388</v>
      </c>
      <c r="E53" s="477">
        <v>46751</v>
      </c>
      <c r="F53" s="910"/>
      <c r="G53" s="46">
        <v>1</v>
      </c>
      <c r="H53" s="480" t="s">
        <v>572</v>
      </c>
      <c r="I53" s="923"/>
      <c r="J53" s="923"/>
      <c r="K53" s="923"/>
      <c r="L53" s="923"/>
      <c r="M53" s="923"/>
      <c r="N53" s="923"/>
      <c r="O53" s="923"/>
      <c r="P53" s="923"/>
      <c r="Q53" s="923"/>
      <c r="R53" s="923"/>
      <c r="S53" s="923"/>
      <c r="T53" s="923"/>
      <c r="U53" s="923"/>
      <c r="V53" s="923"/>
      <c r="W53" s="923"/>
      <c r="X53" s="923"/>
      <c r="Y53" s="923"/>
      <c r="Z53" s="923"/>
      <c r="AA53" s="910"/>
      <c r="AB53" s="420"/>
      <c r="AC53" s="425"/>
      <c r="AD53" s="425"/>
    </row>
    <row r="54" spans="1:30"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row>
    <row r="55" spans="1:30"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row>
    <row r="56" spans="1:30"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row>
    <row r="57" spans="1:30"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row>
    <row r="58" spans="1:30"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row>
    <row r="59" spans="1:30"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row>
    <row r="60" spans="1:30"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row>
    <row r="61" spans="1:30"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row>
    <row r="62" spans="1:30"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row>
    <row r="63" spans="1:30"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row>
    <row r="64" spans="1:30"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row>
    <row r="65" spans="1:30"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row>
    <row r="66" spans="1:30"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row>
    <row r="67" spans="1:30"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row>
    <row r="68" spans="1:30"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row>
    <row r="69" spans="1:30"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row>
    <row r="70" spans="1:30"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row>
    <row r="71" spans="1:30"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row>
    <row r="72" spans="1:30"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row>
    <row r="73" spans="1:30"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row>
    <row r="74" spans="1:30"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row>
    <row r="75" spans="1:30"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row>
    <row r="76" spans="1:30"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row>
    <row r="77" spans="1:30"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row>
    <row r="78" spans="1:30"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row>
    <row r="79" spans="1:30"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row>
    <row r="80" spans="1:30"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row>
    <row r="81" spans="1:30"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row>
    <row r="82" spans="1:30"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row>
    <row r="83" spans="1:30"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2" spans="1:33"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c r="AE2" s="398"/>
      <c r="AF2" s="398"/>
      <c r="AG2" s="398"/>
    </row>
    <row r="3" spans="1:33"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c r="AE3" s="398"/>
      <c r="AF3" s="398"/>
      <c r="AG3" s="398"/>
    </row>
    <row r="4" spans="1:33"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c r="AE4" s="398"/>
      <c r="AF4" s="398"/>
      <c r="AG4" s="398"/>
    </row>
    <row r="5" spans="1:33"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c r="AE5" s="398"/>
      <c r="AF5" s="398"/>
      <c r="AG5" s="398"/>
    </row>
    <row r="6" spans="1:33"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c r="AE6" s="398"/>
      <c r="AF6" s="398"/>
      <c r="AG6" s="398"/>
    </row>
    <row r="7" spans="1:33"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c r="AE7" s="398"/>
      <c r="AF7" s="398"/>
      <c r="AG7" s="398"/>
    </row>
    <row r="8" spans="1:33"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c r="AE8" s="398"/>
      <c r="AF8" s="827" t="s">
        <v>573</v>
      </c>
      <c r="AG8" s="919"/>
    </row>
    <row r="9" spans="1:33"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c r="AE9" s="398"/>
      <c r="AF9" s="398"/>
      <c r="AG9" s="398"/>
    </row>
    <row r="10" spans="1:33" ht="30" customHeight="1">
      <c r="A10" s="398"/>
      <c r="B10" s="31"/>
      <c r="C10" s="490" t="s">
        <v>123</v>
      </c>
      <c r="D10" s="919"/>
      <c r="E10" s="467" t="s">
        <v>114</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c r="AE10" s="398"/>
      <c r="AF10" s="398"/>
      <c r="AG10" s="398"/>
    </row>
    <row r="11" spans="1:33"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c r="AE11" s="398"/>
      <c r="AF11" s="52" t="s">
        <v>574</v>
      </c>
      <c r="AG11" s="52" t="s">
        <v>575</v>
      </c>
    </row>
    <row r="12" spans="1:33" ht="29.25" customHeight="1">
      <c r="A12" s="398"/>
      <c r="B12" s="31"/>
      <c r="C12" s="493" t="s">
        <v>125</v>
      </c>
      <c r="D12" s="924"/>
      <c r="E12" s="492" t="s">
        <v>576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c r="AE12" s="398"/>
      <c r="AF12" s="37" t="s">
        <v>577</v>
      </c>
      <c r="AG12" s="37">
        <v>28</v>
      </c>
    </row>
    <row r="13" spans="1:33"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c r="AE13" s="398"/>
      <c r="AF13" s="37" t="s">
        <v>578</v>
      </c>
      <c r="AG13" s="37">
        <v>100</v>
      </c>
    </row>
    <row r="14" spans="1:33"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c r="AE14" s="398"/>
      <c r="AF14" s="37" t="s">
        <v>579</v>
      </c>
      <c r="AG14" s="37">
        <v>34</v>
      </c>
    </row>
    <row r="15" spans="1:33" ht="29.25" customHeight="1">
      <c r="A15" s="398"/>
      <c r="B15" s="31"/>
      <c r="C15" s="467" t="s">
        <v>580</v>
      </c>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c r="AE15" s="398"/>
      <c r="AF15" s="37" t="s">
        <v>581</v>
      </c>
      <c r="AG15" s="37">
        <v>100</v>
      </c>
    </row>
    <row r="16" spans="1:33"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c r="AE16" s="398"/>
      <c r="AF16" s="37" t="s">
        <v>582</v>
      </c>
      <c r="AG16" s="37">
        <v>38</v>
      </c>
    </row>
    <row r="17" spans="1:33"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c r="AE17" s="398"/>
      <c r="AF17" s="37" t="s">
        <v>583</v>
      </c>
      <c r="AG17" s="37">
        <v>100</v>
      </c>
    </row>
    <row r="18" spans="1:33"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c r="AE18" s="398"/>
      <c r="AF18" s="37" t="s">
        <v>584</v>
      </c>
      <c r="AG18" s="37">
        <v>25</v>
      </c>
    </row>
    <row r="19" spans="1:33"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c r="AE19" s="398"/>
      <c r="AF19" s="398"/>
      <c r="AG19" s="398"/>
    </row>
    <row r="20" spans="1:33"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c r="AE20" s="398"/>
      <c r="AF20" s="398"/>
      <c r="AG20" s="398"/>
    </row>
    <row r="21" spans="1:33"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c r="AE21" s="398"/>
      <c r="AF21" s="398"/>
      <c r="AG21" s="398"/>
    </row>
    <row r="22" spans="1:33"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c r="AE22" s="398"/>
      <c r="AF22" s="398"/>
      <c r="AG22" s="398"/>
    </row>
    <row r="23" spans="1:33"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33</v>
      </c>
      <c r="X23" s="923"/>
      <c r="Y23" s="923"/>
      <c r="Z23" s="923"/>
      <c r="AA23" s="910"/>
      <c r="AB23" s="405"/>
      <c r="AC23" s="398"/>
      <c r="AD23" s="398"/>
      <c r="AE23" s="398"/>
      <c r="AF23" s="398"/>
      <c r="AG23" s="398"/>
    </row>
    <row r="24" spans="1:33"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c r="AE24" s="398"/>
      <c r="AF24" s="398"/>
      <c r="AG24" s="398"/>
    </row>
    <row r="25" spans="1:33"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c r="AE25" s="398"/>
      <c r="AF25" s="398"/>
      <c r="AG25" s="398"/>
    </row>
    <row r="26" spans="1:33" ht="39.75" customHeight="1">
      <c r="A26" s="398"/>
      <c r="B26" s="31"/>
      <c r="C26" s="828" t="s">
        <v>568</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c r="AE26" s="398"/>
      <c r="AF26" s="433">
        <f>+(((((AG12/100)*AG13)+((AG14/100)*AG15)+((AG16/100)*AG17))*AG18)/100)</f>
        <v>25</v>
      </c>
      <c r="AG26" s="398"/>
    </row>
    <row r="27" spans="1:33"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c r="AE27" s="398"/>
      <c r="AF27" s="398"/>
      <c r="AG27" s="398"/>
    </row>
    <row r="28" spans="1:33"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c r="AE28" s="398"/>
      <c r="AF28" s="398"/>
      <c r="AG28" s="398"/>
    </row>
    <row r="29" spans="1:33" ht="29.25" customHeight="1">
      <c r="A29" s="398"/>
      <c r="B29" s="31"/>
      <c r="C29" s="494" t="s">
        <v>569</v>
      </c>
      <c r="D29" s="923"/>
      <c r="E29" s="923"/>
      <c r="F29" s="923"/>
      <c r="G29" s="923"/>
      <c r="H29" s="923"/>
      <c r="I29" s="923"/>
      <c r="J29" s="923"/>
      <c r="K29" s="910"/>
      <c r="L29" s="407"/>
      <c r="M29" s="494"/>
      <c r="N29" s="923"/>
      <c r="O29" s="923"/>
      <c r="P29" s="923"/>
      <c r="Q29" s="923"/>
      <c r="R29" s="923"/>
      <c r="S29" s="923"/>
      <c r="T29" s="923"/>
      <c r="U29" s="923"/>
      <c r="V29" s="923"/>
      <c r="W29" s="923"/>
      <c r="X29" s="923"/>
      <c r="Y29" s="923"/>
      <c r="Z29" s="923"/>
      <c r="AA29" s="910"/>
      <c r="AB29" s="413"/>
      <c r="AC29" s="398"/>
      <c r="AD29" s="398"/>
      <c r="AE29" s="398"/>
      <c r="AF29" s="398"/>
      <c r="AG29" s="398"/>
    </row>
    <row r="30" spans="1:33"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c r="AE30" s="398"/>
      <c r="AF30" s="398"/>
      <c r="AG30" s="398"/>
    </row>
    <row r="31" spans="1:33"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c r="AE31" s="398"/>
      <c r="AF31" s="398"/>
      <c r="AG31" s="398"/>
    </row>
    <row r="32" spans="1:33" ht="90" customHeight="1">
      <c r="A32" s="398"/>
      <c r="B32" s="31"/>
      <c r="C32" s="495" t="s">
        <v>570</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c r="AE32" s="398"/>
      <c r="AF32" s="398"/>
      <c r="AG32" s="398"/>
    </row>
    <row r="33" spans="1:33"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c r="AE33" s="398"/>
      <c r="AF33" s="398"/>
      <c r="AG33" s="398"/>
    </row>
    <row r="34" spans="1:33" ht="15.75" customHeight="1">
      <c r="A34" s="398"/>
      <c r="B34" s="31"/>
      <c r="C34" s="482" t="s">
        <v>139</v>
      </c>
      <c r="D34" s="919"/>
      <c r="E34" s="410"/>
      <c r="F34" s="467" t="s">
        <v>34</v>
      </c>
      <c r="G34" s="910"/>
      <c r="H34" s="410"/>
      <c r="I34" s="398"/>
      <c r="J34" s="417" t="s">
        <v>140</v>
      </c>
      <c r="K34" s="467">
        <v>25</v>
      </c>
      <c r="L34" s="923"/>
      <c r="M34" s="923"/>
      <c r="N34" s="910"/>
      <c r="O34" s="410"/>
      <c r="P34" s="410"/>
      <c r="Q34" s="402" t="s">
        <v>141</v>
      </c>
      <c r="R34" s="398"/>
      <c r="S34" s="410"/>
      <c r="T34" s="410"/>
      <c r="U34" s="410"/>
      <c r="V34" s="410"/>
      <c r="W34" s="467" t="s">
        <v>20</v>
      </c>
      <c r="X34" s="923"/>
      <c r="Y34" s="923"/>
      <c r="Z34" s="923"/>
      <c r="AA34" s="910"/>
      <c r="AB34" s="409"/>
      <c r="AC34" s="398"/>
      <c r="AD34" s="398"/>
      <c r="AE34" s="398"/>
      <c r="AF34" s="398"/>
      <c r="AG34" s="398"/>
    </row>
    <row r="35" spans="1:33"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c r="AE35" s="398"/>
      <c r="AF35" s="398"/>
      <c r="AG35" s="398"/>
    </row>
    <row r="36" spans="1:33" ht="32.25" customHeight="1">
      <c r="A36" s="398"/>
      <c r="B36" s="31"/>
      <c r="C36" s="398"/>
      <c r="D36" s="417" t="s">
        <v>142</v>
      </c>
      <c r="E36" s="410"/>
      <c r="F36" s="495" t="s">
        <v>585</v>
      </c>
      <c r="G36" s="923"/>
      <c r="H36" s="923"/>
      <c r="I36" s="923"/>
      <c r="J36" s="923"/>
      <c r="K36" s="923"/>
      <c r="L36" s="923"/>
      <c r="M36" s="910"/>
      <c r="N36" s="398"/>
      <c r="O36" s="417" t="s">
        <v>144</v>
      </c>
      <c r="P36" s="494">
        <v>0</v>
      </c>
      <c r="Q36" s="923"/>
      <c r="R36" s="923"/>
      <c r="S36" s="923"/>
      <c r="T36" s="923"/>
      <c r="U36" s="923"/>
      <c r="V36" s="923"/>
      <c r="W36" s="923"/>
      <c r="X36" s="923"/>
      <c r="Y36" s="923"/>
      <c r="Z36" s="923"/>
      <c r="AA36" s="910"/>
      <c r="AB36" s="405"/>
      <c r="AC36" s="398"/>
      <c r="AD36" s="398"/>
      <c r="AE36" s="398"/>
      <c r="AF36" s="398"/>
      <c r="AG36" s="398"/>
    </row>
    <row r="37" spans="1:33"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c r="AE37" s="398"/>
      <c r="AF37" s="398"/>
      <c r="AG37" s="398"/>
    </row>
    <row r="38" spans="1:33"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c r="AE38" s="398"/>
      <c r="AF38" s="398"/>
      <c r="AG38" s="398"/>
    </row>
    <row r="39" spans="1:33"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c r="AE39" s="398"/>
      <c r="AF39" s="398"/>
      <c r="AG39" s="398"/>
    </row>
    <row r="40" spans="1:33"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c r="AE40" s="398"/>
      <c r="AF40" s="398"/>
      <c r="AG40" s="398"/>
    </row>
    <row r="41" spans="1:33"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c r="AE41" s="398"/>
      <c r="AF41" s="398"/>
      <c r="AG41" s="398"/>
    </row>
    <row r="42" spans="1:33" ht="15.75" customHeight="1">
      <c r="A42" s="398"/>
      <c r="B42" s="31"/>
      <c r="C42" s="410" t="s">
        <v>140</v>
      </c>
      <c r="D42" s="494">
        <v>25</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c r="AE42" s="398"/>
      <c r="AF42" s="398"/>
      <c r="AG42" s="398"/>
    </row>
    <row r="43" spans="1:33"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c r="AE43" s="398"/>
      <c r="AF43" s="398"/>
      <c r="AG43" s="398"/>
    </row>
    <row r="44" spans="1:33"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c r="AE44" s="398"/>
      <c r="AF44" s="398"/>
      <c r="AG44" s="398"/>
    </row>
    <row r="45" spans="1:33"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c r="AE45" s="398"/>
      <c r="AF45" s="398"/>
      <c r="AG45" s="398"/>
    </row>
    <row r="46" spans="1:33"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c r="AE46" s="421"/>
      <c r="AF46" s="421"/>
      <c r="AG46" s="421"/>
    </row>
    <row r="47" spans="1:33"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c r="AE47" s="398"/>
      <c r="AF47" s="398"/>
      <c r="AG47" s="398"/>
    </row>
    <row r="48" spans="1:33"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c r="AE48" s="425"/>
      <c r="AF48" s="425"/>
      <c r="AG48" s="425"/>
    </row>
    <row r="49" spans="1:33"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c r="AE49" s="425"/>
      <c r="AF49" s="425"/>
      <c r="AG49" s="425"/>
    </row>
    <row r="50" spans="1:33" ht="15.75" customHeight="1">
      <c r="A50" s="425"/>
      <c r="B50" s="41"/>
      <c r="C50" s="44">
        <v>2024</v>
      </c>
      <c r="D50" s="45">
        <v>45474</v>
      </c>
      <c r="E50" s="477">
        <v>45656</v>
      </c>
      <c r="F50" s="910"/>
      <c r="G50" s="46">
        <v>25</v>
      </c>
      <c r="H50" s="480" t="s">
        <v>586</v>
      </c>
      <c r="I50" s="923"/>
      <c r="J50" s="923"/>
      <c r="K50" s="923"/>
      <c r="L50" s="923"/>
      <c r="M50" s="923"/>
      <c r="N50" s="923"/>
      <c r="O50" s="923"/>
      <c r="P50" s="923"/>
      <c r="Q50" s="923"/>
      <c r="R50" s="923"/>
      <c r="S50" s="923"/>
      <c r="T50" s="923"/>
      <c r="U50" s="923"/>
      <c r="V50" s="923"/>
      <c r="W50" s="923"/>
      <c r="X50" s="923"/>
      <c r="Y50" s="923"/>
      <c r="Z50" s="923"/>
      <c r="AA50" s="910"/>
      <c r="AB50" s="420"/>
      <c r="AC50" s="425"/>
      <c r="AD50" s="425"/>
      <c r="AE50" s="425"/>
      <c r="AF50" s="425"/>
      <c r="AG50" s="425"/>
    </row>
    <row r="51" spans="1:33" ht="15.75" customHeight="1">
      <c r="A51" s="425"/>
      <c r="B51" s="41"/>
      <c r="C51" s="44">
        <v>2025</v>
      </c>
      <c r="D51" s="45">
        <v>45658</v>
      </c>
      <c r="E51" s="477">
        <v>46021</v>
      </c>
      <c r="F51" s="910"/>
      <c r="G51" s="46">
        <v>65</v>
      </c>
      <c r="H51" s="480" t="s">
        <v>586</v>
      </c>
      <c r="I51" s="923"/>
      <c r="J51" s="923"/>
      <c r="K51" s="923"/>
      <c r="L51" s="923"/>
      <c r="M51" s="923"/>
      <c r="N51" s="923"/>
      <c r="O51" s="923"/>
      <c r="P51" s="923"/>
      <c r="Q51" s="923"/>
      <c r="R51" s="923"/>
      <c r="S51" s="923"/>
      <c r="T51" s="923"/>
      <c r="U51" s="923"/>
      <c r="V51" s="923"/>
      <c r="W51" s="923"/>
      <c r="X51" s="923"/>
      <c r="Y51" s="923"/>
      <c r="Z51" s="923"/>
      <c r="AA51" s="910"/>
      <c r="AB51" s="420"/>
      <c r="AC51" s="425"/>
      <c r="AD51" s="425"/>
      <c r="AE51" s="425"/>
      <c r="AF51" s="425"/>
      <c r="AG51" s="425"/>
    </row>
    <row r="52" spans="1:33" ht="15.75" customHeight="1">
      <c r="A52" s="425"/>
      <c r="B52" s="41"/>
      <c r="C52" s="44">
        <v>2026</v>
      </c>
      <c r="D52" s="45">
        <v>46023</v>
      </c>
      <c r="E52" s="477">
        <v>46386</v>
      </c>
      <c r="F52" s="910"/>
      <c r="G52" s="46">
        <v>85</v>
      </c>
      <c r="H52" s="480" t="s">
        <v>586</v>
      </c>
      <c r="I52" s="923"/>
      <c r="J52" s="923"/>
      <c r="K52" s="923"/>
      <c r="L52" s="923"/>
      <c r="M52" s="923"/>
      <c r="N52" s="923"/>
      <c r="O52" s="923"/>
      <c r="P52" s="923"/>
      <c r="Q52" s="923"/>
      <c r="R52" s="923"/>
      <c r="S52" s="923"/>
      <c r="T52" s="923"/>
      <c r="U52" s="923"/>
      <c r="V52" s="923"/>
      <c r="W52" s="923"/>
      <c r="X52" s="923"/>
      <c r="Y52" s="923"/>
      <c r="Z52" s="923"/>
      <c r="AA52" s="910"/>
      <c r="AB52" s="420"/>
      <c r="AC52" s="425"/>
      <c r="AD52" s="425"/>
      <c r="AE52" s="425"/>
      <c r="AF52" s="425"/>
      <c r="AG52" s="425"/>
    </row>
    <row r="53" spans="1:33" ht="15.75" customHeight="1">
      <c r="A53" s="425"/>
      <c r="B53" s="41"/>
      <c r="C53" s="44">
        <v>2027</v>
      </c>
      <c r="D53" s="45">
        <v>46388</v>
      </c>
      <c r="E53" s="477">
        <v>46751</v>
      </c>
      <c r="F53" s="910"/>
      <c r="G53" s="46">
        <v>100</v>
      </c>
      <c r="H53" s="480" t="s">
        <v>586</v>
      </c>
      <c r="I53" s="923"/>
      <c r="J53" s="923"/>
      <c r="K53" s="923"/>
      <c r="L53" s="923"/>
      <c r="M53" s="923"/>
      <c r="N53" s="923"/>
      <c r="O53" s="923"/>
      <c r="P53" s="923"/>
      <c r="Q53" s="923"/>
      <c r="R53" s="923"/>
      <c r="S53" s="923"/>
      <c r="T53" s="923"/>
      <c r="U53" s="923"/>
      <c r="V53" s="923"/>
      <c r="W53" s="923"/>
      <c r="X53" s="923"/>
      <c r="Y53" s="923"/>
      <c r="Z53" s="923"/>
      <c r="AA53" s="910"/>
      <c r="AB53" s="420"/>
      <c r="AC53" s="425"/>
      <c r="AD53" s="425"/>
      <c r="AE53" s="425"/>
      <c r="AF53" s="425"/>
      <c r="AG53" s="425"/>
    </row>
    <row r="54" spans="1:33"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c r="AE54" s="425"/>
      <c r="AF54" s="425"/>
      <c r="AG54" s="425"/>
    </row>
    <row r="55" spans="1:33"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c r="AE55" s="398"/>
      <c r="AF55" s="398"/>
      <c r="AG55" s="398"/>
    </row>
    <row r="56" spans="1:33"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c r="AE56" s="398"/>
      <c r="AF56" s="398"/>
      <c r="AG56" s="398"/>
    </row>
    <row r="57" spans="1:33"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c r="AE57" s="398"/>
      <c r="AF57" s="398"/>
      <c r="AG57" s="398"/>
    </row>
    <row r="58" spans="1:33"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c r="AE58" s="398"/>
      <c r="AF58" s="398"/>
      <c r="AG58" s="398"/>
    </row>
    <row r="59" spans="1:33"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c r="AE59" s="398"/>
      <c r="AF59" s="398"/>
      <c r="AG59" s="398"/>
    </row>
    <row r="60" spans="1:33"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c r="AE60" s="398"/>
      <c r="AF60" s="398"/>
      <c r="AG60" s="398"/>
    </row>
    <row r="61" spans="1:33"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c r="AE61" s="398"/>
      <c r="AF61" s="398"/>
      <c r="AG61" s="398"/>
    </row>
    <row r="62" spans="1:33"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c r="AE62" s="398"/>
      <c r="AF62" s="398"/>
      <c r="AG62" s="398"/>
    </row>
    <row r="63" spans="1:33"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c r="AE63" s="398"/>
      <c r="AF63" s="398"/>
      <c r="AG63" s="398"/>
    </row>
    <row r="64" spans="1:33"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c r="AE64" s="398"/>
      <c r="AF64" s="398"/>
      <c r="AG64" s="398"/>
    </row>
    <row r="65" spans="1:33"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c r="AE65" s="398"/>
      <c r="AF65" s="398"/>
      <c r="AG65" s="398"/>
    </row>
    <row r="66" spans="1:33"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c r="AE66" s="398"/>
      <c r="AF66" s="398"/>
      <c r="AG66" s="398"/>
    </row>
    <row r="67" spans="1:33"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c r="AE67" s="398"/>
      <c r="AF67" s="398"/>
      <c r="AG67" s="398"/>
    </row>
    <row r="68" spans="1:33"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c r="AE68" s="398"/>
      <c r="AF68" s="398"/>
      <c r="AG68" s="398"/>
    </row>
    <row r="69" spans="1:33"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c r="AE69" s="398"/>
      <c r="AF69" s="398"/>
      <c r="AG69" s="398"/>
    </row>
    <row r="70" spans="1:33"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c r="AE70" s="398"/>
      <c r="AF70" s="398"/>
      <c r="AG70" s="398"/>
    </row>
    <row r="71" spans="1:33"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c r="AE71" s="398"/>
      <c r="AF71" s="398"/>
      <c r="AG71" s="398"/>
    </row>
    <row r="72" spans="1:33"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c r="AE72" s="398"/>
      <c r="AF72" s="398"/>
      <c r="AG72" s="398"/>
    </row>
    <row r="73" spans="1:33"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c r="AE73" s="398"/>
      <c r="AF73" s="398"/>
      <c r="AG73" s="398"/>
    </row>
    <row r="74" spans="1:33"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c r="AE74" s="398"/>
      <c r="AF74" s="398"/>
      <c r="AG74" s="398"/>
    </row>
    <row r="75" spans="1:33"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c r="AE75" s="398"/>
      <c r="AF75" s="398"/>
      <c r="AG75" s="398"/>
    </row>
    <row r="76" spans="1:33"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c r="AE76" s="398"/>
      <c r="AF76" s="398"/>
      <c r="AG76" s="398"/>
    </row>
    <row r="77" spans="1:33"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row>
    <row r="78" spans="1:33"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row>
    <row r="79" spans="1:33"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row>
    <row r="80" spans="1:33"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row>
    <row r="81" spans="1:33"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row>
    <row r="82" spans="1:33"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row>
    <row r="83" spans="1:33"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row>
    <row r="84" spans="1:33"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row>
    <row r="85" spans="1:33"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row>
    <row r="86" spans="1:33"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row>
    <row r="87" spans="1:33"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row>
    <row r="88" spans="1:33"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row>
    <row r="89" spans="1:33"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row>
    <row r="90" spans="1:33"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row>
    <row r="91" spans="1:33"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row>
    <row r="92" spans="1:33"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row>
    <row r="93" spans="1:33"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row>
    <row r="94" spans="1:33"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row>
    <row r="95" spans="1:33"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row>
    <row r="96" spans="1:33"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row>
    <row r="97" spans="1:33"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row>
    <row r="98" spans="1:33"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row>
    <row r="99" spans="1:33"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row>
    <row r="100" spans="1:33"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row>
    <row r="101" spans="1:33"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row>
    <row r="102" spans="1:33"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row>
    <row r="103" spans="1:33"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row>
    <row r="104" spans="1:33"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row>
    <row r="105" spans="1:33"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row>
    <row r="106" spans="1:33"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row>
    <row r="107" spans="1:33"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row>
    <row r="108" spans="1:33"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row>
    <row r="109" spans="1:33"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row>
    <row r="110" spans="1:33"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row>
    <row r="111" spans="1:33"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row>
    <row r="112" spans="1:33"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row>
    <row r="113" spans="1:33"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row>
    <row r="114" spans="1:33"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row>
    <row r="115" spans="1:33"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row>
    <row r="116" spans="1:33"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row>
    <row r="117" spans="1:33"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row>
    <row r="118" spans="1:33"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row>
    <row r="119" spans="1:33"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row>
    <row r="120" spans="1:33"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row>
    <row r="121" spans="1:33"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row>
    <row r="122" spans="1:33"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row>
    <row r="123" spans="1:33"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row>
    <row r="124" spans="1:33"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row>
    <row r="125" spans="1:33"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row>
    <row r="126" spans="1:33"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row>
    <row r="127" spans="1:33"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row>
    <row r="128" spans="1:33"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row>
    <row r="129" spans="1:33"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row>
    <row r="130" spans="1:33"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row>
    <row r="131" spans="1:33"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row>
    <row r="132" spans="1:33"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row>
    <row r="133" spans="1:33"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row>
    <row r="134" spans="1:33"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row>
    <row r="135" spans="1:33"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row>
    <row r="136" spans="1:33"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row>
    <row r="137" spans="1:33"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row>
    <row r="138" spans="1:33"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row>
    <row r="139" spans="1:33"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row>
    <row r="140" spans="1:33"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row>
    <row r="141" spans="1:33"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row>
    <row r="142" spans="1:33"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row>
    <row r="143" spans="1:33"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row>
    <row r="144" spans="1:33"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row>
    <row r="145" spans="1:33"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row>
    <row r="146" spans="1:33"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row>
    <row r="147" spans="1:33"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row>
    <row r="148" spans="1:33"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row>
    <row r="149" spans="1:33"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row>
    <row r="150" spans="1:33"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row>
    <row r="151" spans="1:33"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row>
    <row r="152" spans="1:33"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row>
    <row r="153" spans="1:33"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row>
    <row r="154" spans="1:33"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row>
    <row r="155" spans="1:33"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row>
    <row r="156" spans="1:33"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row>
    <row r="157" spans="1:33"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row>
    <row r="158" spans="1:33"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row>
    <row r="159" spans="1:33"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row>
    <row r="160" spans="1:33"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row>
    <row r="161" spans="1:33"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row>
    <row r="162" spans="1:33"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row>
    <row r="163" spans="1:33"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row>
    <row r="164" spans="1:33"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row>
    <row r="165" spans="1:33"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row>
    <row r="166" spans="1:33"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row>
    <row r="167" spans="1:33"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row>
    <row r="168" spans="1:33"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row>
    <row r="169" spans="1:33"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row>
    <row r="170" spans="1:33"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row>
    <row r="171" spans="1:33"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row>
    <row r="172" spans="1:33"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row>
    <row r="173" spans="1:33"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row>
    <row r="174" spans="1:33"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row>
    <row r="175" spans="1:33"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row>
    <row r="176" spans="1:33"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row>
    <row r="177" spans="1:33"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row>
    <row r="178" spans="1:33"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row>
    <row r="179" spans="1:33"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row>
    <row r="180" spans="1:33"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row>
    <row r="181" spans="1:33"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row>
    <row r="182" spans="1:33"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row>
    <row r="183" spans="1:33"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row>
    <row r="184" spans="1:33"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row>
    <row r="185" spans="1:33"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row>
    <row r="186" spans="1:33"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row>
    <row r="187" spans="1:33"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row>
    <row r="188" spans="1:33"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row>
    <row r="189" spans="1:33"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row>
    <row r="190" spans="1:33"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row>
    <row r="191" spans="1:33"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row>
    <row r="192" spans="1:33"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row>
    <row r="193" spans="1:33"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row>
    <row r="194" spans="1:33"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row>
    <row r="195" spans="1:33"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row>
    <row r="196" spans="1:33"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row>
    <row r="197" spans="1:33"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row>
    <row r="198" spans="1:33"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row>
    <row r="199" spans="1:33"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row>
    <row r="200" spans="1:33"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row>
    <row r="201" spans="1:33"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row>
    <row r="202" spans="1:33"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row>
    <row r="203" spans="1:33"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row>
    <row r="204" spans="1:33"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row>
    <row r="205" spans="1:33"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row>
    <row r="206" spans="1:33"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row>
    <row r="207" spans="1:33"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row>
    <row r="208" spans="1:33"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row>
    <row r="209" spans="1:33"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row>
    <row r="210" spans="1:33"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row>
    <row r="211" spans="1:33"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row>
    <row r="212" spans="1:33"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row>
    <row r="213" spans="1:33"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row>
    <row r="214" spans="1:33"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row>
    <row r="215" spans="1:33"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row>
    <row r="216" spans="1:33"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row>
    <row r="217" spans="1:33"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row>
    <row r="218" spans="1:33"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row>
    <row r="219" spans="1:33"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row>
    <row r="220" spans="1:33"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row>
    <row r="221" spans="1:33"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row>
    <row r="222" spans="1:33"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row>
    <row r="223" spans="1:33"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row>
    <row r="224" spans="1:33"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row>
    <row r="225" spans="1:33"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row>
    <row r="226" spans="1:33"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row>
    <row r="227" spans="1:33"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row>
    <row r="228" spans="1:33"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row>
    <row r="229" spans="1:33"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row>
    <row r="230" spans="1:33"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row>
    <row r="231" spans="1:33"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row>
    <row r="232" spans="1:33"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row>
    <row r="233" spans="1:33"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row>
    <row r="234" spans="1:33"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row>
    <row r="235" spans="1:33"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row>
    <row r="236" spans="1:33"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row>
    <row r="237" spans="1:33"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row>
    <row r="238" spans="1:33"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row>
    <row r="239" spans="1:33"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row>
    <row r="240" spans="1:33"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row>
    <row r="241" spans="1:33"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row>
    <row r="242" spans="1:33"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row>
    <row r="243" spans="1:33"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row>
    <row r="244" spans="1:33"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row>
    <row r="245" spans="1:33"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row>
    <row r="246" spans="1:33"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row>
    <row r="247" spans="1:33"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c r="AG247" s="398"/>
    </row>
    <row r="248" spans="1:33"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c r="AG248" s="398"/>
    </row>
    <row r="249" spans="1:33"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row>
    <row r="250" spans="1:33"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row>
    <row r="251" spans="1:33"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row>
    <row r="252" spans="1:33"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row>
    <row r="253" spans="1:33"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row>
    <row r="254" spans="1:33"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row>
    <row r="255" spans="1:33"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row>
    <row r="256" spans="1:33"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row>
    <row r="257" spans="1:33"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row>
    <row r="258" spans="1:33"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row>
    <row r="259" spans="1:33"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row>
    <row r="260" spans="1:33"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row>
    <row r="261" spans="1:33"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row>
    <row r="262" spans="1:33"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row>
    <row r="263" spans="1:33"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row>
    <row r="264" spans="1:33"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row>
    <row r="265" spans="1:33"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row>
    <row r="266" spans="1:33"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row>
    <row r="267" spans="1:33"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row>
    <row r="268" spans="1:33"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row>
    <row r="269" spans="1:33"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c r="AG269" s="398"/>
    </row>
    <row r="270" spans="1:33"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c r="AG270" s="398"/>
    </row>
    <row r="271" spans="1:33"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c r="AG271" s="398"/>
    </row>
    <row r="272" spans="1:33"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row>
    <row r="273" spans="1:33"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row>
    <row r="274" spans="1:33"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row>
    <row r="275" spans="1:33"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row>
    <row r="276" spans="1:33"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row>
    <row r="277" spans="1:33"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row>
    <row r="278" spans="1:33"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row>
    <row r="279" spans="1:33"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row>
    <row r="280" spans="1:33"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row>
    <row r="281" spans="1:33"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row>
    <row r="282" spans="1:33"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row>
    <row r="283" spans="1:33"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c r="AG283" s="398"/>
    </row>
    <row r="284" spans="1:33"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c r="AG284" s="398"/>
    </row>
    <row r="285" spans="1:33"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c r="AG285" s="398"/>
    </row>
    <row r="286" spans="1:33"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c r="AG286" s="398"/>
    </row>
    <row r="287" spans="1:33"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c r="AG287" s="398"/>
    </row>
    <row r="288" spans="1:33"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c r="AG288" s="398"/>
    </row>
    <row r="289" spans="1:33"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c r="AG289" s="398"/>
    </row>
    <row r="290" spans="1:33"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c r="AG290" s="398"/>
    </row>
    <row r="291" spans="1:33"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row>
    <row r="292" spans="1:33"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c r="AG292" s="398"/>
    </row>
    <row r="293" spans="1:33"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c r="AG293" s="398"/>
    </row>
    <row r="294" spans="1:33"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row>
    <row r="295" spans="1:33"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c r="AG295" s="398"/>
    </row>
    <row r="296" spans="1:33"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c r="AG296" s="398"/>
    </row>
    <row r="297" spans="1:33"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c r="AG297" s="398"/>
    </row>
    <row r="298" spans="1:33"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row>
    <row r="299" spans="1:33"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c r="AG299" s="398"/>
    </row>
    <row r="300" spans="1:33"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c r="AG300" s="398"/>
    </row>
    <row r="301" spans="1:33"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c r="AG301" s="398"/>
    </row>
    <row r="302" spans="1:33"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c r="AG302" s="398"/>
    </row>
    <row r="303" spans="1:33"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c r="AG303" s="398"/>
    </row>
    <row r="304" spans="1:33"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c r="AG304" s="398"/>
    </row>
    <row r="305" spans="1:33"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c r="AG305" s="398"/>
    </row>
    <row r="306" spans="1:33"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c r="AG306" s="398"/>
    </row>
    <row r="307" spans="1:33"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c r="AG307" s="398"/>
    </row>
    <row r="308" spans="1:33"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row>
    <row r="309" spans="1:33"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c r="AG309" s="398"/>
    </row>
    <row r="310" spans="1:33"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row>
    <row r="311" spans="1:33"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c r="AG311" s="398"/>
    </row>
    <row r="312" spans="1:33"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c r="AG312" s="398"/>
    </row>
    <row r="313" spans="1:33"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c r="AG313" s="398"/>
    </row>
    <row r="314" spans="1:33"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row>
    <row r="315" spans="1:33"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c r="AG315" s="398"/>
    </row>
    <row r="316" spans="1:33"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c r="AG316" s="398"/>
    </row>
    <row r="317" spans="1:33"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c r="AG317" s="398"/>
    </row>
    <row r="318" spans="1:33"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c r="AG318" s="398"/>
    </row>
    <row r="319" spans="1:33"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c r="AG319" s="398"/>
    </row>
    <row r="320" spans="1:33"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row>
    <row r="321" spans="1:33"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row>
    <row r="322" spans="1:33"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row>
    <row r="323" spans="1:33"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c r="AG323" s="398"/>
    </row>
    <row r="324" spans="1:33"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row>
    <row r="325" spans="1:33"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c r="AG325" s="398"/>
    </row>
    <row r="326" spans="1:33"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c r="AG326" s="398"/>
    </row>
    <row r="327" spans="1:33"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c r="AG327" s="398"/>
    </row>
    <row r="328" spans="1:33"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c r="AG328" s="398"/>
    </row>
    <row r="329" spans="1:33"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c r="AG329" s="398"/>
    </row>
    <row r="330" spans="1:33"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row>
    <row r="331" spans="1:33"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c r="AG331" s="398"/>
    </row>
    <row r="332" spans="1:33"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c r="AG332" s="398"/>
    </row>
    <row r="333" spans="1:33"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c r="AG333" s="398"/>
    </row>
    <row r="334" spans="1:33"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row>
    <row r="335" spans="1:33"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row>
    <row r="336" spans="1:33"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c r="AG336" s="398"/>
    </row>
    <row r="337" spans="1:33"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c r="AG337" s="398"/>
    </row>
    <row r="338" spans="1:33"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c r="AG338" s="398"/>
    </row>
    <row r="339" spans="1:33"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c r="AG339" s="398"/>
    </row>
    <row r="340" spans="1:33"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c r="AG340" s="398"/>
    </row>
    <row r="341" spans="1:33"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c r="AG341" s="398"/>
    </row>
    <row r="342" spans="1:33"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c r="AG342" s="398"/>
    </row>
    <row r="343" spans="1:33"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c r="AG343" s="398"/>
    </row>
    <row r="344" spans="1:33"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row>
    <row r="345" spans="1:33"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row>
    <row r="346" spans="1:33"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row>
    <row r="347" spans="1:33"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row>
    <row r="348" spans="1:33"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row>
    <row r="349" spans="1:33"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row>
    <row r="350" spans="1:33"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c r="AG350" s="398"/>
    </row>
    <row r="351" spans="1:33"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c r="AG351" s="398"/>
    </row>
    <row r="352" spans="1:33"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c r="AG352" s="398"/>
    </row>
    <row r="353" spans="1:33"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c r="AG353" s="398"/>
    </row>
    <row r="354" spans="1:33"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c r="AG354" s="398"/>
    </row>
    <row r="355" spans="1:33"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c r="AG355" s="398"/>
    </row>
    <row r="356" spans="1:33"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row>
    <row r="357" spans="1:33"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row>
    <row r="358" spans="1:33"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c r="AG358" s="398"/>
    </row>
    <row r="359" spans="1:33"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row>
    <row r="360" spans="1:33"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c r="AG360" s="398"/>
    </row>
    <row r="361" spans="1:33"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c r="AG361" s="398"/>
    </row>
    <row r="362" spans="1:33"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c r="AG362" s="398"/>
    </row>
    <row r="363" spans="1:33"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c r="AG363" s="398"/>
    </row>
    <row r="364" spans="1:33"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c r="AG364" s="398"/>
    </row>
    <row r="365" spans="1:33"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c r="AG365" s="398"/>
    </row>
    <row r="366" spans="1:33"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row>
    <row r="367" spans="1:33"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c r="AG367" s="398"/>
    </row>
    <row r="368" spans="1:33"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c r="AG368" s="398"/>
    </row>
    <row r="369" spans="1:33"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c r="AG369" s="398"/>
    </row>
    <row r="370" spans="1:33"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c r="AG370" s="398"/>
    </row>
    <row r="371" spans="1:33"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c r="AG371" s="398"/>
    </row>
    <row r="372" spans="1:33"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c r="AG372" s="398"/>
    </row>
    <row r="373" spans="1:33"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c r="AG373" s="398"/>
    </row>
    <row r="374" spans="1:33"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c r="AG374" s="398"/>
    </row>
    <row r="375" spans="1:33"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c r="AG375" s="398"/>
    </row>
    <row r="376" spans="1:33"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c r="AG376" s="398"/>
    </row>
    <row r="377" spans="1:33"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c r="AG377" s="398"/>
    </row>
    <row r="378" spans="1:33"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c r="AG378" s="398"/>
    </row>
    <row r="379" spans="1:33"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c r="AG379" s="398"/>
    </row>
    <row r="380" spans="1:33"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row>
    <row r="381" spans="1:33"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c r="AG381" s="398"/>
    </row>
    <row r="382" spans="1:33"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row>
    <row r="383" spans="1:33"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c r="AG383" s="398"/>
    </row>
    <row r="384" spans="1:33"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c r="AG384" s="398"/>
    </row>
    <row r="385" spans="1:33"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c r="AG385" s="398"/>
    </row>
    <row r="386" spans="1:33"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c r="AG386" s="398"/>
    </row>
    <row r="387" spans="1:33"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c r="AG387" s="398"/>
    </row>
    <row r="388" spans="1:33"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c r="AG388" s="398"/>
    </row>
    <row r="389" spans="1:33"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c r="AG389" s="398"/>
    </row>
    <row r="390" spans="1:33"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c r="AG390" s="398"/>
    </row>
    <row r="391" spans="1:33"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row>
    <row r="392" spans="1:33"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row>
    <row r="393" spans="1:33"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row>
    <row r="394" spans="1:33"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row>
    <row r="395" spans="1:33"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row>
    <row r="396" spans="1:33"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c r="AG396" s="398"/>
    </row>
    <row r="397" spans="1:33"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c r="AG397" s="398"/>
    </row>
    <row r="398" spans="1:33"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c r="AG398" s="398"/>
    </row>
    <row r="399" spans="1:33"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c r="AG399" s="398"/>
    </row>
    <row r="400" spans="1:33"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c r="AG400" s="398"/>
    </row>
    <row r="401" spans="1:33"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c r="AG401" s="398"/>
    </row>
    <row r="402" spans="1:33"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c r="AG402" s="398"/>
    </row>
    <row r="403" spans="1:33"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c r="AG403" s="398"/>
    </row>
    <row r="404" spans="1:33"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c r="AG404" s="398"/>
    </row>
    <row r="405" spans="1:33"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c r="AG405" s="398"/>
    </row>
    <row r="406" spans="1:33"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c r="AG406" s="398"/>
    </row>
    <row r="407" spans="1:33"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c r="AG407" s="398"/>
    </row>
    <row r="408" spans="1:33"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c r="AG408" s="398"/>
    </row>
    <row r="409" spans="1:33"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c r="AG409" s="398"/>
    </row>
    <row r="410" spans="1:33"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row>
    <row r="411" spans="1:33"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row>
    <row r="412" spans="1:33"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c r="AG412" s="398"/>
    </row>
    <row r="413" spans="1:33"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c r="AG413" s="398"/>
    </row>
    <row r="414" spans="1:33"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row>
    <row r="415" spans="1:33"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row>
    <row r="416" spans="1:33"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c r="AG416" s="398"/>
    </row>
    <row r="417" spans="1:33"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row>
    <row r="418" spans="1:33"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c r="AG418" s="398"/>
    </row>
    <row r="419" spans="1:33"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c r="AG419" s="398"/>
    </row>
    <row r="420" spans="1:33"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c r="AG420" s="398"/>
    </row>
    <row r="421" spans="1:33"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c r="AG421" s="398"/>
    </row>
    <row r="422" spans="1:33"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c r="AG422" s="398"/>
    </row>
    <row r="423" spans="1:33"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c r="AG423" s="398"/>
    </row>
    <row r="424" spans="1:33"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c r="AE424" s="398"/>
      <c r="AF424" s="398"/>
      <c r="AG424" s="398"/>
    </row>
    <row r="425" spans="1:33"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c r="AG425" s="398"/>
    </row>
    <row r="426" spans="1:33"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c r="AE426" s="398"/>
      <c r="AF426" s="398"/>
      <c r="AG426" s="398"/>
    </row>
    <row r="427" spans="1:33"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c r="AE427" s="398"/>
      <c r="AF427" s="398"/>
      <c r="AG427" s="398"/>
    </row>
    <row r="428" spans="1:33"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c r="AE428" s="398"/>
      <c r="AF428" s="398"/>
      <c r="AG428" s="398"/>
    </row>
    <row r="429" spans="1:33"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c r="AE429" s="398"/>
      <c r="AF429" s="398"/>
      <c r="AG429" s="398"/>
    </row>
    <row r="430" spans="1:33"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c r="AE430" s="398"/>
      <c r="AF430" s="398"/>
      <c r="AG430" s="398"/>
    </row>
    <row r="431" spans="1:33"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c r="AE431" s="398"/>
      <c r="AF431" s="398"/>
      <c r="AG431" s="398"/>
    </row>
    <row r="432" spans="1:33"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c r="AE432" s="398"/>
      <c r="AF432" s="398"/>
      <c r="AG432" s="398"/>
    </row>
    <row r="433" spans="1:33"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c r="AE433" s="398"/>
      <c r="AF433" s="398"/>
      <c r="AG433" s="398"/>
    </row>
    <row r="434" spans="1:33"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row>
    <row r="435" spans="1:33"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row>
    <row r="436" spans="1:33"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c r="AE436" s="398"/>
      <c r="AF436" s="398"/>
      <c r="AG436" s="398"/>
    </row>
    <row r="437" spans="1:33"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c r="AE437" s="398"/>
      <c r="AF437" s="398"/>
      <c r="AG437" s="398"/>
    </row>
    <row r="438" spans="1:33"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c r="AE438" s="398"/>
      <c r="AF438" s="398"/>
      <c r="AG438" s="398"/>
    </row>
    <row r="439" spans="1:33"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c r="AE439" s="398"/>
      <c r="AF439" s="398"/>
      <c r="AG439" s="398"/>
    </row>
    <row r="440" spans="1:33"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row>
    <row r="441" spans="1:33"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c r="AE441" s="398"/>
      <c r="AF441" s="398"/>
      <c r="AG441" s="398"/>
    </row>
    <row r="442" spans="1:33"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c r="AE442" s="398"/>
      <c r="AF442" s="398"/>
      <c r="AG442" s="398"/>
    </row>
    <row r="443" spans="1:33"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c r="AE443" s="398"/>
      <c r="AF443" s="398"/>
      <c r="AG443" s="398"/>
    </row>
    <row r="444" spans="1:33"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c r="AE444" s="398"/>
      <c r="AF444" s="398"/>
      <c r="AG444" s="398"/>
    </row>
    <row r="445" spans="1:33"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c r="AE445" s="398"/>
      <c r="AF445" s="398"/>
      <c r="AG445" s="398"/>
    </row>
    <row r="446" spans="1:33"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c r="AE446" s="398"/>
      <c r="AF446" s="398"/>
      <c r="AG446" s="398"/>
    </row>
    <row r="447" spans="1:33"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c r="AE447" s="398"/>
      <c r="AF447" s="398"/>
      <c r="AG447" s="398"/>
    </row>
    <row r="448" spans="1:33"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c r="AE448" s="398"/>
      <c r="AF448" s="398"/>
      <c r="AG448" s="398"/>
    </row>
    <row r="449" spans="1:33"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c r="AE449" s="398"/>
      <c r="AF449" s="398"/>
      <c r="AG449" s="398"/>
    </row>
    <row r="450" spans="1:33"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c r="AE450" s="398"/>
      <c r="AF450" s="398"/>
      <c r="AG450" s="398"/>
    </row>
    <row r="451" spans="1:33"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c r="AE451" s="398"/>
      <c r="AF451" s="398"/>
      <c r="AG451" s="398"/>
    </row>
    <row r="452" spans="1:33"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c r="AE452" s="398"/>
      <c r="AF452" s="398"/>
      <c r="AG452" s="398"/>
    </row>
    <row r="453" spans="1:33"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c r="AE453" s="398"/>
      <c r="AF453" s="398"/>
      <c r="AG453" s="398"/>
    </row>
    <row r="454" spans="1:33"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c r="AE454" s="398"/>
      <c r="AF454" s="398"/>
      <c r="AG454" s="398"/>
    </row>
    <row r="455" spans="1:33"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c r="AE455" s="398"/>
      <c r="AF455" s="398"/>
      <c r="AG455" s="398"/>
    </row>
    <row r="456" spans="1:33"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c r="AE456" s="398"/>
      <c r="AF456" s="398"/>
      <c r="AG456" s="398"/>
    </row>
    <row r="457" spans="1:33"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c r="AE457" s="398"/>
      <c r="AF457" s="398"/>
      <c r="AG457" s="398"/>
    </row>
    <row r="458" spans="1:33"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row>
    <row r="459" spans="1:33"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c r="AE459" s="398"/>
      <c r="AF459" s="398"/>
      <c r="AG459" s="398"/>
    </row>
    <row r="460" spans="1:33"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row>
    <row r="461" spans="1:33"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c r="AE461" s="398"/>
      <c r="AF461" s="398"/>
      <c r="AG461" s="398"/>
    </row>
    <row r="462" spans="1:33"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c r="AE462" s="398"/>
      <c r="AF462" s="398"/>
      <c r="AG462" s="398"/>
    </row>
    <row r="463" spans="1:33"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c r="AE463" s="398"/>
      <c r="AF463" s="398"/>
      <c r="AG463" s="398"/>
    </row>
    <row r="464" spans="1:33"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c r="AE464" s="398"/>
      <c r="AF464" s="398"/>
      <c r="AG464" s="398"/>
    </row>
    <row r="465" spans="1:33"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c r="AE465" s="398"/>
      <c r="AF465" s="398"/>
      <c r="AG465" s="398"/>
    </row>
    <row r="466" spans="1:33"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c r="AE466" s="398"/>
      <c r="AF466" s="398"/>
      <c r="AG466" s="398"/>
    </row>
    <row r="467" spans="1:33"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c r="AE467" s="398"/>
      <c r="AF467" s="398"/>
      <c r="AG467" s="398"/>
    </row>
    <row r="468" spans="1:33"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c r="AE468" s="398"/>
      <c r="AF468" s="398"/>
      <c r="AG468" s="398"/>
    </row>
    <row r="469" spans="1:33"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row>
    <row r="470" spans="1:33"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c r="AE470" s="398"/>
      <c r="AF470" s="398"/>
      <c r="AG470" s="398"/>
    </row>
    <row r="471" spans="1:33"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c r="AE471" s="398"/>
      <c r="AF471" s="398"/>
      <c r="AG471" s="398"/>
    </row>
    <row r="472" spans="1:33"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c r="AE472" s="398"/>
      <c r="AF472" s="398"/>
      <c r="AG472" s="398"/>
    </row>
    <row r="473" spans="1:33"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c r="AE473" s="398"/>
      <c r="AF473" s="398"/>
      <c r="AG473" s="398"/>
    </row>
    <row r="474" spans="1:33"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c r="AE474" s="398"/>
      <c r="AF474" s="398"/>
      <c r="AG474" s="398"/>
    </row>
    <row r="475" spans="1:33"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c r="AE475" s="398"/>
      <c r="AF475" s="398"/>
      <c r="AG475" s="398"/>
    </row>
    <row r="476" spans="1:33"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c r="AE476" s="398"/>
      <c r="AF476" s="398"/>
      <c r="AG476" s="398"/>
    </row>
    <row r="477" spans="1:33"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c r="AE477" s="398"/>
      <c r="AF477" s="398"/>
      <c r="AG477" s="398"/>
    </row>
    <row r="478" spans="1:33"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c r="AE478" s="398"/>
      <c r="AF478" s="398"/>
      <c r="AG478" s="398"/>
    </row>
    <row r="479" spans="1:33"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c r="AE479" s="398"/>
      <c r="AF479" s="398"/>
      <c r="AG479" s="398"/>
    </row>
    <row r="480" spans="1:33"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c r="AE480" s="398"/>
      <c r="AF480" s="398"/>
      <c r="AG480" s="398"/>
    </row>
    <row r="481" spans="1:33"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c r="AE481" s="398"/>
      <c r="AF481" s="398"/>
      <c r="AG481" s="398"/>
    </row>
    <row r="482" spans="1:33"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row>
    <row r="483" spans="1:33"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c r="AE483" s="398"/>
      <c r="AF483" s="398"/>
      <c r="AG483" s="398"/>
    </row>
    <row r="484" spans="1:33"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c r="AE484" s="398"/>
      <c r="AF484" s="398"/>
      <c r="AG484" s="398"/>
    </row>
    <row r="485" spans="1:33"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c r="AE485" s="398"/>
      <c r="AF485" s="398"/>
      <c r="AG485" s="398"/>
    </row>
    <row r="486" spans="1:33"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G486" s="398"/>
    </row>
    <row r="487" spans="1:33"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row>
    <row r="488" spans="1:33"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row>
    <row r="489" spans="1:33"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c r="AE489" s="398"/>
      <c r="AF489" s="398"/>
      <c r="AG489" s="398"/>
    </row>
    <row r="490" spans="1:33"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c r="AE490" s="398"/>
      <c r="AF490" s="398"/>
      <c r="AG490" s="398"/>
    </row>
    <row r="491" spans="1:33"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c r="AE491" s="398"/>
      <c r="AF491" s="398"/>
      <c r="AG491" s="398"/>
    </row>
    <row r="492" spans="1:33"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c r="AE492" s="398"/>
      <c r="AF492" s="398"/>
      <c r="AG492" s="398"/>
    </row>
    <row r="493" spans="1:33"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c r="AE493" s="398"/>
      <c r="AF493" s="398"/>
      <c r="AG493" s="398"/>
    </row>
    <row r="494" spans="1:33"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c r="AE494" s="398"/>
      <c r="AF494" s="398"/>
      <c r="AG494" s="398"/>
    </row>
    <row r="495" spans="1:33"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c r="AE495" s="398"/>
      <c r="AF495" s="398"/>
      <c r="AG495" s="398"/>
    </row>
    <row r="496" spans="1:33"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c r="AE496" s="398"/>
      <c r="AF496" s="398"/>
      <c r="AG496" s="398"/>
    </row>
    <row r="497" spans="1:33"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G497" s="398"/>
    </row>
    <row r="498" spans="1:33"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c r="AE498" s="398"/>
      <c r="AF498" s="398"/>
      <c r="AG498" s="398"/>
    </row>
    <row r="499" spans="1:33"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row>
    <row r="500" spans="1:33"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c r="AE500" s="398"/>
      <c r="AF500" s="398"/>
      <c r="AG500" s="398"/>
    </row>
    <row r="501" spans="1:33"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c r="AE501" s="398"/>
      <c r="AF501" s="398"/>
      <c r="AG501" s="398"/>
    </row>
    <row r="502" spans="1:33"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c r="AE502" s="398"/>
      <c r="AF502" s="398"/>
      <c r="AG502" s="398"/>
    </row>
    <row r="503" spans="1:33"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c r="AE503" s="398"/>
      <c r="AF503" s="398"/>
      <c r="AG503" s="398"/>
    </row>
    <row r="504" spans="1:33"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row>
    <row r="505" spans="1:33"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row>
    <row r="506" spans="1:33"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c r="AE506" s="398"/>
      <c r="AF506" s="398"/>
      <c r="AG506" s="398"/>
    </row>
    <row r="507" spans="1:33"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row>
    <row r="508" spans="1:33"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c r="AE508" s="398"/>
      <c r="AF508" s="398"/>
      <c r="AG508" s="398"/>
    </row>
    <row r="509" spans="1:33"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c r="AE509" s="398"/>
      <c r="AF509" s="398"/>
      <c r="AG509" s="398"/>
    </row>
    <row r="510" spans="1:33"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G510" s="398"/>
    </row>
    <row r="511" spans="1:33"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c r="AE511" s="398"/>
      <c r="AF511" s="398"/>
      <c r="AG511" s="398"/>
    </row>
    <row r="512" spans="1:33"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row>
    <row r="513" spans="1:33"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c r="AE513" s="398"/>
      <c r="AF513" s="398"/>
      <c r="AG513" s="398"/>
    </row>
    <row r="514" spans="1:33"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c r="AE514" s="398"/>
      <c r="AF514" s="398"/>
      <c r="AG514" s="398"/>
    </row>
    <row r="515" spans="1:33"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c r="AE515" s="398"/>
      <c r="AF515" s="398"/>
      <c r="AG515" s="398"/>
    </row>
    <row r="516" spans="1:33"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c r="AE516" s="398"/>
      <c r="AF516" s="398"/>
      <c r="AG516" s="398"/>
    </row>
    <row r="517" spans="1:33"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c r="AE517" s="398"/>
      <c r="AF517" s="398"/>
      <c r="AG517" s="398"/>
    </row>
    <row r="518" spans="1:33"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c r="AE518" s="398"/>
      <c r="AF518" s="398"/>
      <c r="AG518" s="398"/>
    </row>
    <row r="519" spans="1:33"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c r="AE519" s="398"/>
      <c r="AF519" s="398"/>
      <c r="AG519" s="398"/>
    </row>
    <row r="520" spans="1:33"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c r="AE520" s="398"/>
      <c r="AF520" s="398"/>
      <c r="AG520" s="398"/>
    </row>
    <row r="521" spans="1:33"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c r="AE521" s="398"/>
      <c r="AF521" s="398"/>
      <c r="AG521" s="398"/>
    </row>
    <row r="522" spans="1:33"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8"/>
      <c r="AF522" s="398"/>
      <c r="AG522" s="398"/>
    </row>
    <row r="523" spans="1:33"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c r="AE523" s="398"/>
      <c r="AF523" s="398"/>
      <c r="AG523" s="398"/>
    </row>
    <row r="524" spans="1:33"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c r="AE524" s="398"/>
      <c r="AF524" s="398"/>
      <c r="AG524" s="398"/>
    </row>
    <row r="525" spans="1:33"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c r="AE525" s="398"/>
      <c r="AF525" s="398"/>
      <c r="AG525" s="398"/>
    </row>
    <row r="526" spans="1:33"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c r="AE526" s="398"/>
      <c r="AF526" s="398"/>
      <c r="AG526" s="398"/>
    </row>
    <row r="527" spans="1:33"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c r="AE527" s="398"/>
      <c r="AF527" s="398"/>
      <c r="AG527" s="398"/>
    </row>
    <row r="528" spans="1:33"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c r="AE528" s="398"/>
      <c r="AF528" s="398"/>
      <c r="AG528" s="398"/>
    </row>
    <row r="529" spans="1:33"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row>
    <row r="530" spans="1:33"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row>
    <row r="531" spans="1:33"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row>
    <row r="532" spans="1:33"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c r="AE532" s="398"/>
      <c r="AF532" s="398"/>
      <c r="AG532" s="398"/>
    </row>
    <row r="533" spans="1:33"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c r="AE533" s="398"/>
      <c r="AF533" s="398"/>
      <c r="AG533" s="398"/>
    </row>
    <row r="534" spans="1:33"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row>
    <row r="535" spans="1:33"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c r="AE535" s="398"/>
      <c r="AF535" s="398"/>
      <c r="AG535" s="398"/>
    </row>
    <row r="536" spans="1:33"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c r="AE536" s="398"/>
      <c r="AF536" s="398"/>
      <c r="AG536" s="398"/>
    </row>
    <row r="537" spans="1:33"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c r="AE537" s="398"/>
      <c r="AF537" s="398"/>
      <c r="AG537" s="398"/>
    </row>
    <row r="538" spans="1:33"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c r="AE538" s="398"/>
      <c r="AF538" s="398"/>
      <c r="AG538" s="398"/>
    </row>
    <row r="539" spans="1:33"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row>
    <row r="540" spans="1:33"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c r="AE540" s="398"/>
      <c r="AF540" s="398"/>
      <c r="AG540" s="398"/>
    </row>
    <row r="541" spans="1:33"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c r="AE541" s="398"/>
      <c r="AF541" s="398"/>
      <c r="AG541" s="398"/>
    </row>
    <row r="542" spans="1:33"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c r="AE542" s="398"/>
      <c r="AF542" s="398"/>
      <c r="AG542" s="398"/>
    </row>
    <row r="543" spans="1:33"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c r="AE543" s="398"/>
      <c r="AF543" s="398"/>
      <c r="AG543" s="398"/>
    </row>
    <row r="544" spans="1:33"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c r="AE544" s="398"/>
      <c r="AF544" s="398"/>
      <c r="AG544" s="398"/>
    </row>
    <row r="545" spans="1:33"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c r="AE545" s="398"/>
      <c r="AF545" s="398"/>
      <c r="AG545" s="398"/>
    </row>
    <row r="546" spans="1:33"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c r="AE546" s="398"/>
      <c r="AF546" s="398"/>
      <c r="AG546" s="398"/>
    </row>
    <row r="547" spans="1:33"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c r="AE547" s="398"/>
      <c r="AF547" s="398"/>
      <c r="AG547" s="398"/>
    </row>
    <row r="548" spans="1:33"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c r="AE548" s="398"/>
      <c r="AF548" s="398"/>
      <c r="AG548" s="398"/>
    </row>
    <row r="549" spans="1:33"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c r="AE549" s="398"/>
      <c r="AF549" s="398"/>
      <c r="AG549" s="398"/>
    </row>
    <row r="550" spans="1:33"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c r="AE550" s="398"/>
      <c r="AF550" s="398"/>
      <c r="AG550" s="398"/>
    </row>
    <row r="551" spans="1:33"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c r="AE551" s="398"/>
      <c r="AF551" s="398"/>
      <c r="AG551" s="398"/>
    </row>
    <row r="552" spans="1:33"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c r="AE552" s="398"/>
      <c r="AF552" s="398"/>
      <c r="AG552" s="398"/>
    </row>
    <row r="553" spans="1:33"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row>
    <row r="554" spans="1:33"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c r="AE554" s="398"/>
      <c r="AF554" s="398"/>
      <c r="AG554" s="398"/>
    </row>
    <row r="555" spans="1:33"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c r="AE555" s="398"/>
      <c r="AF555" s="398"/>
      <c r="AG555" s="398"/>
    </row>
    <row r="556" spans="1:33"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c r="AE556" s="398"/>
      <c r="AF556" s="398"/>
      <c r="AG556" s="398"/>
    </row>
    <row r="557" spans="1:33"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c r="AE557" s="398"/>
      <c r="AF557" s="398"/>
      <c r="AG557" s="398"/>
    </row>
    <row r="558" spans="1:33"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c r="AE558" s="398"/>
      <c r="AF558" s="398"/>
      <c r="AG558" s="398"/>
    </row>
    <row r="559" spans="1:33"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c r="AE559" s="398"/>
      <c r="AF559" s="398"/>
      <c r="AG559" s="398"/>
    </row>
    <row r="560" spans="1:33"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c r="AE560" s="398"/>
      <c r="AF560" s="398"/>
      <c r="AG560" s="398"/>
    </row>
    <row r="561" spans="1:33"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c r="AE561" s="398"/>
      <c r="AF561" s="398"/>
      <c r="AG561" s="398"/>
    </row>
    <row r="562" spans="1:33"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c r="AE562" s="398"/>
      <c r="AF562" s="398"/>
      <c r="AG562" s="398"/>
    </row>
    <row r="563" spans="1:33"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c r="AE563" s="398"/>
      <c r="AF563" s="398"/>
      <c r="AG563" s="398"/>
    </row>
    <row r="564" spans="1:33"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c r="AE564" s="398"/>
      <c r="AF564" s="398"/>
      <c r="AG564" s="398"/>
    </row>
    <row r="565" spans="1:33"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c r="AE565" s="398"/>
      <c r="AF565" s="398"/>
      <c r="AG565" s="398"/>
    </row>
    <row r="566" spans="1:33"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row>
    <row r="567" spans="1:33"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row>
    <row r="568" spans="1:33"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row>
    <row r="569" spans="1:33"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c r="AE569" s="398"/>
      <c r="AF569" s="398"/>
      <c r="AG569" s="398"/>
    </row>
    <row r="570" spans="1:33"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c r="AE570" s="398"/>
      <c r="AF570" s="398"/>
      <c r="AG570" s="398"/>
    </row>
    <row r="571" spans="1:33"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c r="AE571" s="398"/>
      <c r="AF571" s="398"/>
      <c r="AG571" s="398"/>
    </row>
    <row r="572" spans="1:33"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c r="AE572" s="398"/>
      <c r="AF572" s="398"/>
      <c r="AG572" s="398"/>
    </row>
    <row r="573" spans="1:33"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c r="AE573" s="398"/>
      <c r="AF573" s="398"/>
      <c r="AG573" s="398"/>
    </row>
    <row r="574" spans="1:33"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c r="AE574" s="398"/>
      <c r="AF574" s="398"/>
      <c r="AG574" s="398"/>
    </row>
    <row r="575" spans="1:33"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c r="AE575" s="398"/>
      <c r="AF575" s="398"/>
      <c r="AG575" s="398"/>
    </row>
    <row r="576" spans="1:33"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c r="AE576" s="398"/>
      <c r="AF576" s="398"/>
      <c r="AG576" s="398"/>
    </row>
    <row r="577" spans="1:33"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c r="AE577" s="398"/>
      <c r="AF577" s="398"/>
      <c r="AG577" s="398"/>
    </row>
    <row r="578" spans="1:33"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c r="AE578" s="398"/>
      <c r="AF578" s="398"/>
      <c r="AG578" s="398"/>
    </row>
    <row r="579" spans="1:33"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c r="AE579" s="398"/>
      <c r="AF579" s="398"/>
      <c r="AG579" s="398"/>
    </row>
    <row r="580" spans="1:33"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c r="AE580" s="398"/>
      <c r="AF580" s="398"/>
      <c r="AG580" s="398"/>
    </row>
    <row r="581" spans="1:33"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c r="AE581" s="398"/>
      <c r="AF581" s="398"/>
      <c r="AG581" s="398"/>
    </row>
    <row r="582" spans="1:33"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row>
    <row r="583" spans="1:33"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c r="AE583" s="398"/>
      <c r="AF583" s="398"/>
      <c r="AG583" s="398"/>
    </row>
    <row r="584" spans="1:33"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c r="AE584" s="398"/>
      <c r="AF584" s="398"/>
      <c r="AG584" s="398"/>
    </row>
    <row r="585" spans="1:33"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c r="AE585" s="398"/>
      <c r="AF585" s="398"/>
      <c r="AG585" s="398"/>
    </row>
    <row r="586" spans="1:33"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c r="AE586" s="398"/>
      <c r="AF586" s="398"/>
      <c r="AG586" s="398"/>
    </row>
    <row r="587" spans="1:33"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c r="AE587" s="398"/>
      <c r="AF587" s="398"/>
      <c r="AG587" s="398"/>
    </row>
    <row r="588" spans="1:33"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c r="AE588" s="398"/>
      <c r="AF588" s="398"/>
      <c r="AG588" s="398"/>
    </row>
    <row r="589" spans="1:33"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c r="AE589" s="398"/>
      <c r="AF589" s="398"/>
      <c r="AG589" s="398"/>
    </row>
    <row r="590" spans="1:33"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row>
    <row r="591" spans="1:33"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c r="AE591" s="398"/>
      <c r="AF591" s="398"/>
      <c r="AG591" s="398"/>
    </row>
    <row r="592" spans="1:33"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row>
    <row r="593" spans="1:33"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row>
    <row r="594" spans="1:33"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c r="AE594" s="398"/>
      <c r="AF594" s="398"/>
      <c r="AG594" s="398"/>
    </row>
    <row r="595" spans="1:33"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row>
    <row r="596" spans="1:33"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c r="AE596" s="398"/>
      <c r="AF596" s="398"/>
      <c r="AG596" s="398"/>
    </row>
    <row r="597" spans="1:33"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c r="AE597" s="398"/>
      <c r="AF597" s="398"/>
      <c r="AG597" s="398"/>
    </row>
    <row r="598" spans="1:33"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c r="AE598" s="398"/>
      <c r="AF598" s="398"/>
      <c r="AG598" s="398"/>
    </row>
    <row r="599" spans="1:33"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c r="AE599" s="398"/>
      <c r="AF599" s="398"/>
      <c r="AG599" s="398"/>
    </row>
    <row r="600" spans="1:33"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c r="AE600" s="398"/>
      <c r="AF600" s="398"/>
      <c r="AG600" s="398"/>
    </row>
    <row r="601" spans="1:33"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c r="AE601" s="398"/>
      <c r="AF601" s="398"/>
      <c r="AG601" s="398"/>
    </row>
    <row r="602" spans="1:33"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c r="AE602" s="398"/>
      <c r="AF602" s="398"/>
      <c r="AG602" s="398"/>
    </row>
    <row r="603" spans="1:33"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c r="AE603" s="398"/>
      <c r="AF603" s="398"/>
      <c r="AG603" s="398"/>
    </row>
    <row r="604" spans="1:33"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c r="AE604" s="398"/>
      <c r="AF604" s="398"/>
      <c r="AG604" s="398"/>
    </row>
    <row r="605" spans="1:33"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c r="AE605" s="398"/>
      <c r="AF605" s="398"/>
      <c r="AG605" s="398"/>
    </row>
    <row r="606" spans="1:33"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c r="AE606" s="398"/>
      <c r="AF606" s="398"/>
      <c r="AG606" s="398"/>
    </row>
    <row r="607" spans="1:33"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c r="AE607" s="398"/>
      <c r="AF607" s="398"/>
      <c r="AG607" s="398"/>
    </row>
    <row r="608" spans="1:33"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row>
    <row r="609" spans="1:33"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c r="AE609" s="398"/>
      <c r="AF609" s="398"/>
      <c r="AG609" s="398"/>
    </row>
    <row r="610" spans="1:33"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row>
    <row r="611" spans="1:33"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c r="AE611" s="398"/>
      <c r="AF611" s="398"/>
      <c r="AG611" s="398"/>
    </row>
    <row r="612" spans="1:33"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c r="AE612" s="398"/>
      <c r="AF612" s="398"/>
      <c r="AG612" s="398"/>
    </row>
    <row r="613" spans="1:33"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c r="AE613" s="398"/>
      <c r="AF613" s="398"/>
      <c r="AG613" s="398"/>
    </row>
    <row r="614" spans="1:33"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c r="AE614" s="398"/>
      <c r="AF614" s="398"/>
      <c r="AG614" s="398"/>
    </row>
    <row r="615" spans="1:33"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c r="AE615" s="398"/>
      <c r="AF615" s="398"/>
      <c r="AG615" s="398"/>
    </row>
    <row r="616" spans="1:33"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c r="AE616" s="398"/>
      <c r="AF616" s="398"/>
      <c r="AG616" s="398"/>
    </row>
    <row r="617" spans="1:33"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row>
    <row r="618" spans="1:33"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c r="AE618" s="398"/>
      <c r="AF618" s="398"/>
      <c r="AG618" s="398"/>
    </row>
    <row r="619" spans="1:33"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c r="AE619" s="398"/>
      <c r="AF619" s="398"/>
      <c r="AG619" s="398"/>
    </row>
    <row r="620" spans="1:33"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c r="AE620" s="398"/>
      <c r="AF620" s="398"/>
      <c r="AG620" s="398"/>
    </row>
    <row r="621" spans="1:33"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row>
    <row r="622" spans="1:33"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c r="AE622" s="398"/>
      <c r="AF622" s="398"/>
      <c r="AG622" s="398"/>
    </row>
    <row r="623" spans="1:33"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row>
    <row r="624" spans="1:33"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c r="AE624" s="398"/>
      <c r="AF624" s="398"/>
      <c r="AG624" s="398"/>
    </row>
    <row r="625" spans="1:33"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c r="AE625" s="398"/>
      <c r="AF625" s="398"/>
      <c r="AG625" s="398"/>
    </row>
    <row r="626" spans="1:33"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c r="AE626" s="398"/>
      <c r="AF626" s="398"/>
      <c r="AG626" s="398"/>
    </row>
    <row r="627" spans="1:33"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c r="AE627" s="398"/>
      <c r="AF627" s="398"/>
      <c r="AG627" s="398"/>
    </row>
    <row r="628" spans="1:33"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c r="AE628" s="398"/>
      <c r="AF628" s="398"/>
      <c r="AG628" s="398"/>
    </row>
    <row r="629" spans="1:33"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c r="AE629" s="398"/>
      <c r="AF629" s="398"/>
      <c r="AG629" s="398"/>
    </row>
    <row r="630" spans="1:33"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c r="AE630" s="398"/>
      <c r="AF630" s="398"/>
      <c r="AG630" s="398"/>
    </row>
    <row r="631" spans="1:33"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c r="AE631" s="398"/>
      <c r="AF631" s="398"/>
      <c r="AG631" s="398"/>
    </row>
    <row r="632" spans="1:33"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c r="AE632" s="398"/>
      <c r="AF632" s="398"/>
      <c r="AG632" s="398"/>
    </row>
    <row r="633" spans="1:33"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c r="AE633" s="398"/>
      <c r="AF633" s="398"/>
      <c r="AG633" s="398"/>
    </row>
    <row r="634" spans="1:33"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c r="AE634" s="398"/>
      <c r="AF634" s="398"/>
      <c r="AG634" s="398"/>
    </row>
    <row r="635" spans="1:33"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c r="AE635" s="398"/>
      <c r="AF635" s="398"/>
      <c r="AG635" s="398"/>
    </row>
    <row r="636" spans="1:33"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c r="AE636" s="398"/>
      <c r="AF636" s="398"/>
      <c r="AG636" s="398"/>
    </row>
    <row r="637" spans="1:33"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c r="AE637" s="398"/>
      <c r="AF637" s="398"/>
      <c r="AG637" s="398"/>
    </row>
    <row r="638" spans="1:33"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row>
    <row r="639" spans="1:33"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c r="AE639" s="398"/>
      <c r="AF639" s="398"/>
      <c r="AG639" s="398"/>
    </row>
    <row r="640" spans="1:33"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c r="AE640" s="398"/>
      <c r="AF640" s="398"/>
      <c r="AG640" s="398"/>
    </row>
    <row r="641" spans="1:33"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c r="AE641" s="398"/>
      <c r="AF641" s="398"/>
      <c r="AG641" s="398"/>
    </row>
    <row r="642" spans="1:33"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row>
    <row r="643" spans="1:33"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row>
    <row r="644" spans="1:33"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row>
    <row r="645" spans="1:33"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row>
    <row r="646" spans="1:33"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row>
    <row r="647" spans="1:33"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row>
    <row r="648" spans="1:33"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row>
    <row r="649" spans="1:33"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row>
    <row r="650" spans="1:33"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row>
    <row r="651" spans="1:33"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c r="AE651" s="398"/>
      <c r="AF651" s="398"/>
      <c r="AG651" s="398"/>
    </row>
    <row r="652" spans="1:33"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c r="AE652" s="398"/>
      <c r="AF652" s="398"/>
      <c r="AG652" s="398"/>
    </row>
    <row r="653" spans="1:33"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c r="AE653" s="398"/>
      <c r="AF653" s="398"/>
      <c r="AG653" s="398"/>
    </row>
    <row r="654" spans="1:33"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c r="AE654" s="398"/>
      <c r="AF654" s="398"/>
      <c r="AG654" s="398"/>
    </row>
    <row r="655" spans="1:33"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c r="AE655" s="398"/>
      <c r="AF655" s="398"/>
      <c r="AG655" s="398"/>
    </row>
    <row r="656" spans="1:33"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c r="AE656" s="398"/>
      <c r="AF656" s="398"/>
      <c r="AG656" s="398"/>
    </row>
    <row r="657" spans="1:33"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c r="AE657" s="398"/>
      <c r="AF657" s="398"/>
      <c r="AG657" s="398"/>
    </row>
    <row r="658" spans="1:33"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c r="AE658" s="398"/>
      <c r="AF658" s="398"/>
      <c r="AG658" s="398"/>
    </row>
    <row r="659" spans="1:33"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c r="AE659" s="398"/>
      <c r="AF659" s="398"/>
      <c r="AG659" s="398"/>
    </row>
    <row r="660" spans="1:33"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c r="AE660" s="398"/>
      <c r="AF660" s="398"/>
      <c r="AG660" s="398"/>
    </row>
    <row r="661" spans="1:33"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c r="AE661" s="398"/>
      <c r="AF661" s="398"/>
      <c r="AG661" s="398"/>
    </row>
    <row r="662" spans="1:33"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row>
    <row r="663" spans="1:33"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c r="AE663" s="398"/>
      <c r="AF663" s="398"/>
      <c r="AG663" s="398"/>
    </row>
    <row r="664" spans="1:33"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row>
    <row r="665" spans="1:33"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row>
    <row r="666" spans="1:33"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c r="AE666" s="398"/>
      <c r="AF666" s="398"/>
      <c r="AG666" s="398"/>
    </row>
    <row r="667" spans="1:33"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row>
    <row r="668" spans="1:33"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c r="AE668" s="398"/>
      <c r="AF668" s="398"/>
      <c r="AG668" s="398"/>
    </row>
    <row r="669" spans="1:33"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c r="AE669" s="398"/>
      <c r="AF669" s="398"/>
      <c r="AG669" s="398"/>
    </row>
    <row r="670" spans="1:33"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c r="AE670" s="398"/>
      <c r="AF670" s="398"/>
      <c r="AG670" s="398"/>
    </row>
    <row r="671" spans="1:33"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c r="AE671" s="398"/>
      <c r="AF671" s="398"/>
      <c r="AG671" s="398"/>
    </row>
    <row r="672" spans="1:33"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c r="AE672" s="398"/>
      <c r="AF672" s="398"/>
      <c r="AG672" s="398"/>
    </row>
    <row r="673" spans="1:33"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c r="AE673" s="398"/>
      <c r="AF673" s="398"/>
      <c r="AG673" s="398"/>
    </row>
    <row r="674" spans="1:33"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c r="AE674" s="398"/>
      <c r="AF674" s="398"/>
      <c r="AG674" s="398"/>
    </row>
    <row r="675" spans="1:33"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c r="AE675" s="398"/>
      <c r="AF675" s="398"/>
      <c r="AG675" s="398"/>
    </row>
    <row r="676" spans="1:33"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c r="AE676" s="398"/>
      <c r="AF676" s="398"/>
      <c r="AG676" s="398"/>
    </row>
    <row r="677" spans="1:33"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c r="AE677" s="398"/>
      <c r="AF677" s="398"/>
      <c r="AG677" s="398"/>
    </row>
    <row r="678" spans="1:33"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c r="AE678" s="398"/>
      <c r="AF678" s="398"/>
      <c r="AG678" s="398"/>
    </row>
    <row r="679" spans="1:33"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c r="AE679" s="398"/>
      <c r="AF679" s="398"/>
      <c r="AG679" s="398"/>
    </row>
    <row r="680" spans="1:33"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c r="AE680" s="398"/>
      <c r="AF680" s="398"/>
      <c r="AG680" s="398"/>
    </row>
    <row r="681" spans="1:33"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c r="AE681" s="398"/>
      <c r="AF681" s="398"/>
      <c r="AG681" s="398"/>
    </row>
    <row r="682" spans="1:33"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row>
    <row r="683" spans="1:33"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c r="AE683" s="398"/>
      <c r="AF683" s="398"/>
      <c r="AG683" s="398"/>
    </row>
    <row r="684" spans="1:33"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c r="AE684" s="398"/>
      <c r="AF684" s="398"/>
      <c r="AG684" s="398"/>
    </row>
    <row r="685" spans="1:33"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c r="AE685" s="398"/>
      <c r="AF685" s="398"/>
      <c r="AG685" s="398"/>
    </row>
    <row r="686" spans="1:33"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c r="AE686" s="398"/>
      <c r="AF686" s="398"/>
      <c r="AG686" s="398"/>
    </row>
    <row r="687" spans="1:33"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c r="AE687" s="398"/>
      <c r="AF687" s="398"/>
      <c r="AG687" s="398"/>
    </row>
    <row r="688" spans="1:33"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row>
    <row r="689" spans="1:33"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c r="AE689" s="398"/>
      <c r="AF689" s="398"/>
      <c r="AG689" s="398"/>
    </row>
    <row r="690" spans="1:33"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c r="AE690" s="398"/>
      <c r="AF690" s="398"/>
      <c r="AG690" s="398"/>
    </row>
    <row r="691" spans="1:33"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c r="AE691" s="398"/>
      <c r="AF691" s="398"/>
      <c r="AG691" s="398"/>
    </row>
    <row r="692" spans="1:33"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c r="AE692" s="398"/>
      <c r="AF692" s="398"/>
      <c r="AG692" s="398"/>
    </row>
    <row r="693" spans="1:33"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c r="AE693" s="398"/>
      <c r="AF693" s="398"/>
      <c r="AG693" s="398"/>
    </row>
    <row r="694" spans="1:33"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c r="AE694" s="398"/>
      <c r="AF694" s="398"/>
      <c r="AG694" s="398"/>
    </row>
    <row r="695" spans="1:33"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c r="AE695" s="398"/>
      <c r="AF695" s="398"/>
      <c r="AG695" s="398"/>
    </row>
    <row r="696" spans="1:33"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c r="AE696" s="398"/>
      <c r="AF696" s="398"/>
      <c r="AG696" s="398"/>
    </row>
    <row r="697" spans="1:33"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c r="AE697" s="398"/>
      <c r="AF697" s="398"/>
      <c r="AG697" s="398"/>
    </row>
    <row r="698" spans="1:33"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c r="AE698" s="398"/>
      <c r="AF698" s="398"/>
      <c r="AG698" s="398"/>
    </row>
    <row r="699" spans="1:33"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c r="AE699" s="398"/>
      <c r="AF699" s="398"/>
      <c r="AG699" s="398"/>
    </row>
    <row r="700" spans="1:33"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c r="AE700" s="398"/>
      <c r="AF700" s="398"/>
      <c r="AG700" s="398"/>
    </row>
    <row r="701" spans="1:33"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row>
    <row r="702" spans="1:33"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c r="AE702" s="398"/>
      <c r="AF702" s="398"/>
      <c r="AG702" s="398"/>
    </row>
    <row r="703" spans="1:33"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c r="AE703" s="398"/>
      <c r="AF703" s="398"/>
      <c r="AG703" s="398"/>
    </row>
    <row r="704" spans="1:33"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c r="AE704" s="398"/>
      <c r="AF704" s="398"/>
      <c r="AG704" s="398"/>
    </row>
    <row r="705" spans="1:33"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c r="AE705" s="398"/>
      <c r="AF705" s="398"/>
      <c r="AG705" s="398"/>
    </row>
    <row r="706" spans="1:33"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c r="AE706" s="398"/>
      <c r="AF706" s="398"/>
      <c r="AG706" s="398"/>
    </row>
    <row r="707" spans="1:33"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c r="AE707" s="398"/>
      <c r="AF707" s="398"/>
      <c r="AG707" s="398"/>
    </row>
    <row r="708" spans="1:33"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c r="AE708" s="398"/>
      <c r="AF708" s="398"/>
      <c r="AG708" s="398"/>
    </row>
    <row r="709" spans="1:33"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c r="AE709" s="398"/>
      <c r="AF709" s="398"/>
      <c r="AG709" s="398"/>
    </row>
    <row r="710" spans="1:33"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c r="AE710" s="398"/>
      <c r="AF710" s="398"/>
      <c r="AG710" s="398"/>
    </row>
    <row r="711" spans="1:33"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c r="AE711" s="398"/>
      <c r="AF711" s="398"/>
      <c r="AG711" s="398"/>
    </row>
    <row r="712" spans="1:33"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c r="AE712" s="398"/>
      <c r="AF712" s="398"/>
      <c r="AG712" s="398"/>
    </row>
    <row r="713" spans="1:33"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c r="AE713" s="398"/>
      <c r="AF713" s="398"/>
      <c r="AG713" s="398"/>
    </row>
    <row r="714" spans="1:33"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row>
    <row r="715" spans="1:33"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row>
    <row r="716" spans="1:33"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c r="AE716" s="398"/>
      <c r="AF716" s="398"/>
      <c r="AG716" s="398"/>
    </row>
    <row r="717" spans="1:33"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c r="AE717" s="398"/>
      <c r="AF717" s="398"/>
      <c r="AG717" s="398"/>
    </row>
    <row r="718" spans="1:33"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c r="AE718" s="398"/>
      <c r="AF718" s="398"/>
      <c r="AG718" s="398"/>
    </row>
    <row r="719" spans="1:33"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c r="AE719" s="398"/>
      <c r="AF719" s="398"/>
      <c r="AG719" s="398"/>
    </row>
    <row r="720" spans="1:33"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row>
    <row r="721" spans="1:33"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row>
    <row r="722" spans="1:33"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c r="AE722" s="398"/>
      <c r="AF722" s="398"/>
      <c r="AG722" s="398"/>
    </row>
    <row r="723" spans="1:33"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c r="AE723" s="398"/>
      <c r="AF723" s="398"/>
      <c r="AG723" s="398"/>
    </row>
    <row r="724" spans="1:33"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c r="AE724" s="398"/>
      <c r="AF724" s="398"/>
      <c r="AG724" s="398"/>
    </row>
    <row r="725" spans="1:33"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c r="AE725" s="398"/>
      <c r="AF725" s="398"/>
      <c r="AG725" s="398"/>
    </row>
    <row r="726" spans="1:33"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c r="AE726" s="398"/>
      <c r="AF726" s="398"/>
      <c r="AG726" s="398"/>
    </row>
    <row r="727" spans="1:33"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c r="AE727" s="398"/>
      <c r="AF727" s="398"/>
      <c r="AG727" s="398"/>
    </row>
    <row r="728" spans="1:33"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c r="AE728" s="398"/>
      <c r="AF728" s="398"/>
      <c r="AG728" s="398"/>
    </row>
    <row r="729" spans="1:33"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c r="AE729" s="398"/>
      <c r="AF729" s="398"/>
      <c r="AG729" s="398"/>
    </row>
    <row r="730" spans="1:33"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row>
    <row r="731" spans="1:33"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c r="AE731" s="398"/>
      <c r="AF731" s="398"/>
      <c r="AG731" s="398"/>
    </row>
    <row r="732" spans="1:33"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c r="AE732" s="398"/>
      <c r="AF732" s="398"/>
      <c r="AG732" s="398"/>
    </row>
    <row r="733" spans="1:33"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c r="AE733" s="398"/>
      <c r="AF733" s="398"/>
      <c r="AG733" s="398"/>
    </row>
    <row r="734" spans="1:33"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c r="AE734" s="398"/>
      <c r="AF734" s="398"/>
      <c r="AG734" s="398"/>
    </row>
    <row r="735" spans="1:33"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c r="AE735" s="398"/>
      <c r="AF735" s="398"/>
      <c r="AG735" s="398"/>
    </row>
    <row r="736" spans="1:33"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c r="AE736" s="398"/>
      <c r="AF736" s="398"/>
      <c r="AG736" s="398"/>
    </row>
    <row r="737" spans="1:33"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c r="AE737" s="398"/>
      <c r="AF737" s="398"/>
      <c r="AG737" s="398"/>
    </row>
    <row r="738" spans="1:33"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row>
    <row r="739" spans="1:33"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c r="AE739" s="398"/>
      <c r="AF739" s="398"/>
      <c r="AG739" s="398"/>
    </row>
    <row r="740" spans="1:33"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c r="AE740" s="398"/>
      <c r="AF740" s="398"/>
      <c r="AG740" s="398"/>
    </row>
    <row r="741" spans="1:33"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c r="AE741" s="398"/>
      <c r="AF741" s="398"/>
      <c r="AG741" s="398"/>
    </row>
    <row r="742" spans="1:33"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c r="AE742" s="398"/>
      <c r="AF742" s="398"/>
      <c r="AG742" s="398"/>
    </row>
    <row r="743" spans="1:33"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c r="AE743" s="398"/>
      <c r="AF743" s="398"/>
      <c r="AG743" s="398"/>
    </row>
    <row r="744" spans="1:33"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row>
    <row r="745" spans="1:33"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c r="AE745" s="398"/>
      <c r="AF745" s="398"/>
      <c r="AG745" s="398"/>
    </row>
    <row r="746" spans="1:33"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c r="AE746" s="398"/>
      <c r="AF746" s="398"/>
      <c r="AG746" s="398"/>
    </row>
    <row r="747" spans="1:33"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c r="AE747" s="398"/>
      <c r="AF747" s="398"/>
      <c r="AG747" s="398"/>
    </row>
    <row r="748" spans="1:33"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c r="AE748" s="398"/>
      <c r="AF748" s="398"/>
      <c r="AG748" s="398"/>
    </row>
    <row r="749" spans="1:33"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c r="AE749" s="398"/>
      <c r="AF749" s="398"/>
      <c r="AG749" s="398"/>
    </row>
    <row r="750" spans="1:33"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c r="AE750" s="398"/>
      <c r="AF750" s="398"/>
      <c r="AG750" s="398"/>
    </row>
    <row r="751" spans="1:33"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c r="AE751" s="398"/>
      <c r="AF751" s="398"/>
      <c r="AG751" s="398"/>
    </row>
    <row r="752" spans="1:33"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c r="AE752" s="398"/>
      <c r="AF752" s="398"/>
      <c r="AG752" s="398"/>
    </row>
    <row r="753" spans="1:33"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c r="AE753" s="398"/>
      <c r="AF753" s="398"/>
      <c r="AG753" s="398"/>
    </row>
    <row r="754" spans="1:33"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c r="AE754" s="398"/>
      <c r="AF754" s="398"/>
      <c r="AG754" s="398"/>
    </row>
    <row r="755" spans="1:33"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c r="AE755" s="398"/>
      <c r="AF755" s="398"/>
      <c r="AG755" s="398"/>
    </row>
    <row r="756" spans="1:33"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c r="AE756" s="398"/>
      <c r="AF756" s="398"/>
      <c r="AG756" s="398"/>
    </row>
    <row r="757" spans="1:33"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c r="AE757" s="398"/>
      <c r="AF757" s="398"/>
      <c r="AG757" s="398"/>
    </row>
    <row r="758" spans="1:33"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c r="AE758" s="398"/>
      <c r="AF758" s="398"/>
      <c r="AG758" s="398"/>
    </row>
    <row r="759" spans="1:33"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c r="AE759" s="398"/>
      <c r="AF759" s="398"/>
      <c r="AG759" s="398"/>
    </row>
    <row r="760" spans="1:33"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c r="AE760" s="398"/>
      <c r="AF760" s="398"/>
      <c r="AG760" s="398"/>
    </row>
    <row r="761" spans="1:33"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c r="AE761" s="398"/>
      <c r="AF761" s="398"/>
      <c r="AG761" s="398"/>
    </row>
    <row r="762" spans="1:33"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c r="AE762" s="398"/>
      <c r="AF762" s="398"/>
      <c r="AG762" s="398"/>
    </row>
    <row r="763" spans="1:33"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row>
    <row r="764" spans="1:33"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row>
    <row r="765" spans="1:33"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c r="AE765" s="398"/>
      <c r="AF765" s="398"/>
      <c r="AG765" s="398"/>
    </row>
    <row r="766" spans="1:33"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row>
    <row r="767" spans="1:33"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c r="AE767" s="398"/>
      <c r="AF767" s="398"/>
      <c r="AG767" s="398"/>
    </row>
    <row r="768" spans="1:33"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c r="AE768" s="398"/>
      <c r="AF768" s="398"/>
      <c r="AG768" s="398"/>
    </row>
    <row r="769" spans="1:33"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c r="AE769" s="398"/>
      <c r="AF769" s="398"/>
      <c r="AG769" s="398"/>
    </row>
    <row r="770" spans="1:33"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c r="AE770" s="398"/>
      <c r="AF770" s="398"/>
      <c r="AG770" s="398"/>
    </row>
    <row r="771" spans="1:33"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c r="AE771" s="398"/>
      <c r="AF771" s="398"/>
      <c r="AG771" s="398"/>
    </row>
    <row r="772" spans="1:33"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c r="AE772" s="398"/>
      <c r="AF772" s="398"/>
      <c r="AG772" s="398"/>
    </row>
    <row r="773" spans="1:33"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c r="AE773" s="398"/>
      <c r="AF773" s="398"/>
      <c r="AG773" s="398"/>
    </row>
    <row r="774" spans="1:33"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c r="AE774" s="398"/>
      <c r="AF774" s="398"/>
      <c r="AG774" s="398"/>
    </row>
    <row r="775" spans="1:33"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c r="AE775" s="398"/>
      <c r="AF775" s="398"/>
      <c r="AG775" s="398"/>
    </row>
    <row r="776" spans="1:33"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c r="AE776" s="398"/>
      <c r="AF776" s="398"/>
      <c r="AG776" s="398"/>
    </row>
    <row r="777" spans="1:33"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c r="AE777" s="398"/>
      <c r="AF777" s="398"/>
      <c r="AG777" s="398"/>
    </row>
    <row r="778" spans="1:33"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c r="AE778" s="398"/>
      <c r="AF778" s="398"/>
      <c r="AG778" s="398"/>
    </row>
    <row r="779" spans="1:33"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c r="AE779" s="398"/>
      <c r="AF779" s="398"/>
      <c r="AG779" s="398"/>
    </row>
    <row r="780" spans="1:33"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c r="AE780" s="398"/>
      <c r="AF780" s="398"/>
      <c r="AG780" s="398"/>
    </row>
    <row r="781" spans="1:33"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row>
    <row r="782" spans="1:33"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row>
    <row r="783" spans="1:33"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row>
    <row r="784" spans="1:33"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c r="AE784" s="398"/>
      <c r="AF784" s="398"/>
      <c r="AG784" s="398"/>
    </row>
    <row r="785" spans="1:33"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c r="AE785" s="398"/>
      <c r="AF785" s="398"/>
      <c r="AG785" s="398"/>
    </row>
    <row r="786" spans="1:33"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c r="AE786" s="398"/>
      <c r="AF786" s="398"/>
      <c r="AG786" s="398"/>
    </row>
    <row r="787" spans="1:33"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c r="AE787" s="398"/>
      <c r="AF787" s="398"/>
      <c r="AG787" s="398"/>
    </row>
    <row r="788" spans="1:33"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row>
    <row r="789" spans="1:33"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c r="AE789" s="398"/>
      <c r="AF789" s="398"/>
      <c r="AG789" s="398"/>
    </row>
    <row r="790" spans="1:33"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c r="AE790" s="398"/>
      <c r="AF790" s="398"/>
      <c r="AG790" s="398"/>
    </row>
    <row r="791" spans="1:33"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c r="AE791" s="398"/>
      <c r="AF791" s="398"/>
      <c r="AG791" s="398"/>
    </row>
    <row r="792" spans="1:33"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c r="AE792" s="398"/>
      <c r="AF792" s="398"/>
      <c r="AG792" s="398"/>
    </row>
    <row r="793" spans="1:33"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c r="AE793" s="398"/>
      <c r="AF793" s="398"/>
      <c r="AG793" s="398"/>
    </row>
    <row r="794" spans="1:33"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c r="AE794" s="398"/>
      <c r="AF794" s="398"/>
      <c r="AG794" s="398"/>
    </row>
    <row r="795" spans="1:33"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c r="AE795" s="398"/>
      <c r="AF795" s="398"/>
      <c r="AG795" s="398"/>
    </row>
    <row r="796" spans="1:33"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row>
    <row r="797" spans="1:33"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c r="AE797" s="398"/>
      <c r="AF797" s="398"/>
      <c r="AG797" s="398"/>
    </row>
    <row r="798" spans="1:33"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c r="AE798" s="398"/>
      <c r="AF798" s="398"/>
      <c r="AG798" s="398"/>
    </row>
    <row r="799" spans="1:33"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c r="AE799" s="398"/>
      <c r="AF799" s="398"/>
      <c r="AG799" s="398"/>
    </row>
    <row r="800" spans="1:33"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c r="AE800" s="398"/>
      <c r="AF800" s="398"/>
      <c r="AG800" s="398"/>
    </row>
    <row r="801" spans="1:33"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c r="AE801" s="398"/>
      <c r="AF801" s="398"/>
      <c r="AG801" s="398"/>
    </row>
    <row r="802" spans="1:33"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c r="AE802" s="398"/>
      <c r="AF802" s="398"/>
      <c r="AG802" s="398"/>
    </row>
    <row r="803" spans="1:33"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c r="AE803" s="398"/>
      <c r="AF803" s="398"/>
      <c r="AG803" s="398"/>
    </row>
    <row r="804" spans="1:33"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c r="AE804" s="398"/>
      <c r="AF804" s="398"/>
      <c r="AG804" s="398"/>
    </row>
    <row r="805" spans="1:33"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c r="AE805" s="398"/>
      <c r="AF805" s="398"/>
      <c r="AG805" s="398"/>
    </row>
    <row r="806" spans="1:33"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c r="AE806" s="398"/>
      <c r="AF806" s="398"/>
      <c r="AG806" s="398"/>
    </row>
    <row r="807" spans="1:33"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c r="AE807" s="398"/>
      <c r="AF807" s="398"/>
      <c r="AG807" s="398"/>
    </row>
    <row r="808" spans="1:33"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row>
    <row r="809" spans="1:33"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row>
    <row r="810" spans="1:33"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c r="AE810" s="398"/>
      <c r="AF810" s="398"/>
      <c r="AG810" s="398"/>
    </row>
    <row r="811" spans="1:33"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row>
    <row r="812" spans="1:33"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c r="AE812" s="398"/>
      <c r="AF812" s="398"/>
      <c r="AG812" s="398"/>
    </row>
    <row r="813" spans="1:33"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c r="AE813" s="398"/>
      <c r="AF813" s="398"/>
      <c r="AG813" s="398"/>
    </row>
    <row r="814" spans="1:33"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c r="AE814" s="398"/>
      <c r="AF814" s="398"/>
      <c r="AG814" s="398"/>
    </row>
    <row r="815" spans="1:33"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c r="AE815" s="398"/>
      <c r="AF815" s="398"/>
      <c r="AG815" s="398"/>
    </row>
    <row r="816" spans="1:33"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c r="AE816" s="398"/>
      <c r="AF816" s="398"/>
      <c r="AG816" s="398"/>
    </row>
    <row r="817" spans="1:33"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c r="AE817" s="398"/>
      <c r="AF817" s="398"/>
      <c r="AG817" s="398"/>
    </row>
    <row r="818" spans="1:33"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row>
    <row r="819" spans="1:33"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c r="AE819" s="398"/>
      <c r="AF819" s="398"/>
      <c r="AG819" s="398"/>
    </row>
    <row r="820" spans="1:33"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c r="AE820" s="398"/>
      <c r="AF820" s="398"/>
      <c r="AG820" s="398"/>
    </row>
    <row r="821" spans="1:33"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c r="AE821" s="398"/>
      <c r="AF821" s="398"/>
      <c r="AG821" s="398"/>
    </row>
    <row r="822" spans="1:33"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c r="AE822" s="398"/>
      <c r="AF822" s="398"/>
      <c r="AG822" s="398"/>
    </row>
    <row r="823" spans="1:33"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c r="AE823" s="398"/>
      <c r="AF823" s="398"/>
      <c r="AG823" s="398"/>
    </row>
    <row r="824" spans="1:33"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c r="AE824" s="398"/>
      <c r="AF824" s="398"/>
      <c r="AG824" s="398"/>
    </row>
    <row r="825" spans="1:33"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row>
    <row r="826" spans="1:33"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c r="AE826" s="398"/>
      <c r="AF826" s="398"/>
      <c r="AG826" s="398"/>
    </row>
    <row r="827" spans="1:33"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c r="AE827" s="398"/>
      <c r="AF827" s="398"/>
      <c r="AG827" s="398"/>
    </row>
    <row r="828" spans="1:33"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c r="AE828" s="398"/>
      <c r="AF828" s="398"/>
      <c r="AG828" s="398"/>
    </row>
    <row r="829" spans="1:33"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c r="AE829" s="398"/>
      <c r="AF829" s="398"/>
      <c r="AG829" s="398"/>
    </row>
    <row r="830" spans="1:33"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c r="AE830" s="398"/>
      <c r="AF830" s="398"/>
      <c r="AG830" s="398"/>
    </row>
    <row r="831" spans="1:33"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c r="AE831" s="398"/>
      <c r="AF831" s="398"/>
      <c r="AG831" s="398"/>
    </row>
    <row r="832" spans="1:33"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c r="AE832" s="398"/>
      <c r="AF832" s="398"/>
      <c r="AG832" s="398"/>
    </row>
    <row r="833" spans="1:33"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c r="AE833" s="398"/>
      <c r="AF833" s="398"/>
      <c r="AG833" s="398"/>
    </row>
    <row r="834" spans="1:33"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c r="AE834" s="398"/>
      <c r="AF834" s="398"/>
      <c r="AG834" s="398"/>
    </row>
    <row r="835" spans="1:33"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c r="AE835" s="398"/>
      <c r="AF835" s="398"/>
      <c r="AG835" s="398"/>
    </row>
    <row r="836" spans="1:33"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c r="AE836" s="398"/>
      <c r="AF836" s="398"/>
      <c r="AG836" s="398"/>
    </row>
    <row r="837" spans="1:33"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c r="AE837" s="398"/>
      <c r="AF837" s="398"/>
      <c r="AG837" s="398"/>
    </row>
    <row r="838" spans="1:33"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row>
    <row r="839" spans="1:33"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c r="AE839" s="398"/>
      <c r="AF839" s="398"/>
      <c r="AG839" s="398"/>
    </row>
    <row r="840" spans="1:33"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row>
    <row r="841" spans="1:33"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c r="AE841" s="398"/>
      <c r="AF841" s="398"/>
      <c r="AG841" s="398"/>
    </row>
    <row r="842" spans="1:33"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c r="AE842" s="398"/>
      <c r="AF842" s="398"/>
      <c r="AG842" s="398"/>
    </row>
    <row r="843" spans="1:33"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c r="AE843" s="398"/>
      <c r="AF843" s="398"/>
      <c r="AG843" s="398"/>
    </row>
    <row r="844" spans="1:33"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c r="AE844" s="398"/>
      <c r="AF844" s="398"/>
      <c r="AG844" s="398"/>
    </row>
    <row r="845" spans="1:33"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c r="AE845" s="398"/>
      <c r="AF845" s="398"/>
      <c r="AG845" s="398"/>
    </row>
    <row r="846" spans="1:33"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c r="AE846" s="398"/>
      <c r="AF846" s="398"/>
      <c r="AG846" s="398"/>
    </row>
    <row r="847" spans="1:33"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row>
    <row r="848" spans="1:33"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c r="AE848" s="398"/>
      <c r="AF848" s="398"/>
      <c r="AG848" s="398"/>
    </row>
    <row r="849" spans="1:33"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c r="AE849" s="398"/>
      <c r="AF849" s="398"/>
      <c r="AG849" s="398"/>
    </row>
    <row r="850" spans="1:33"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c r="AE850" s="398"/>
      <c r="AF850" s="398"/>
      <c r="AG850" s="398"/>
    </row>
    <row r="851" spans="1:33"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c r="AE851" s="398"/>
      <c r="AF851" s="398"/>
      <c r="AG851" s="398"/>
    </row>
    <row r="852" spans="1:33"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c r="AE852" s="398"/>
      <c r="AF852" s="398"/>
      <c r="AG852" s="398"/>
    </row>
    <row r="853" spans="1:33"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c r="AE853" s="398"/>
      <c r="AF853" s="398"/>
      <c r="AG853" s="398"/>
    </row>
    <row r="854" spans="1:33"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c r="AE854" s="398"/>
      <c r="AF854" s="398"/>
      <c r="AG854" s="398"/>
    </row>
    <row r="855" spans="1:33"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row>
    <row r="856" spans="1:33"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c r="AE856" s="398"/>
      <c r="AF856" s="398"/>
      <c r="AG856" s="398"/>
    </row>
    <row r="857" spans="1:33"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c r="AE857" s="398"/>
      <c r="AF857" s="398"/>
      <c r="AG857" s="398"/>
    </row>
    <row r="858" spans="1:33"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row>
    <row r="859" spans="1:33"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c r="AE859" s="398"/>
      <c r="AF859" s="398"/>
      <c r="AG859" s="398"/>
    </row>
    <row r="860" spans="1:33"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row>
    <row r="861" spans="1:33"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c r="AE861" s="398"/>
      <c r="AF861" s="398"/>
      <c r="AG861" s="398"/>
    </row>
    <row r="862" spans="1:33"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c r="AE862" s="398"/>
      <c r="AF862" s="398"/>
      <c r="AG862" s="398"/>
    </row>
    <row r="863" spans="1:33"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c r="AE863" s="398"/>
      <c r="AF863" s="398"/>
      <c r="AG863" s="398"/>
    </row>
    <row r="864" spans="1:33"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row>
    <row r="865" spans="1:33"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row>
    <row r="866" spans="1:33"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c r="AE866" s="398"/>
      <c r="AF866" s="398"/>
      <c r="AG866" s="398"/>
    </row>
    <row r="867" spans="1:33"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c r="AE867" s="398"/>
      <c r="AF867" s="398"/>
      <c r="AG867" s="398"/>
    </row>
    <row r="868" spans="1:33"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c r="AE868" s="398"/>
      <c r="AF868" s="398"/>
      <c r="AG868" s="398"/>
    </row>
    <row r="869" spans="1:33"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c r="AE869" s="398"/>
      <c r="AF869" s="398"/>
      <c r="AG869" s="398"/>
    </row>
    <row r="870" spans="1:33"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c r="AE870" s="398"/>
      <c r="AF870" s="398"/>
      <c r="AG870" s="398"/>
    </row>
    <row r="871" spans="1:33"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row>
    <row r="872" spans="1:33"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c r="AE872" s="398"/>
      <c r="AF872" s="398"/>
      <c r="AG872" s="398"/>
    </row>
    <row r="873" spans="1:33"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c r="AE873" s="398"/>
      <c r="AF873" s="398"/>
      <c r="AG873" s="398"/>
    </row>
    <row r="874" spans="1:33"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c r="AE874" s="398"/>
      <c r="AF874" s="398"/>
      <c r="AG874" s="398"/>
    </row>
    <row r="875" spans="1:33"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c r="AE875" s="398"/>
      <c r="AF875" s="398"/>
      <c r="AG875" s="398"/>
    </row>
    <row r="876" spans="1:33"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row>
    <row r="877" spans="1:33"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c r="AE877" s="398"/>
      <c r="AF877" s="398"/>
      <c r="AG877" s="398"/>
    </row>
    <row r="878" spans="1:33"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c r="AE878" s="398"/>
      <c r="AF878" s="398"/>
      <c r="AG878" s="398"/>
    </row>
    <row r="879" spans="1:33"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c r="AE879" s="398"/>
      <c r="AF879" s="398"/>
      <c r="AG879" s="398"/>
    </row>
    <row r="880" spans="1:33"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row>
    <row r="881" spans="1:33"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c r="AE881" s="398"/>
      <c r="AF881" s="398"/>
      <c r="AG881" s="398"/>
    </row>
    <row r="882" spans="1:33"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c r="AE882" s="398"/>
      <c r="AF882" s="398"/>
      <c r="AG882" s="398"/>
    </row>
    <row r="883" spans="1:33"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c r="AE883" s="398"/>
      <c r="AF883" s="398"/>
      <c r="AG883" s="398"/>
    </row>
    <row r="884" spans="1:33"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c r="AE884" s="398"/>
      <c r="AF884" s="398"/>
      <c r="AG884" s="398"/>
    </row>
    <row r="885" spans="1:33"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c r="AE885" s="398"/>
      <c r="AF885" s="398"/>
      <c r="AG885" s="398"/>
    </row>
    <row r="886" spans="1:33"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row>
    <row r="887" spans="1:33"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c r="AE887" s="398"/>
      <c r="AF887" s="398"/>
      <c r="AG887" s="398"/>
    </row>
    <row r="888" spans="1:33"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c r="AE888" s="398"/>
      <c r="AF888" s="398"/>
      <c r="AG888" s="398"/>
    </row>
    <row r="889" spans="1:33"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c r="AE889" s="398"/>
      <c r="AF889" s="398"/>
      <c r="AG889" s="398"/>
    </row>
    <row r="890" spans="1:33"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c r="AE890" s="398"/>
      <c r="AF890" s="398"/>
      <c r="AG890" s="398"/>
    </row>
    <row r="891" spans="1:33"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c r="AE891" s="398"/>
      <c r="AF891" s="398"/>
      <c r="AG891" s="398"/>
    </row>
    <row r="892" spans="1:33"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c r="AE892" s="398"/>
      <c r="AF892" s="398"/>
      <c r="AG892" s="398"/>
    </row>
    <row r="893" spans="1:33"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c r="AE893" s="398"/>
      <c r="AF893" s="398"/>
      <c r="AG893" s="398"/>
    </row>
    <row r="894" spans="1:33"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c r="AE894" s="398"/>
      <c r="AF894" s="398"/>
      <c r="AG894" s="398"/>
    </row>
    <row r="895" spans="1:33"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c r="AE895" s="398"/>
      <c r="AF895" s="398"/>
      <c r="AG895" s="398"/>
    </row>
    <row r="896" spans="1:33"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c r="AE896" s="398"/>
      <c r="AF896" s="398"/>
      <c r="AG896" s="398"/>
    </row>
    <row r="897" spans="1:33"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c r="AE897" s="398"/>
      <c r="AF897" s="398"/>
      <c r="AG897" s="398"/>
    </row>
    <row r="898" spans="1:33"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c r="AE898" s="398"/>
      <c r="AF898" s="398"/>
      <c r="AG898" s="398"/>
    </row>
    <row r="899" spans="1:33"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row>
    <row r="900" spans="1:33"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c r="AE900" s="398"/>
      <c r="AF900" s="398"/>
      <c r="AG900" s="398"/>
    </row>
    <row r="901" spans="1:33"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c r="AE901" s="398"/>
      <c r="AF901" s="398"/>
      <c r="AG901" s="398"/>
    </row>
    <row r="902" spans="1:33"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c r="AE902" s="398"/>
      <c r="AF902" s="398"/>
      <c r="AG902" s="398"/>
    </row>
    <row r="903" spans="1:33"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c r="AE903" s="398"/>
      <c r="AF903" s="398"/>
      <c r="AG903" s="398"/>
    </row>
    <row r="904" spans="1:33"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c r="AE904" s="398"/>
      <c r="AF904" s="398"/>
      <c r="AG904" s="398"/>
    </row>
    <row r="905" spans="1:33"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c r="AE905" s="398"/>
      <c r="AF905" s="398"/>
      <c r="AG905" s="398"/>
    </row>
    <row r="906" spans="1:33"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c r="AE906" s="398"/>
      <c r="AF906" s="398"/>
      <c r="AG906" s="398"/>
    </row>
    <row r="907" spans="1:33"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c r="AE907" s="398"/>
      <c r="AF907" s="398"/>
      <c r="AG907" s="398"/>
    </row>
    <row r="908" spans="1:33"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c r="AE908" s="398"/>
      <c r="AF908" s="398"/>
      <c r="AG908" s="398"/>
    </row>
    <row r="909" spans="1:33"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c r="AE909" s="398"/>
      <c r="AF909" s="398"/>
      <c r="AG909" s="398"/>
    </row>
    <row r="910" spans="1:33"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c r="AE910" s="398"/>
      <c r="AF910" s="398"/>
      <c r="AG910" s="398"/>
    </row>
    <row r="911" spans="1:33"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c r="AE911" s="398"/>
      <c r="AF911" s="398"/>
      <c r="AG911" s="398"/>
    </row>
    <row r="912" spans="1:33"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c r="AE912" s="398"/>
      <c r="AF912" s="398"/>
      <c r="AG912" s="398"/>
    </row>
    <row r="913" spans="1:33"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c r="AE913" s="398"/>
      <c r="AF913" s="398"/>
      <c r="AG913" s="398"/>
    </row>
    <row r="914" spans="1:33"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c r="AE914" s="398"/>
      <c r="AF914" s="398"/>
      <c r="AG914" s="398"/>
    </row>
    <row r="915" spans="1:33"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row>
    <row r="916" spans="1:33"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c r="AE916" s="398"/>
      <c r="AF916" s="398"/>
      <c r="AG916" s="398"/>
    </row>
    <row r="917" spans="1:33"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c r="AE917" s="398"/>
      <c r="AF917" s="398"/>
      <c r="AG917" s="398"/>
    </row>
    <row r="918" spans="1:33"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c r="AE918" s="398"/>
      <c r="AF918" s="398"/>
      <c r="AG918" s="398"/>
    </row>
    <row r="919" spans="1:33"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c r="AE919" s="398"/>
      <c r="AF919" s="398"/>
      <c r="AG919" s="398"/>
    </row>
    <row r="920" spans="1:33"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c r="AE920" s="398"/>
      <c r="AF920" s="398"/>
      <c r="AG920" s="398"/>
    </row>
    <row r="921" spans="1:33"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c r="AE921" s="398"/>
      <c r="AF921" s="398"/>
      <c r="AG921" s="398"/>
    </row>
    <row r="922" spans="1:33"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c r="AE922" s="398"/>
      <c r="AF922" s="398"/>
      <c r="AG922" s="398"/>
    </row>
    <row r="923" spans="1:33"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row>
    <row r="924" spans="1:33"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c r="AE924" s="398"/>
      <c r="AF924" s="398"/>
      <c r="AG924" s="398"/>
    </row>
    <row r="925" spans="1:33"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c r="AE925" s="398"/>
      <c r="AF925" s="398"/>
      <c r="AG925" s="398"/>
    </row>
    <row r="926" spans="1:33"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c r="AE926" s="398"/>
      <c r="AF926" s="398"/>
      <c r="AG926" s="398"/>
    </row>
    <row r="927" spans="1:33"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c r="AE927" s="398"/>
      <c r="AF927" s="398"/>
      <c r="AG927" s="398"/>
    </row>
    <row r="928" spans="1:33"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row>
    <row r="929" spans="1:33"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c r="AE929" s="398"/>
      <c r="AF929" s="398"/>
      <c r="AG929" s="398"/>
    </row>
    <row r="930" spans="1:33"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c r="AE930" s="398"/>
      <c r="AF930" s="398"/>
      <c r="AG930" s="398"/>
    </row>
    <row r="931" spans="1:33"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c r="AE931" s="398"/>
      <c r="AF931" s="398"/>
      <c r="AG931" s="398"/>
    </row>
    <row r="932" spans="1:33"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c r="AE932" s="398"/>
      <c r="AF932" s="398"/>
      <c r="AG932" s="398"/>
    </row>
    <row r="933" spans="1:33"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c r="AE933" s="398"/>
      <c r="AF933" s="398"/>
      <c r="AG933" s="398"/>
    </row>
    <row r="934" spans="1:33"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c r="AE934" s="398"/>
      <c r="AF934" s="398"/>
      <c r="AG934" s="398"/>
    </row>
    <row r="935" spans="1:33"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c r="AE935" s="398"/>
      <c r="AF935" s="398"/>
      <c r="AG935" s="398"/>
    </row>
    <row r="936" spans="1:33"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c r="AE936" s="398"/>
      <c r="AF936" s="398"/>
      <c r="AG936" s="398"/>
    </row>
    <row r="937" spans="1:33"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c r="AE937" s="398"/>
      <c r="AF937" s="398"/>
      <c r="AG937" s="398"/>
    </row>
    <row r="938" spans="1:33"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c r="AE938" s="398"/>
      <c r="AF938" s="398"/>
      <c r="AG938" s="398"/>
    </row>
    <row r="939" spans="1:33"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c r="AE939" s="398"/>
      <c r="AF939" s="398"/>
      <c r="AG939" s="398"/>
    </row>
    <row r="940" spans="1:33"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c r="AE940" s="398"/>
      <c r="AF940" s="398"/>
      <c r="AG940" s="398"/>
    </row>
    <row r="941" spans="1:33"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c r="AE941" s="398"/>
      <c r="AF941" s="398"/>
      <c r="AG941" s="398"/>
    </row>
    <row r="942" spans="1:33"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c r="AE942" s="398"/>
      <c r="AF942" s="398"/>
      <c r="AG942" s="398"/>
    </row>
    <row r="943" spans="1:33"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c r="AE943" s="398"/>
      <c r="AF943" s="398"/>
      <c r="AG943" s="398"/>
    </row>
    <row r="944" spans="1:33"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c r="AE944" s="398"/>
      <c r="AF944" s="398"/>
      <c r="AG944" s="398"/>
    </row>
    <row r="945" spans="1:33"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c r="AE945" s="398"/>
      <c r="AF945" s="398"/>
      <c r="AG945" s="398"/>
    </row>
    <row r="946" spans="1:33"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c r="AE946" s="398"/>
      <c r="AF946" s="398"/>
      <c r="AG946" s="398"/>
    </row>
    <row r="947" spans="1:33"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c r="AE947" s="398"/>
      <c r="AF947" s="398"/>
      <c r="AG947" s="398"/>
    </row>
    <row r="948" spans="1:33"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c r="AE948" s="398"/>
      <c r="AF948" s="398"/>
      <c r="AG948" s="398"/>
    </row>
    <row r="949" spans="1:33"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row>
    <row r="950" spans="1:33"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c r="AE950" s="398"/>
      <c r="AF950" s="398"/>
      <c r="AG950" s="398"/>
    </row>
    <row r="951" spans="1:33"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c r="AE951" s="398"/>
      <c r="AF951" s="398"/>
      <c r="AG951" s="398"/>
    </row>
    <row r="952" spans="1:33"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c r="AE952" s="398"/>
      <c r="AF952" s="398"/>
      <c r="AG952" s="398"/>
    </row>
    <row r="953" spans="1:33"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c r="AE953" s="398"/>
      <c r="AF953" s="398"/>
      <c r="AG953" s="398"/>
    </row>
    <row r="954" spans="1:33"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row>
    <row r="955" spans="1:33"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c r="AE955" s="398"/>
      <c r="AF955" s="398"/>
      <c r="AG955" s="398"/>
    </row>
    <row r="956" spans="1:33"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c r="AE956" s="398"/>
      <c r="AF956" s="398"/>
      <c r="AG956" s="398"/>
    </row>
    <row r="957" spans="1:33"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c r="AE957" s="398"/>
      <c r="AF957" s="398"/>
      <c r="AG957" s="398"/>
    </row>
    <row r="958" spans="1:33"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c r="AE958" s="398"/>
      <c r="AF958" s="398"/>
      <c r="AG958" s="398"/>
    </row>
    <row r="959" spans="1:33"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c r="AE959" s="398"/>
      <c r="AF959" s="398"/>
      <c r="AG959" s="398"/>
    </row>
    <row r="960" spans="1:33"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c r="AE960" s="398"/>
      <c r="AF960" s="398"/>
      <c r="AG960" s="398"/>
    </row>
    <row r="961" spans="1:33"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row>
    <row r="962" spans="1:33"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c r="AE962" s="398"/>
      <c r="AF962" s="398"/>
      <c r="AG962" s="398"/>
    </row>
    <row r="963" spans="1:33"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row>
    <row r="964" spans="1:33"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c r="AE964" s="398"/>
      <c r="AF964" s="398"/>
      <c r="AG964" s="398"/>
    </row>
    <row r="965" spans="1:33"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c r="AE965" s="398"/>
      <c r="AF965" s="398"/>
      <c r="AG965" s="398"/>
    </row>
    <row r="966" spans="1:33"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c r="AE966" s="398"/>
      <c r="AF966" s="398"/>
      <c r="AG966" s="398"/>
    </row>
    <row r="967" spans="1:33"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c r="AE967" s="398"/>
      <c r="AF967" s="398"/>
      <c r="AG967" s="398"/>
    </row>
    <row r="968" spans="1:33"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c r="AE968" s="398"/>
      <c r="AF968" s="398"/>
      <c r="AG968" s="398"/>
    </row>
    <row r="969" spans="1:33"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c r="AE969" s="398"/>
      <c r="AF969" s="398"/>
      <c r="AG969" s="398"/>
    </row>
    <row r="970" spans="1:33"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c r="AE970" s="398"/>
      <c r="AF970" s="398"/>
      <c r="AG970" s="398"/>
    </row>
    <row r="971" spans="1:33"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c r="AE971" s="398"/>
      <c r="AF971" s="398"/>
      <c r="AG971" s="398"/>
    </row>
    <row r="972" spans="1:33"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row>
    <row r="973" spans="1:33"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c r="AE973" s="398"/>
      <c r="AF973" s="398"/>
      <c r="AG973" s="398"/>
    </row>
    <row r="974" spans="1:33"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c r="AE974" s="398"/>
      <c r="AF974" s="398"/>
      <c r="AG974" s="398"/>
    </row>
    <row r="975" spans="1:33"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c r="AE975" s="398"/>
      <c r="AF975" s="398"/>
      <c r="AG975" s="398"/>
    </row>
    <row r="976" spans="1:33"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c r="AE976" s="398"/>
      <c r="AF976" s="398"/>
      <c r="AG976" s="398"/>
    </row>
    <row r="977" spans="1:33"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c r="AE977" s="398"/>
      <c r="AF977" s="398"/>
      <c r="AG977" s="398"/>
    </row>
    <row r="978" spans="1:33"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c r="AE978" s="398"/>
      <c r="AF978" s="398"/>
      <c r="AG978" s="398"/>
    </row>
    <row r="979" spans="1:33"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c r="AE979" s="398"/>
      <c r="AF979" s="398"/>
      <c r="AG979" s="398"/>
    </row>
    <row r="980" spans="1:33"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c r="AE980" s="398"/>
      <c r="AF980" s="398"/>
      <c r="AG980" s="398"/>
    </row>
    <row r="981" spans="1:33"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c r="AE981" s="398"/>
      <c r="AF981" s="398"/>
      <c r="AG981" s="398"/>
    </row>
    <row r="982" spans="1:33"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c r="AE982" s="398"/>
      <c r="AF982" s="398"/>
      <c r="AG982" s="398"/>
    </row>
    <row r="983" spans="1:33"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c r="AE983" s="398"/>
      <c r="AF983" s="398"/>
      <c r="AG983" s="398"/>
    </row>
    <row r="984" spans="1:33"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c r="AE984" s="398"/>
      <c r="AF984" s="398"/>
      <c r="AG984" s="398"/>
    </row>
    <row r="985" spans="1:33"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c r="AE985" s="398"/>
      <c r="AF985" s="398"/>
      <c r="AG985" s="398"/>
    </row>
    <row r="986" spans="1:33"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c r="AE986" s="398"/>
      <c r="AF986" s="398"/>
      <c r="AG986" s="398"/>
    </row>
    <row r="987" spans="1:33"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c r="AE987" s="398"/>
      <c r="AF987" s="398"/>
      <c r="AG987" s="398"/>
    </row>
    <row r="988" spans="1:33"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c r="AE988" s="398"/>
      <c r="AF988" s="398"/>
      <c r="AG988" s="398"/>
    </row>
    <row r="989" spans="1:33"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c r="AE989" s="398"/>
      <c r="AF989" s="398"/>
      <c r="AG989" s="398"/>
    </row>
    <row r="990" spans="1:33"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c r="AE990" s="398"/>
      <c r="AF990" s="398"/>
      <c r="AG990" s="398"/>
    </row>
    <row r="991" spans="1:33"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row>
    <row r="992" spans="1:33"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c r="AE992" s="398"/>
      <c r="AF992" s="398"/>
      <c r="AG992" s="398"/>
    </row>
    <row r="993" spans="1:33"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c r="AE993" s="398"/>
      <c r="AF993" s="398"/>
      <c r="AG993" s="398"/>
    </row>
    <row r="994" spans="1:33"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c r="AE994" s="398"/>
      <c r="AF994" s="398"/>
      <c r="AG994" s="398"/>
    </row>
    <row r="995" spans="1:33"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c r="AE995" s="398"/>
      <c r="AF995" s="398"/>
      <c r="AG995" s="398"/>
    </row>
    <row r="996" spans="1:33"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c r="AE996" s="398"/>
      <c r="AF996" s="398"/>
      <c r="AG996" s="398"/>
    </row>
    <row r="997" spans="1:33"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c r="AE997" s="398"/>
      <c r="AF997" s="398"/>
      <c r="AG997" s="398"/>
    </row>
    <row r="998" spans="1:33"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row>
    <row r="999" spans="1:33"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c r="AE999" s="398"/>
      <c r="AF999" s="398"/>
      <c r="AG999" s="398"/>
    </row>
    <row r="1000" spans="1:33"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c r="AE1000" s="398"/>
      <c r="AF1000" s="398"/>
      <c r="AG1000" s="398"/>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124</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3" t="s">
        <v>125</v>
      </c>
      <c r="D12" s="924"/>
      <c r="E12" s="492" t="s">
        <v>126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row>
    <row r="15" spans="1:30" ht="29.25" customHeight="1">
      <c r="A15" s="398"/>
      <c r="B15" s="31"/>
      <c r="C15" s="467"/>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row>
    <row r="16" spans="1:30"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row>
    <row r="17" spans="1:30"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row>
    <row r="18" spans="1:30"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row>
    <row r="19" spans="1:30"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row>
    <row r="20" spans="1:30"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row>
    <row r="21" spans="1:30"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row>
    <row r="22" spans="1:30"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row>
    <row r="23" spans="1:30"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23</v>
      </c>
      <c r="X23" s="923"/>
      <c r="Y23" s="923"/>
      <c r="Z23" s="923"/>
      <c r="AA23" s="910"/>
      <c r="AB23" s="405"/>
      <c r="AC23" s="398"/>
      <c r="AD23" s="398"/>
    </row>
    <row r="24" spans="1:30"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row>
    <row r="25" spans="1:30"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row>
    <row r="26" spans="1:30" ht="29.25" customHeight="1">
      <c r="A26" s="398"/>
      <c r="B26" s="31"/>
      <c r="C26" s="494" t="s">
        <v>133</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row>
    <row r="27" spans="1:30"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row>
    <row r="28" spans="1:30"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row>
    <row r="29" spans="1:30" ht="29.25" customHeight="1">
      <c r="A29" s="398"/>
      <c r="B29" s="31"/>
      <c r="C29" s="494" t="s">
        <v>135</v>
      </c>
      <c r="D29" s="923"/>
      <c r="E29" s="923"/>
      <c r="F29" s="923"/>
      <c r="G29" s="923"/>
      <c r="H29" s="923"/>
      <c r="I29" s="923"/>
      <c r="J29" s="923"/>
      <c r="K29" s="910"/>
      <c r="L29" s="407"/>
      <c r="M29" s="494" t="s">
        <v>136</v>
      </c>
      <c r="N29" s="923"/>
      <c r="O29" s="923"/>
      <c r="P29" s="923"/>
      <c r="Q29" s="923"/>
      <c r="R29" s="923"/>
      <c r="S29" s="923"/>
      <c r="T29" s="923"/>
      <c r="U29" s="923"/>
      <c r="V29" s="923"/>
      <c r="W29" s="923"/>
      <c r="X29" s="923"/>
      <c r="Y29" s="923"/>
      <c r="Z29" s="923"/>
      <c r="AA29" s="910"/>
      <c r="AB29" s="413"/>
      <c r="AC29" s="398"/>
      <c r="AD29" s="398"/>
    </row>
    <row r="30" spans="1:30"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row>
    <row r="31" spans="1:30"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row>
    <row r="32" spans="1:30" ht="90" customHeight="1">
      <c r="A32" s="398"/>
      <c r="B32" s="31"/>
      <c r="C32" s="495" t="s">
        <v>138</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row>
    <row r="33" spans="1:30"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row>
    <row r="34" spans="1:30" ht="15.75" customHeight="1">
      <c r="A34" s="398"/>
      <c r="B34" s="31"/>
      <c r="C34" s="482" t="s">
        <v>139</v>
      </c>
      <c r="D34" s="919"/>
      <c r="E34" s="410"/>
      <c r="F34" s="467" t="s">
        <v>22</v>
      </c>
      <c r="G34" s="910"/>
      <c r="H34" s="410"/>
      <c r="I34" s="398"/>
      <c r="J34" s="417" t="s">
        <v>140</v>
      </c>
      <c r="K34" s="467">
        <v>1</v>
      </c>
      <c r="L34" s="923"/>
      <c r="M34" s="923"/>
      <c r="N34" s="910"/>
      <c r="O34" s="410"/>
      <c r="P34" s="410"/>
      <c r="Q34" s="402" t="s">
        <v>141</v>
      </c>
      <c r="R34" s="398"/>
      <c r="S34" s="410"/>
      <c r="T34" s="410"/>
      <c r="U34" s="410"/>
      <c r="V34" s="410"/>
      <c r="W34" s="467" t="s">
        <v>20</v>
      </c>
      <c r="X34" s="923"/>
      <c r="Y34" s="923"/>
      <c r="Z34" s="923"/>
      <c r="AA34" s="910"/>
      <c r="AB34" s="409"/>
      <c r="AC34" s="398"/>
      <c r="AD34" s="398"/>
    </row>
    <row r="35" spans="1:30"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row>
    <row r="36" spans="1:30" ht="32.25" customHeight="1">
      <c r="A36" s="398"/>
      <c r="B36" s="31"/>
      <c r="C36" s="398"/>
      <c r="D36" s="417" t="s">
        <v>142</v>
      </c>
      <c r="E36" s="410"/>
      <c r="F36" s="495" t="s">
        <v>143</v>
      </c>
      <c r="G36" s="923"/>
      <c r="H36" s="923"/>
      <c r="I36" s="923"/>
      <c r="J36" s="923"/>
      <c r="K36" s="923"/>
      <c r="L36" s="923"/>
      <c r="M36" s="910"/>
      <c r="N36" s="398"/>
      <c r="O36" s="417" t="s">
        <v>144</v>
      </c>
      <c r="P36" s="494">
        <v>1</v>
      </c>
      <c r="Q36" s="923"/>
      <c r="R36" s="923"/>
      <c r="S36" s="923"/>
      <c r="T36" s="923"/>
      <c r="U36" s="923"/>
      <c r="V36" s="923"/>
      <c r="W36" s="923"/>
      <c r="X36" s="923"/>
      <c r="Y36" s="923"/>
      <c r="Z36" s="923"/>
      <c r="AA36" s="910"/>
      <c r="AB36" s="405"/>
      <c r="AC36" s="398"/>
      <c r="AD36" s="398"/>
    </row>
    <row r="37" spans="1:30"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row>
    <row r="38" spans="1:30"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row>
    <row r="39" spans="1:30"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row>
    <row r="40" spans="1:30"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row>
    <row r="41" spans="1:30"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row>
    <row r="42" spans="1:30" ht="15.75" customHeight="1">
      <c r="A42" s="398"/>
      <c r="B42" s="31"/>
      <c r="C42" s="410" t="s">
        <v>140</v>
      </c>
      <c r="D42" s="494">
        <v>1</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row>
    <row r="43" spans="1:30"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row>
    <row r="44" spans="1:30"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row>
    <row r="45" spans="1:30"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row>
    <row r="46" spans="1:30"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row>
    <row r="47" spans="1:30"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row>
    <row r="48" spans="1:30"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row>
    <row r="49" spans="1:30"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row>
    <row r="50" spans="1:30" ht="15.75" customHeight="1">
      <c r="A50" s="425"/>
      <c r="B50" s="41"/>
      <c r="C50" s="44">
        <v>2024</v>
      </c>
      <c r="D50" s="45">
        <v>45474</v>
      </c>
      <c r="E50" s="477">
        <v>45656</v>
      </c>
      <c r="F50" s="910"/>
      <c r="G50" s="46">
        <v>1</v>
      </c>
      <c r="H50" s="480" t="s">
        <v>124</v>
      </c>
      <c r="I50" s="923"/>
      <c r="J50" s="923"/>
      <c r="K50" s="923"/>
      <c r="L50" s="923"/>
      <c r="M50" s="923"/>
      <c r="N50" s="923"/>
      <c r="O50" s="923"/>
      <c r="P50" s="923"/>
      <c r="Q50" s="923"/>
      <c r="R50" s="923"/>
      <c r="S50" s="923"/>
      <c r="T50" s="923"/>
      <c r="U50" s="923"/>
      <c r="V50" s="923"/>
      <c r="W50" s="923"/>
      <c r="X50" s="923"/>
      <c r="Y50" s="923"/>
      <c r="Z50" s="923"/>
      <c r="AA50" s="910"/>
      <c r="AB50" s="420"/>
      <c r="AC50" s="425"/>
      <c r="AD50" s="425"/>
    </row>
    <row r="51" spans="1:30" ht="15.75" customHeight="1">
      <c r="A51" s="425"/>
      <c r="B51" s="41"/>
      <c r="C51" s="44">
        <v>2025</v>
      </c>
      <c r="D51" s="45">
        <v>45658</v>
      </c>
      <c r="E51" s="477">
        <v>46021</v>
      </c>
      <c r="F51" s="910"/>
      <c r="G51" s="46">
        <v>1</v>
      </c>
      <c r="H51" s="480" t="s">
        <v>124</v>
      </c>
      <c r="I51" s="923"/>
      <c r="J51" s="923"/>
      <c r="K51" s="923"/>
      <c r="L51" s="923"/>
      <c r="M51" s="923"/>
      <c r="N51" s="923"/>
      <c r="O51" s="923"/>
      <c r="P51" s="923"/>
      <c r="Q51" s="923"/>
      <c r="R51" s="923"/>
      <c r="S51" s="923"/>
      <c r="T51" s="923"/>
      <c r="U51" s="923"/>
      <c r="V51" s="923"/>
      <c r="W51" s="923"/>
      <c r="X51" s="923"/>
      <c r="Y51" s="923"/>
      <c r="Z51" s="923"/>
      <c r="AA51" s="910"/>
      <c r="AB51" s="420"/>
      <c r="AC51" s="425"/>
      <c r="AD51" s="425"/>
    </row>
    <row r="52" spans="1:30" ht="15.75" customHeight="1">
      <c r="A52" s="425"/>
      <c r="B52" s="41"/>
      <c r="C52" s="44">
        <v>2026</v>
      </c>
      <c r="D52" s="45">
        <v>46023</v>
      </c>
      <c r="E52" s="477">
        <v>46386</v>
      </c>
      <c r="F52" s="910"/>
      <c r="G52" s="46">
        <v>1</v>
      </c>
      <c r="H52" s="480" t="s">
        <v>124</v>
      </c>
      <c r="I52" s="923"/>
      <c r="J52" s="923"/>
      <c r="K52" s="923"/>
      <c r="L52" s="923"/>
      <c r="M52" s="923"/>
      <c r="N52" s="923"/>
      <c r="O52" s="923"/>
      <c r="P52" s="923"/>
      <c r="Q52" s="923"/>
      <c r="R52" s="923"/>
      <c r="S52" s="923"/>
      <c r="T52" s="923"/>
      <c r="U52" s="923"/>
      <c r="V52" s="923"/>
      <c r="W52" s="923"/>
      <c r="X52" s="923"/>
      <c r="Y52" s="923"/>
      <c r="Z52" s="923"/>
      <c r="AA52" s="910"/>
      <c r="AB52" s="420"/>
      <c r="AC52" s="425"/>
      <c r="AD52" s="425"/>
    </row>
    <row r="53" spans="1:30" ht="15.75" customHeight="1">
      <c r="A53" s="425"/>
      <c r="B53" s="41"/>
      <c r="C53" s="44">
        <v>2027</v>
      </c>
      <c r="D53" s="45">
        <v>46388</v>
      </c>
      <c r="E53" s="477">
        <v>46751</v>
      </c>
      <c r="F53" s="910"/>
      <c r="G53" s="46">
        <v>1</v>
      </c>
      <c r="H53" s="480" t="s">
        <v>124</v>
      </c>
      <c r="I53" s="923"/>
      <c r="J53" s="923"/>
      <c r="K53" s="923"/>
      <c r="L53" s="923"/>
      <c r="M53" s="923"/>
      <c r="N53" s="923"/>
      <c r="O53" s="923"/>
      <c r="P53" s="923"/>
      <c r="Q53" s="923"/>
      <c r="R53" s="923"/>
      <c r="S53" s="923"/>
      <c r="T53" s="923"/>
      <c r="U53" s="923"/>
      <c r="V53" s="923"/>
      <c r="W53" s="923"/>
      <c r="X53" s="923"/>
      <c r="Y53" s="923"/>
      <c r="Z53" s="923"/>
      <c r="AA53" s="910"/>
      <c r="AB53" s="420"/>
      <c r="AC53" s="425"/>
      <c r="AD53" s="425"/>
    </row>
    <row r="54" spans="1:30"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row>
    <row r="55" spans="1:30"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row>
    <row r="56" spans="1:30"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row>
    <row r="57" spans="1:30"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row>
    <row r="58" spans="1:30"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row>
    <row r="59" spans="1:30"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row>
    <row r="60" spans="1:30"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row>
    <row r="61" spans="1:30"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row>
    <row r="62" spans="1:30"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row>
    <row r="63" spans="1:30"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row>
    <row r="64" spans="1:30"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row>
    <row r="65" spans="1:30"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row>
    <row r="66" spans="1:30"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row>
    <row r="67" spans="1:30"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row>
    <row r="68" spans="1:30"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row>
    <row r="69" spans="1:30"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row>
    <row r="70" spans="1:30"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row>
    <row r="71" spans="1:30"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row>
    <row r="72" spans="1:30"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row>
    <row r="73" spans="1:30"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row>
    <row r="74" spans="1:30"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row>
    <row r="75" spans="1:30"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row>
    <row r="76" spans="1:30"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row>
    <row r="77" spans="1:30"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row>
    <row r="78" spans="1:30"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row>
    <row r="79" spans="1:30"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row>
    <row r="80" spans="1:30"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row>
    <row r="81" spans="1:30"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row>
    <row r="82" spans="1:30"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row>
    <row r="83" spans="1:30"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row>
    <row r="2" spans="1:34"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c r="AE2" s="398"/>
      <c r="AF2" s="398"/>
      <c r="AG2" s="398"/>
      <c r="AH2" s="398"/>
    </row>
    <row r="3" spans="1:34"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c r="AE3" s="398"/>
      <c r="AF3" s="398"/>
      <c r="AG3" s="398"/>
      <c r="AH3" s="398"/>
    </row>
    <row r="4" spans="1:34"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c r="AE4" s="398"/>
      <c r="AF4" s="398"/>
      <c r="AG4" s="398"/>
      <c r="AH4" s="398"/>
    </row>
    <row r="5" spans="1:34"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c r="AE5" s="398"/>
      <c r="AF5" s="398"/>
      <c r="AG5" s="398"/>
      <c r="AH5" s="398"/>
    </row>
    <row r="6" spans="1:34"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c r="AE6" s="398"/>
      <c r="AF6" s="398"/>
      <c r="AG6" s="398"/>
      <c r="AH6" s="398"/>
    </row>
    <row r="7" spans="1:34"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c r="AE7" s="398"/>
      <c r="AF7" s="398"/>
      <c r="AG7" s="398"/>
      <c r="AH7" s="398"/>
    </row>
    <row r="8" spans="1:34"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c r="AE8" s="398"/>
      <c r="AF8" s="398"/>
      <c r="AG8" s="398"/>
      <c r="AH8" s="398"/>
    </row>
    <row r="9" spans="1:34"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c r="AE9" s="398"/>
      <c r="AF9" s="398"/>
      <c r="AG9" s="827" t="s">
        <v>573</v>
      </c>
      <c r="AH9" s="919"/>
    </row>
    <row r="10" spans="1:34" ht="30" customHeight="1">
      <c r="A10" s="398"/>
      <c r="B10" s="31"/>
      <c r="C10" s="490" t="s">
        <v>123</v>
      </c>
      <c r="D10" s="919"/>
      <c r="E10" s="467" t="s">
        <v>587</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c r="AE10" s="398"/>
      <c r="AF10" s="398"/>
      <c r="AG10" s="398"/>
      <c r="AH10" s="398"/>
    </row>
    <row r="11" spans="1:34"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c r="AE11" s="398"/>
      <c r="AF11" s="398"/>
      <c r="AG11" s="398"/>
      <c r="AH11" s="398"/>
    </row>
    <row r="12" spans="1:34" ht="29.25" customHeight="1">
      <c r="A12" s="398"/>
      <c r="B12" s="31"/>
      <c r="C12" s="493" t="s">
        <v>125</v>
      </c>
      <c r="D12" s="924"/>
      <c r="E12" s="492" t="s">
        <v>576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c r="AE12" s="398"/>
      <c r="AF12" s="398"/>
      <c r="AG12" s="52" t="s">
        <v>574</v>
      </c>
      <c r="AH12" s="52" t="s">
        <v>575</v>
      </c>
    </row>
    <row r="13" spans="1:34"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c r="AE13" s="398"/>
      <c r="AF13" s="398"/>
      <c r="AG13" s="37" t="s">
        <v>577</v>
      </c>
      <c r="AH13" s="37">
        <v>28</v>
      </c>
    </row>
    <row r="14" spans="1:34"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c r="AE14" s="398"/>
      <c r="AF14" s="398"/>
      <c r="AG14" s="37" t="s">
        <v>578</v>
      </c>
      <c r="AH14" s="37">
        <v>100</v>
      </c>
    </row>
    <row r="15" spans="1:34" ht="29.25" customHeight="1">
      <c r="A15" s="398"/>
      <c r="B15" s="31"/>
      <c r="C15" s="467" t="s">
        <v>588</v>
      </c>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c r="AE15" s="398"/>
      <c r="AF15" s="398"/>
      <c r="AG15" s="37" t="s">
        <v>579</v>
      </c>
      <c r="AH15" s="37">
        <v>34</v>
      </c>
    </row>
    <row r="16" spans="1:34"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c r="AE16" s="398"/>
      <c r="AF16" s="398"/>
      <c r="AG16" s="37" t="s">
        <v>581</v>
      </c>
      <c r="AH16" s="37">
        <v>100</v>
      </c>
    </row>
    <row r="17" spans="1:34"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c r="AE17" s="398"/>
      <c r="AF17" s="398"/>
      <c r="AG17" s="37" t="s">
        <v>582</v>
      </c>
      <c r="AH17" s="37">
        <v>38</v>
      </c>
    </row>
    <row r="18" spans="1:34"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c r="AE18" s="398"/>
      <c r="AF18" s="398"/>
      <c r="AG18" s="37" t="s">
        <v>583</v>
      </c>
      <c r="AH18" s="37">
        <v>100</v>
      </c>
    </row>
    <row r="19" spans="1:34"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c r="AE19" s="398"/>
      <c r="AF19" s="398"/>
      <c r="AG19" s="37" t="s">
        <v>584</v>
      </c>
      <c r="AH19" s="37">
        <v>25</v>
      </c>
    </row>
    <row r="20" spans="1:34"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c r="AE20" s="398"/>
      <c r="AF20" s="398"/>
      <c r="AG20" s="398"/>
      <c r="AH20" s="398"/>
    </row>
    <row r="21" spans="1:34"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c r="AE21" s="398"/>
      <c r="AF21" s="398"/>
      <c r="AG21" s="398"/>
      <c r="AH21" s="398"/>
    </row>
    <row r="22" spans="1:34"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c r="AE22" s="398"/>
      <c r="AF22" s="398"/>
      <c r="AG22" s="398"/>
      <c r="AH22" s="398"/>
    </row>
    <row r="23" spans="1:34"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33</v>
      </c>
      <c r="X23" s="923"/>
      <c r="Y23" s="923"/>
      <c r="Z23" s="923"/>
      <c r="AA23" s="910"/>
      <c r="AB23" s="405"/>
      <c r="AC23" s="398"/>
      <c r="AD23" s="398"/>
      <c r="AE23" s="398"/>
      <c r="AF23" s="398"/>
      <c r="AG23" s="433">
        <f>+(((((AH13/100)*AH14)+((AH15/100)*AH16)+((AH17/100)*AH18))*AH19)/100)</f>
        <v>25</v>
      </c>
      <c r="AH23" s="398"/>
    </row>
    <row r="24" spans="1:34"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c r="AE24" s="398"/>
      <c r="AF24" s="398"/>
      <c r="AG24" s="398"/>
      <c r="AH24" s="398"/>
    </row>
    <row r="25" spans="1:34"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c r="AE25" s="398"/>
      <c r="AF25" s="398"/>
      <c r="AG25" s="398"/>
      <c r="AH25" s="398"/>
    </row>
    <row r="26" spans="1:34" ht="39.75" customHeight="1">
      <c r="A26" s="398"/>
      <c r="B26" s="31"/>
      <c r="C26" s="828" t="s">
        <v>568</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c r="AE26" s="398"/>
      <c r="AF26" s="398"/>
      <c r="AG26" s="398"/>
      <c r="AH26" s="398"/>
    </row>
    <row r="27" spans="1:34"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c r="AE27" s="398"/>
      <c r="AF27" s="398"/>
      <c r="AG27" s="398"/>
      <c r="AH27" s="398"/>
    </row>
    <row r="28" spans="1:34"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c r="AE28" s="398"/>
      <c r="AF28" s="398"/>
      <c r="AG28" s="398"/>
      <c r="AH28" s="398"/>
    </row>
    <row r="29" spans="1:34" ht="29.25" customHeight="1">
      <c r="A29" s="398"/>
      <c r="B29" s="31"/>
      <c r="C29" s="494" t="s">
        <v>569</v>
      </c>
      <c r="D29" s="923"/>
      <c r="E29" s="923"/>
      <c r="F29" s="923"/>
      <c r="G29" s="923"/>
      <c r="H29" s="923"/>
      <c r="I29" s="923"/>
      <c r="J29" s="923"/>
      <c r="K29" s="910"/>
      <c r="L29" s="407"/>
      <c r="M29" s="494"/>
      <c r="N29" s="923"/>
      <c r="O29" s="923"/>
      <c r="P29" s="923"/>
      <c r="Q29" s="923"/>
      <c r="R29" s="923"/>
      <c r="S29" s="923"/>
      <c r="T29" s="923"/>
      <c r="U29" s="923"/>
      <c r="V29" s="923"/>
      <c r="W29" s="923"/>
      <c r="X29" s="923"/>
      <c r="Y29" s="923"/>
      <c r="Z29" s="923"/>
      <c r="AA29" s="910"/>
      <c r="AB29" s="413"/>
      <c r="AC29" s="398"/>
      <c r="AD29" s="398"/>
      <c r="AE29" s="398"/>
      <c r="AF29" s="398"/>
      <c r="AG29" s="398"/>
      <c r="AH29" s="398"/>
    </row>
    <row r="30" spans="1:34"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c r="AE30" s="398"/>
      <c r="AF30" s="398"/>
      <c r="AG30" s="398"/>
      <c r="AH30" s="398"/>
    </row>
    <row r="31" spans="1:34"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c r="AE31" s="398"/>
      <c r="AF31" s="398"/>
      <c r="AG31" s="398"/>
      <c r="AH31" s="398"/>
    </row>
    <row r="32" spans="1:34" ht="90" customHeight="1">
      <c r="A32" s="398"/>
      <c r="B32" s="31"/>
      <c r="C32" s="495" t="s">
        <v>570</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c r="AE32" s="398"/>
      <c r="AF32" s="398"/>
      <c r="AG32" s="398"/>
      <c r="AH32" s="398"/>
    </row>
    <row r="33" spans="1:34"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c r="AE33" s="398"/>
      <c r="AF33" s="398"/>
      <c r="AG33" s="398"/>
      <c r="AH33" s="398"/>
    </row>
    <row r="34" spans="1:34" ht="15.75" customHeight="1">
      <c r="A34" s="398"/>
      <c r="B34" s="31"/>
      <c r="C34" s="482" t="s">
        <v>139</v>
      </c>
      <c r="D34" s="919"/>
      <c r="E34" s="410"/>
      <c r="F34" s="467" t="s">
        <v>34</v>
      </c>
      <c r="G34" s="910"/>
      <c r="H34" s="410"/>
      <c r="I34" s="398"/>
      <c r="J34" s="417" t="s">
        <v>140</v>
      </c>
      <c r="K34" s="467">
        <v>25</v>
      </c>
      <c r="L34" s="923"/>
      <c r="M34" s="923"/>
      <c r="N34" s="910"/>
      <c r="O34" s="410"/>
      <c r="P34" s="410"/>
      <c r="Q34" s="402" t="s">
        <v>141</v>
      </c>
      <c r="R34" s="398"/>
      <c r="S34" s="410"/>
      <c r="T34" s="410"/>
      <c r="U34" s="410"/>
      <c r="V34" s="410"/>
      <c r="W34" s="467" t="s">
        <v>20</v>
      </c>
      <c r="X34" s="923"/>
      <c r="Y34" s="923"/>
      <c r="Z34" s="923"/>
      <c r="AA34" s="910"/>
      <c r="AB34" s="409"/>
      <c r="AC34" s="398"/>
      <c r="AD34" s="398"/>
      <c r="AE34" s="398"/>
      <c r="AF34" s="398"/>
      <c r="AG34" s="398"/>
      <c r="AH34" s="398"/>
    </row>
    <row r="35" spans="1:34"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c r="AE35" s="398"/>
      <c r="AF35" s="398"/>
      <c r="AG35" s="398"/>
      <c r="AH35" s="398"/>
    </row>
    <row r="36" spans="1:34" ht="32.25" customHeight="1">
      <c r="A36" s="398"/>
      <c r="B36" s="31"/>
      <c r="C36" s="398"/>
      <c r="D36" s="417" t="s">
        <v>142</v>
      </c>
      <c r="E36" s="410"/>
      <c r="F36" s="495" t="s">
        <v>589</v>
      </c>
      <c r="G36" s="923"/>
      <c r="H36" s="923"/>
      <c r="I36" s="923"/>
      <c r="J36" s="923"/>
      <c r="K36" s="923"/>
      <c r="L36" s="923"/>
      <c r="M36" s="910"/>
      <c r="N36" s="398"/>
      <c r="O36" s="417" t="s">
        <v>144</v>
      </c>
      <c r="P36" s="494">
        <v>0</v>
      </c>
      <c r="Q36" s="923"/>
      <c r="R36" s="923"/>
      <c r="S36" s="923"/>
      <c r="T36" s="923"/>
      <c r="U36" s="923"/>
      <c r="V36" s="923"/>
      <c r="W36" s="923"/>
      <c r="X36" s="923"/>
      <c r="Y36" s="923"/>
      <c r="Z36" s="923"/>
      <c r="AA36" s="910"/>
      <c r="AB36" s="405"/>
      <c r="AC36" s="398"/>
      <c r="AD36" s="398"/>
      <c r="AE36" s="398"/>
      <c r="AF36" s="398"/>
      <c r="AG36" s="398"/>
      <c r="AH36" s="398"/>
    </row>
    <row r="37" spans="1:34"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c r="AE37" s="398"/>
      <c r="AF37" s="398"/>
      <c r="AG37" s="398"/>
      <c r="AH37" s="398"/>
    </row>
    <row r="38" spans="1:34"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c r="AE38" s="398"/>
      <c r="AF38" s="398"/>
      <c r="AG38" s="398"/>
      <c r="AH38" s="398"/>
    </row>
    <row r="39" spans="1:34"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c r="AE39" s="398"/>
      <c r="AF39" s="398"/>
      <c r="AG39" s="398"/>
      <c r="AH39" s="398"/>
    </row>
    <row r="40" spans="1:34"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c r="AE40" s="398"/>
      <c r="AF40" s="398"/>
      <c r="AG40" s="398"/>
      <c r="AH40" s="398"/>
    </row>
    <row r="41" spans="1:34"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c r="AE41" s="398"/>
      <c r="AF41" s="398"/>
      <c r="AG41" s="398"/>
      <c r="AH41" s="398"/>
    </row>
    <row r="42" spans="1:34" ht="15.75" customHeight="1">
      <c r="A42" s="398"/>
      <c r="B42" s="31"/>
      <c r="C42" s="410" t="s">
        <v>140</v>
      </c>
      <c r="D42" s="494">
        <v>1</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c r="AE42" s="398"/>
      <c r="AF42" s="398"/>
      <c r="AG42" s="398"/>
      <c r="AH42" s="398"/>
    </row>
    <row r="43" spans="1:34"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c r="AE43" s="398"/>
      <c r="AF43" s="398"/>
      <c r="AG43" s="398"/>
      <c r="AH43" s="398"/>
    </row>
    <row r="44" spans="1:34"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c r="AE44" s="398"/>
      <c r="AF44" s="398"/>
      <c r="AG44" s="398"/>
      <c r="AH44" s="398"/>
    </row>
    <row r="45" spans="1:34"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c r="AE45" s="398"/>
      <c r="AF45" s="398"/>
      <c r="AG45" s="398"/>
      <c r="AH45" s="398"/>
    </row>
    <row r="46" spans="1:34"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c r="AE46" s="421"/>
      <c r="AF46" s="421"/>
      <c r="AG46" s="421"/>
      <c r="AH46" s="421"/>
    </row>
    <row r="47" spans="1:34"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c r="AE47" s="398"/>
      <c r="AF47" s="398"/>
      <c r="AG47" s="398"/>
      <c r="AH47" s="398"/>
    </row>
    <row r="48" spans="1:34"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c r="AE48" s="425"/>
      <c r="AF48" s="425"/>
      <c r="AG48" s="425"/>
      <c r="AH48" s="425"/>
    </row>
    <row r="49" spans="1:34"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c r="AE49" s="425"/>
      <c r="AF49" s="425"/>
      <c r="AG49" s="425"/>
      <c r="AH49" s="425"/>
    </row>
    <row r="50" spans="1:34" ht="15.75" customHeight="1">
      <c r="A50" s="425"/>
      <c r="B50" s="41"/>
      <c r="C50" s="44">
        <v>2024</v>
      </c>
      <c r="D50" s="45">
        <v>45474</v>
      </c>
      <c r="E50" s="477">
        <v>45656</v>
      </c>
      <c r="F50" s="910"/>
      <c r="G50" s="46">
        <v>25</v>
      </c>
      <c r="H50" s="480" t="s">
        <v>590</v>
      </c>
      <c r="I50" s="923"/>
      <c r="J50" s="923"/>
      <c r="K50" s="923"/>
      <c r="L50" s="923"/>
      <c r="M50" s="923"/>
      <c r="N50" s="923"/>
      <c r="O50" s="923"/>
      <c r="P50" s="923"/>
      <c r="Q50" s="923"/>
      <c r="R50" s="923"/>
      <c r="S50" s="923"/>
      <c r="T50" s="923"/>
      <c r="U50" s="923"/>
      <c r="V50" s="923"/>
      <c r="W50" s="923"/>
      <c r="X50" s="923"/>
      <c r="Y50" s="923"/>
      <c r="Z50" s="923"/>
      <c r="AA50" s="910"/>
      <c r="AB50" s="420"/>
      <c r="AC50" s="425"/>
      <c r="AD50" s="425"/>
      <c r="AE50" s="425"/>
      <c r="AF50" s="425"/>
      <c r="AG50" s="425"/>
      <c r="AH50" s="425"/>
    </row>
    <row r="51" spans="1:34" ht="15.75" customHeight="1">
      <c r="A51" s="425"/>
      <c r="B51" s="41"/>
      <c r="C51" s="44">
        <v>2025</v>
      </c>
      <c r="D51" s="45">
        <v>45658</v>
      </c>
      <c r="E51" s="477">
        <v>46021</v>
      </c>
      <c r="F51" s="910"/>
      <c r="G51" s="46">
        <v>65</v>
      </c>
      <c r="H51" s="480" t="s">
        <v>590</v>
      </c>
      <c r="I51" s="923"/>
      <c r="J51" s="923"/>
      <c r="K51" s="923"/>
      <c r="L51" s="923"/>
      <c r="M51" s="923"/>
      <c r="N51" s="923"/>
      <c r="O51" s="923"/>
      <c r="P51" s="923"/>
      <c r="Q51" s="923"/>
      <c r="R51" s="923"/>
      <c r="S51" s="923"/>
      <c r="T51" s="923"/>
      <c r="U51" s="923"/>
      <c r="V51" s="923"/>
      <c r="W51" s="923"/>
      <c r="X51" s="923"/>
      <c r="Y51" s="923"/>
      <c r="Z51" s="923"/>
      <c r="AA51" s="910"/>
      <c r="AB51" s="420"/>
      <c r="AC51" s="425"/>
      <c r="AD51" s="425"/>
      <c r="AE51" s="425"/>
      <c r="AF51" s="425"/>
      <c r="AG51" s="425"/>
      <c r="AH51" s="425"/>
    </row>
    <row r="52" spans="1:34" ht="15.75" customHeight="1">
      <c r="A52" s="425"/>
      <c r="B52" s="41"/>
      <c r="C52" s="44">
        <v>2026</v>
      </c>
      <c r="D52" s="45">
        <v>46023</v>
      </c>
      <c r="E52" s="477">
        <v>46386</v>
      </c>
      <c r="F52" s="910"/>
      <c r="G52" s="46">
        <v>85</v>
      </c>
      <c r="H52" s="480" t="s">
        <v>590</v>
      </c>
      <c r="I52" s="923"/>
      <c r="J52" s="923"/>
      <c r="K52" s="923"/>
      <c r="L52" s="923"/>
      <c r="M52" s="923"/>
      <c r="N52" s="923"/>
      <c r="O52" s="923"/>
      <c r="P52" s="923"/>
      <c r="Q52" s="923"/>
      <c r="R52" s="923"/>
      <c r="S52" s="923"/>
      <c r="T52" s="923"/>
      <c r="U52" s="923"/>
      <c r="V52" s="923"/>
      <c r="W52" s="923"/>
      <c r="X52" s="923"/>
      <c r="Y52" s="923"/>
      <c r="Z52" s="923"/>
      <c r="AA52" s="910"/>
      <c r="AB52" s="420"/>
      <c r="AC52" s="425"/>
      <c r="AD52" s="425"/>
      <c r="AE52" s="425"/>
      <c r="AF52" s="425"/>
      <c r="AG52" s="425"/>
      <c r="AH52" s="425"/>
    </row>
    <row r="53" spans="1:34" ht="15.75" customHeight="1">
      <c r="A53" s="425"/>
      <c r="B53" s="41"/>
      <c r="C53" s="44">
        <v>2027</v>
      </c>
      <c r="D53" s="45">
        <v>46388</v>
      </c>
      <c r="E53" s="477">
        <v>46751</v>
      </c>
      <c r="F53" s="910"/>
      <c r="G53" s="46">
        <v>100</v>
      </c>
      <c r="H53" s="480" t="s">
        <v>590</v>
      </c>
      <c r="I53" s="923"/>
      <c r="J53" s="923"/>
      <c r="K53" s="923"/>
      <c r="L53" s="923"/>
      <c r="M53" s="923"/>
      <c r="N53" s="923"/>
      <c r="O53" s="923"/>
      <c r="P53" s="923"/>
      <c r="Q53" s="923"/>
      <c r="R53" s="923"/>
      <c r="S53" s="923"/>
      <c r="T53" s="923"/>
      <c r="U53" s="923"/>
      <c r="V53" s="923"/>
      <c r="W53" s="923"/>
      <c r="X53" s="923"/>
      <c r="Y53" s="923"/>
      <c r="Z53" s="923"/>
      <c r="AA53" s="910"/>
      <c r="AB53" s="420"/>
      <c r="AC53" s="425"/>
      <c r="AD53" s="425"/>
      <c r="AE53" s="425"/>
      <c r="AF53" s="425"/>
      <c r="AG53" s="425"/>
      <c r="AH53" s="425"/>
    </row>
    <row r="54" spans="1:34"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c r="AE54" s="425"/>
      <c r="AF54" s="425"/>
      <c r="AG54" s="425"/>
      <c r="AH54" s="425"/>
    </row>
    <row r="55" spans="1:34"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c r="AE55" s="398"/>
      <c r="AF55" s="398"/>
      <c r="AG55" s="398"/>
      <c r="AH55" s="398"/>
    </row>
    <row r="56" spans="1:34"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c r="AE56" s="398"/>
      <c r="AF56" s="398"/>
      <c r="AG56" s="398"/>
      <c r="AH56" s="398"/>
    </row>
    <row r="57" spans="1:34"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c r="AE57" s="398"/>
      <c r="AF57" s="398"/>
      <c r="AG57" s="398"/>
      <c r="AH57" s="398"/>
    </row>
    <row r="58" spans="1:34"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c r="AE58" s="398"/>
      <c r="AF58" s="398"/>
      <c r="AG58" s="398"/>
      <c r="AH58" s="398"/>
    </row>
    <row r="59" spans="1:34"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c r="AE59" s="398"/>
      <c r="AF59" s="398"/>
      <c r="AG59" s="398"/>
      <c r="AH59" s="398"/>
    </row>
    <row r="60" spans="1:34"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c r="AE60" s="398"/>
      <c r="AF60" s="398"/>
      <c r="AG60" s="398"/>
      <c r="AH60" s="398"/>
    </row>
    <row r="61" spans="1:34"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c r="AE61" s="398"/>
      <c r="AF61" s="398"/>
      <c r="AG61" s="398"/>
      <c r="AH61" s="398"/>
    </row>
    <row r="62" spans="1:34"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c r="AE62" s="398"/>
      <c r="AF62" s="398"/>
      <c r="AG62" s="398"/>
      <c r="AH62" s="398"/>
    </row>
    <row r="63" spans="1:34"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c r="AE63" s="398"/>
      <c r="AF63" s="398"/>
      <c r="AG63" s="398"/>
      <c r="AH63" s="398"/>
    </row>
    <row r="64" spans="1:34"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c r="AE64" s="398"/>
      <c r="AF64" s="398"/>
      <c r="AG64" s="398"/>
      <c r="AH64" s="398"/>
    </row>
    <row r="65" spans="1:34"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c r="AE65" s="398"/>
      <c r="AF65" s="398"/>
      <c r="AG65" s="398"/>
      <c r="AH65" s="398"/>
    </row>
    <row r="66" spans="1:34"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c r="AE66" s="398"/>
      <c r="AF66" s="398"/>
      <c r="AG66" s="398"/>
      <c r="AH66" s="398"/>
    </row>
    <row r="67" spans="1:34"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c r="AE67" s="398"/>
      <c r="AF67" s="398"/>
      <c r="AG67" s="398"/>
      <c r="AH67" s="398"/>
    </row>
    <row r="68" spans="1:34"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c r="AE68" s="398"/>
      <c r="AF68" s="398"/>
      <c r="AG68" s="398"/>
      <c r="AH68" s="398"/>
    </row>
    <row r="69" spans="1:34"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c r="AE69" s="398"/>
      <c r="AF69" s="398"/>
      <c r="AG69" s="398"/>
      <c r="AH69" s="398"/>
    </row>
    <row r="70" spans="1:34"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c r="AE70" s="398"/>
      <c r="AF70" s="398"/>
      <c r="AG70" s="398"/>
      <c r="AH70" s="398"/>
    </row>
    <row r="71" spans="1:34"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c r="AE71" s="398"/>
      <c r="AF71" s="398"/>
      <c r="AG71" s="398"/>
      <c r="AH71" s="398"/>
    </row>
    <row r="72" spans="1:34"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c r="AE72" s="398"/>
      <c r="AF72" s="398"/>
      <c r="AG72" s="398"/>
      <c r="AH72" s="398"/>
    </row>
    <row r="73" spans="1:34"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c r="AE73" s="398"/>
      <c r="AF73" s="398"/>
      <c r="AG73" s="398"/>
      <c r="AH73" s="398"/>
    </row>
    <row r="74" spans="1:34"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c r="AE74" s="398"/>
      <c r="AF74" s="398"/>
      <c r="AG74" s="398"/>
      <c r="AH74" s="398"/>
    </row>
    <row r="75" spans="1:34"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c r="AE75" s="398"/>
      <c r="AF75" s="398"/>
      <c r="AG75" s="398"/>
      <c r="AH75" s="398"/>
    </row>
    <row r="76" spans="1:34"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c r="AE76" s="398"/>
      <c r="AF76" s="398"/>
      <c r="AG76" s="398"/>
      <c r="AH76" s="398"/>
    </row>
    <row r="77" spans="1:34"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row>
    <row r="78" spans="1:34"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row>
    <row r="79" spans="1:34"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row>
    <row r="80" spans="1:34"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row>
    <row r="81" spans="1:34"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row>
    <row r="82" spans="1:34"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row>
    <row r="83" spans="1:34"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row>
    <row r="84" spans="1:34"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row>
    <row r="85" spans="1:34"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row>
    <row r="86" spans="1:34"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row>
    <row r="87" spans="1:34"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row>
    <row r="88" spans="1:34"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row>
    <row r="89" spans="1:34"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row>
    <row r="90" spans="1:34"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row>
    <row r="91" spans="1:34"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row>
    <row r="92" spans="1:34"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row>
    <row r="93" spans="1:34"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row>
    <row r="94" spans="1:34"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row>
    <row r="95" spans="1:34"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row>
    <row r="96" spans="1:34"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row>
    <row r="97" spans="1:34"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row>
    <row r="98" spans="1:34"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row>
    <row r="99" spans="1:34"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row>
    <row r="100" spans="1:34"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row>
    <row r="101" spans="1:34"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row>
    <row r="102" spans="1:34"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row>
    <row r="103" spans="1:34"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row>
    <row r="104" spans="1:34"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row>
    <row r="105" spans="1:34"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row>
    <row r="106" spans="1:34"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row>
    <row r="107" spans="1:34"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row>
    <row r="108" spans="1:34"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row>
    <row r="109" spans="1:34"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row>
    <row r="110" spans="1:34"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row>
    <row r="111" spans="1:34"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row>
    <row r="112" spans="1:34"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row>
    <row r="113" spans="1:34"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row>
    <row r="114" spans="1:34"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row>
    <row r="115" spans="1:34"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row>
    <row r="116" spans="1:34"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row>
    <row r="117" spans="1:34"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row>
    <row r="118" spans="1:34"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row>
    <row r="119" spans="1:34"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row>
    <row r="120" spans="1:34"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row>
    <row r="121" spans="1:34"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row>
    <row r="122" spans="1:34"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row>
    <row r="123" spans="1:34"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c r="AH123" s="398"/>
    </row>
    <row r="124" spans="1:34"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c r="AH124" s="398"/>
    </row>
    <row r="125" spans="1:34"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row>
    <row r="126" spans="1:34"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c r="AH126" s="398"/>
    </row>
    <row r="127" spans="1:34"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row>
    <row r="128" spans="1:34"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c r="AH128" s="398"/>
    </row>
    <row r="129" spans="1:34"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row>
    <row r="130" spans="1:34"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row>
    <row r="131" spans="1:34"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row>
    <row r="132" spans="1:34"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row>
    <row r="133" spans="1:34"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row>
    <row r="134" spans="1:34"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row>
    <row r="135" spans="1:34"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row>
    <row r="136" spans="1:34"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row>
    <row r="137" spans="1:34"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row>
    <row r="138" spans="1:34"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row>
    <row r="139" spans="1:34"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c r="AH139" s="398"/>
    </row>
    <row r="140" spans="1:34"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c r="AH140" s="398"/>
    </row>
    <row r="141" spans="1:34"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c r="AH141" s="398"/>
    </row>
    <row r="142" spans="1:34"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c r="AH142" s="398"/>
    </row>
    <row r="143" spans="1:34"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c r="AH143" s="398"/>
    </row>
    <row r="144" spans="1:34"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c r="AH144" s="398"/>
    </row>
    <row r="145" spans="1:34"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c r="AH145" s="398"/>
    </row>
    <row r="146" spans="1:34"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c r="AH146" s="398"/>
    </row>
    <row r="147" spans="1:34"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c r="AH147" s="398"/>
    </row>
    <row r="148" spans="1:34"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c r="AH148" s="398"/>
    </row>
    <row r="149" spans="1:34"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c r="AH149" s="398"/>
    </row>
    <row r="150" spans="1:34"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c r="AH150" s="398"/>
    </row>
    <row r="151" spans="1:34"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c r="AH151" s="398"/>
    </row>
    <row r="152" spans="1:34"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row>
    <row r="153" spans="1:34"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row>
    <row r="154" spans="1:34"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c r="AH154" s="398"/>
    </row>
    <row r="155" spans="1:34"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c r="AH155" s="398"/>
    </row>
    <row r="156" spans="1:34"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c r="AH156" s="398"/>
    </row>
    <row r="157" spans="1:34"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row>
    <row r="158" spans="1:34"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row>
    <row r="159" spans="1:34"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c r="AH159" s="398"/>
    </row>
    <row r="160" spans="1:34"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c r="AH160" s="398"/>
    </row>
    <row r="161" spans="1:34"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c r="AH161" s="398"/>
    </row>
    <row r="162" spans="1:34"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c r="AH162" s="398"/>
    </row>
    <row r="163" spans="1:34"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c r="AH163" s="398"/>
    </row>
    <row r="164" spans="1:34"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c r="AH164" s="398"/>
    </row>
    <row r="165" spans="1:34"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c r="AH165" s="398"/>
    </row>
    <row r="166" spans="1:34"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row>
    <row r="167" spans="1:34"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c r="AH167" s="398"/>
    </row>
    <row r="168" spans="1:34"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c r="AH168" s="398"/>
    </row>
    <row r="169" spans="1:34"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row>
    <row r="170" spans="1:34"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c r="AH170" s="398"/>
    </row>
    <row r="171" spans="1:34"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row>
    <row r="172" spans="1:34"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c r="AH172" s="398"/>
    </row>
    <row r="173" spans="1:34"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row>
    <row r="174" spans="1:34"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row>
    <row r="175" spans="1:34"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c r="AH175" s="398"/>
    </row>
    <row r="176" spans="1:34"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c r="AH176" s="398"/>
    </row>
    <row r="177" spans="1:34"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c r="AH177" s="398"/>
    </row>
    <row r="178" spans="1:34"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row>
    <row r="179" spans="1:34"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row>
    <row r="180" spans="1:34"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row>
    <row r="181" spans="1:34"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row>
    <row r="182" spans="1:34"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row>
    <row r="183" spans="1:34"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row>
    <row r="184" spans="1:34"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row>
    <row r="185" spans="1:34"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row>
    <row r="186" spans="1:34"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row>
    <row r="187" spans="1:34"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row>
    <row r="188" spans="1:34"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row>
    <row r="189" spans="1:34"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row>
    <row r="190" spans="1:34"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row>
    <row r="191" spans="1:34"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row>
    <row r="192" spans="1:34"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row>
    <row r="193" spans="1:34"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row>
    <row r="194" spans="1:34"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row>
    <row r="195" spans="1:34"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row>
    <row r="196" spans="1:34"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row>
    <row r="197" spans="1:34"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row>
    <row r="198" spans="1:34"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row>
    <row r="199" spans="1:34"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row>
    <row r="200" spans="1:34"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row>
    <row r="201" spans="1:34"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row>
    <row r="202" spans="1:34"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row>
    <row r="203" spans="1:34"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row>
    <row r="204" spans="1:34"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row>
    <row r="205" spans="1:34"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row>
    <row r="206" spans="1:34"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row>
    <row r="207" spans="1:34"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c r="AH207" s="398"/>
    </row>
    <row r="208" spans="1:34"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c r="AH208" s="398"/>
    </row>
    <row r="209" spans="1:34"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c r="AH209" s="398"/>
    </row>
    <row r="210" spans="1:34"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c r="AH210" s="398"/>
    </row>
    <row r="211" spans="1:34"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c r="AH211" s="398"/>
    </row>
    <row r="212" spans="1:34"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row>
    <row r="213" spans="1:34"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row>
    <row r="214" spans="1:34"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row>
    <row r="215" spans="1:34"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row>
    <row r="216" spans="1:34"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row>
    <row r="217" spans="1:34"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row>
    <row r="218" spans="1:34"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row>
    <row r="219" spans="1:34"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row>
    <row r="220" spans="1:34"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row>
    <row r="221" spans="1:34"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row>
    <row r="222" spans="1:34"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row>
    <row r="223" spans="1:34"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c r="AH223" s="398"/>
    </row>
    <row r="224" spans="1:34"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row>
    <row r="225" spans="1:34"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c r="AH225" s="398"/>
    </row>
    <row r="226" spans="1:34"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c r="AH226" s="398"/>
    </row>
    <row r="227" spans="1:34"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row>
    <row r="228" spans="1:34"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row>
    <row r="229" spans="1:34"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row>
    <row r="230" spans="1:34"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row>
    <row r="231" spans="1:34"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row>
    <row r="232" spans="1:34"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row>
    <row r="233" spans="1:34"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row>
    <row r="234" spans="1:34"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row>
    <row r="235" spans="1:34"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row>
    <row r="236" spans="1:34"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row>
    <row r="237" spans="1:34"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row>
    <row r="238" spans="1:34"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row>
    <row r="239" spans="1:34"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row>
    <row r="240" spans="1:34"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row>
    <row r="241" spans="1:34"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row>
    <row r="242" spans="1:34"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row>
    <row r="243" spans="1:34"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row>
    <row r="244" spans="1:34"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c r="AH244" s="398"/>
    </row>
    <row r="245" spans="1:34"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c r="AH245" s="398"/>
    </row>
    <row r="246" spans="1:34"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row>
    <row r="247" spans="1:34"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c r="AG247" s="398"/>
      <c r="AH247" s="398"/>
    </row>
    <row r="248" spans="1:34"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c r="AG248" s="398"/>
      <c r="AH248" s="398"/>
    </row>
    <row r="249" spans="1:34"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row>
    <row r="250" spans="1:34"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row>
    <row r="251" spans="1:34"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c r="AH251" s="398"/>
    </row>
    <row r="252" spans="1:34"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c r="AH252" s="398"/>
    </row>
    <row r="253" spans="1:34"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c r="AH253" s="398"/>
    </row>
    <row r="254" spans="1:34"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c r="AH254" s="398"/>
    </row>
    <row r="255" spans="1:34"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c r="AH255" s="398"/>
    </row>
    <row r="256" spans="1:34"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c r="AH256" s="398"/>
    </row>
    <row r="257" spans="1:34"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c r="AH257" s="398"/>
    </row>
    <row r="258" spans="1:34"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c r="AH258" s="398"/>
    </row>
    <row r="259" spans="1:34"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row>
    <row r="260" spans="1:34"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c r="AH260" s="398"/>
    </row>
    <row r="261" spans="1:34"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c r="AH261" s="398"/>
    </row>
    <row r="262" spans="1:34"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c r="AH262" s="398"/>
    </row>
    <row r="263" spans="1:34"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c r="AH263" s="398"/>
    </row>
    <row r="264" spans="1:34"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c r="AH264" s="398"/>
    </row>
    <row r="265" spans="1:34"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398"/>
    </row>
    <row r="266" spans="1:34"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c r="AH266" s="398"/>
    </row>
    <row r="267" spans="1:34"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c r="AH267" s="398"/>
    </row>
    <row r="268" spans="1:34"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row>
    <row r="269" spans="1:34"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c r="AG269" s="398"/>
      <c r="AH269" s="398"/>
    </row>
    <row r="270" spans="1:34"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c r="AG270" s="398"/>
      <c r="AH270" s="398"/>
    </row>
    <row r="271" spans="1:34"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c r="AG271" s="398"/>
      <c r="AH271" s="398"/>
    </row>
    <row r="272" spans="1:34"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c r="AH272" s="398"/>
    </row>
    <row r="273" spans="1:34"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c r="AH273" s="398"/>
    </row>
    <row r="274" spans="1:34"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c r="AH274" s="398"/>
    </row>
    <row r="275" spans="1:34"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398"/>
    </row>
    <row r="276" spans="1:34"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398"/>
    </row>
    <row r="277" spans="1:34"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c r="AH277" s="398"/>
    </row>
    <row r="278" spans="1:34"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c r="AH278" s="398"/>
    </row>
    <row r="279" spans="1:34"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c r="AH279" s="398"/>
    </row>
    <row r="280" spans="1:34"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c r="AH280" s="398"/>
    </row>
    <row r="281" spans="1:34"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c r="AH281" s="398"/>
    </row>
    <row r="282" spans="1:34"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c r="AH282" s="398"/>
    </row>
    <row r="283" spans="1:34"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c r="AG283" s="398"/>
      <c r="AH283" s="398"/>
    </row>
    <row r="284" spans="1:34"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c r="AG284" s="398"/>
      <c r="AH284" s="398"/>
    </row>
    <row r="285" spans="1:34"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c r="AG285" s="398"/>
      <c r="AH285" s="398"/>
    </row>
    <row r="286" spans="1:34"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c r="AG286" s="398"/>
      <c r="AH286" s="398"/>
    </row>
    <row r="287" spans="1:34"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c r="AG287" s="398"/>
      <c r="AH287" s="398"/>
    </row>
    <row r="288" spans="1:34"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c r="AG288" s="398"/>
      <c r="AH288" s="398"/>
    </row>
    <row r="289" spans="1:34"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c r="AG289" s="398"/>
      <c r="AH289" s="398"/>
    </row>
    <row r="290" spans="1:34"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c r="AG290" s="398"/>
      <c r="AH290" s="398"/>
    </row>
    <row r="291" spans="1:34"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c r="AH291" s="398"/>
    </row>
    <row r="292" spans="1:34"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c r="AG292" s="398"/>
      <c r="AH292" s="398"/>
    </row>
    <row r="293" spans="1:34"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c r="AG293" s="398"/>
      <c r="AH293" s="398"/>
    </row>
    <row r="294" spans="1:34"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c r="AH294" s="398"/>
    </row>
    <row r="295" spans="1:34"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c r="AG295" s="398"/>
      <c r="AH295" s="398"/>
    </row>
    <row r="296" spans="1:34"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c r="AG296" s="398"/>
      <c r="AH296" s="398"/>
    </row>
    <row r="297" spans="1:34"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c r="AG297" s="398"/>
      <c r="AH297" s="398"/>
    </row>
    <row r="298" spans="1:34"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c r="AH298" s="398"/>
    </row>
    <row r="299" spans="1:34"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c r="AG299" s="398"/>
      <c r="AH299" s="398"/>
    </row>
    <row r="300" spans="1:34"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c r="AG300" s="398"/>
      <c r="AH300" s="398"/>
    </row>
    <row r="301" spans="1:34"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c r="AG301" s="398"/>
      <c r="AH301" s="398"/>
    </row>
    <row r="302" spans="1:34"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c r="AG302" s="398"/>
      <c r="AH302" s="398"/>
    </row>
    <row r="303" spans="1:34"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c r="AG303" s="398"/>
      <c r="AH303" s="398"/>
    </row>
    <row r="304" spans="1:34"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c r="AG304" s="398"/>
      <c r="AH304" s="398"/>
    </row>
    <row r="305" spans="1:34"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c r="AG305" s="398"/>
      <c r="AH305" s="398"/>
    </row>
    <row r="306" spans="1:34"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c r="AG306" s="398"/>
      <c r="AH306" s="398"/>
    </row>
    <row r="307" spans="1:34"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c r="AG307" s="398"/>
      <c r="AH307" s="398"/>
    </row>
    <row r="308" spans="1:34"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c r="AH308" s="398"/>
    </row>
    <row r="309" spans="1:34"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c r="AG309" s="398"/>
      <c r="AH309" s="398"/>
    </row>
    <row r="310" spans="1:34"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c r="AH310" s="398"/>
    </row>
    <row r="311" spans="1:34"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c r="AG311" s="398"/>
      <c r="AH311" s="398"/>
    </row>
    <row r="312" spans="1:34"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c r="AG312" s="398"/>
      <c r="AH312" s="398"/>
    </row>
    <row r="313" spans="1:34"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c r="AG313" s="398"/>
      <c r="AH313" s="398"/>
    </row>
    <row r="314" spans="1:34"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c r="AH314" s="398"/>
    </row>
    <row r="315" spans="1:34"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c r="AG315" s="398"/>
      <c r="AH315" s="398"/>
    </row>
    <row r="316" spans="1:34"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c r="AG316" s="398"/>
      <c r="AH316" s="398"/>
    </row>
    <row r="317" spans="1:34"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c r="AG317" s="398"/>
      <c r="AH317" s="398"/>
    </row>
    <row r="318" spans="1:34"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c r="AG318" s="398"/>
      <c r="AH318" s="398"/>
    </row>
    <row r="319" spans="1:34"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c r="AG319" s="398"/>
      <c r="AH319" s="398"/>
    </row>
    <row r="320" spans="1:34"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c r="AH320" s="398"/>
    </row>
    <row r="321" spans="1:34"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c r="AH321" s="398"/>
    </row>
    <row r="322" spans="1:34"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row>
    <row r="323" spans="1:34"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c r="AG323" s="398"/>
      <c r="AH323" s="398"/>
    </row>
    <row r="324" spans="1:34"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row>
    <row r="325" spans="1:34"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c r="AG325" s="398"/>
      <c r="AH325" s="398"/>
    </row>
    <row r="326" spans="1:34"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c r="AG326" s="398"/>
      <c r="AH326" s="398"/>
    </row>
    <row r="327" spans="1:34"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c r="AG327" s="398"/>
      <c r="AH327" s="398"/>
    </row>
    <row r="328" spans="1:34"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c r="AG328" s="398"/>
      <c r="AH328" s="398"/>
    </row>
    <row r="329" spans="1:34"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c r="AG329" s="398"/>
      <c r="AH329" s="398"/>
    </row>
    <row r="330" spans="1:34"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c r="AH330" s="398"/>
    </row>
    <row r="331" spans="1:34"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c r="AG331" s="398"/>
      <c r="AH331" s="398"/>
    </row>
    <row r="332" spans="1:34"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c r="AG332" s="398"/>
      <c r="AH332" s="398"/>
    </row>
    <row r="333" spans="1:34"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c r="AG333" s="398"/>
      <c r="AH333" s="398"/>
    </row>
    <row r="334" spans="1:34"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c r="AH334" s="398"/>
    </row>
    <row r="335" spans="1:34"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c r="AH335" s="398"/>
    </row>
    <row r="336" spans="1:34"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c r="AG336" s="398"/>
      <c r="AH336" s="398"/>
    </row>
    <row r="337" spans="1:34"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c r="AG337" s="398"/>
      <c r="AH337" s="398"/>
    </row>
    <row r="338" spans="1:34"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c r="AG338" s="398"/>
      <c r="AH338" s="398"/>
    </row>
    <row r="339" spans="1:34"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c r="AG339" s="398"/>
      <c r="AH339" s="398"/>
    </row>
    <row r="340" spans="1:34"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c r="AG340" s="398"/>
      <c r="AH340" s="398"/>
    </row>
    <row r="341" spans="1:34"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c r="AG341" s="398"/>
      <c r="AH341" s="398"/>
    </row>
    <row r="342" spans="1:34"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c r="AG342" s="398"/>
      <c r="AH342" s="398"/>
    </row>
    <row r="343" spans="1:34"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c r="AG343" s="398"/>
      <c r="AH343" s="398"/>
    </row>
    <row r="344" spans="1:34"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c r="AH344" s="398"/>
    </row>
    <row r="345" spans="1:34"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c r="AH345" s="398"/>
    </row>
    <row r="346" spans="1:34"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c r="AH346" s="398"/>
    </row>
    <row r="347" spans="1:34"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c r="AH347" s="398"/>
    </row>
    <row r="348" spans="1:34"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c r="AH348" s="398"/>
    </row>
    <row r="349" spans="1:34"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c r="AH349" s="398"/>
    </row>
    <row r="350" spans="1:34"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c r="AG350" s="398"/>
      <c r="AH350" s="398"/>
    </row>
    <row r="351" spans="1:34"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c r="AG351" s="398"/>
      <c r="AH351" s="398"/>
    </row>
    <row r="352" spans="1:34"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c r="AG352" s="398"/>
      <c r="AH352" s="398"/>
    </row>
    <row r="353" spans="1:34"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c r="AG353" s="398"/>
      <c r="AH353" s="398"/>
    </row>
    <row r="354" spans="1:34"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c r="AG354" s="398"/>
      <c r="AH354" s="398"/>
    </row>
    <row r="355" spans="1:34"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c r="AG355" s="398"/>
      <c r="AH355" s="398"/>
    </row>
    <row r="356" spans="1:34"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c r="AH356" s="398"/>
    </row>
    <row r="357" spans="1:34"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c r="AH357" s="398"/>
    </row>
    <row r="358" spans="1:34"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c r="AG358" s="398"/>
      <c r="AH358" s="398"/>
    </row>
    <row r="359" spans="1:34"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c r="AH359" s="398"/>
    </row>
    <row r="360" spans="1:34"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c r="AG360" s="398"/>
      <c r="AH360" s="398"/>
    </row>
    <row r="361" spans="1:34"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c r="AG361" s="398"/>
      <c r="AH361" s="398"/>
    </row>
    <row r="362" spans="1:34"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c r="AG362" s="398"/>
      <c r="AH362" s="398"/>
    </row>
    <row r="363" spans="1:34"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c r="AG363" s="398"/>
      <c r="AH363" s="398"/>
    </row>
    <row r="364" spans="1:34"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c r="AG364" s="398"/>
      <c r="AH364" s="398"/>
    </row>
    <row r="365" spans="1:34"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c r="AG365" s="398"/>
      <c r="AH365" s="398"/>
    </row>
    <row r="366" spans="1:34"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c r="AH366" s="398"/>
    </row>
    <row r="367" spans="1:34"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c r="AG367" s="398"/>
      <c r="AH367" s="398"/>
    </row>
    <row r="368" spans="1:34"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c r="AG368" s="398"/>
      <c r="AH368" s="398"/>
    </row>
    <row r="369" spans="1:34"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c r="AG369" s="398"/>
      <c r="AH369" s="398"/>
    </row>
    <row r="370" spans="1:34"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c r="AG370" s="398"/>
      <c r="AH370" s="398"/>
    </row>
    <row r="371" spans="1:34"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c r="AG371" s="398"/>
      <c r="AH371" s="398"/>
    </row>
    <row r="372" spans="1:34"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c r="AG372" s="398"/>
      <c r="AH372" s="398"/>
    </row>
    <row r="373" spans="1:34"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c r="AG373" s="398"/>
      <c r="AH373" s="398"/>
    </row>
    <row r="374" spans="1:34"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c r="AG374" s="398"/>
      <c r="AH374" s="398"/>
    </row>
    <row r="375" spans="1:34"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c r="AG375" s="398"/>
      <c r="AH375" s="398"/>
    </row>
    <row r="376" spans="1:34"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c r="AG376" s="398"/>
      <c r="AH376" s="398"/>
    </row>
    <row r="377" spans="1:34"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c r="AG377" s="398"/>
      <c r="AH377" s="398"/>
    </row>
    <row r="378" spans="1:34"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c r="AG378" s="398"/>
      <c r="AH378" s="398"/>
    </row>
    <row r="379" spans="1:34"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c r="AG379" s="398"/>
      <c r="AH379" s="398"/>
    </row>
    <row r="380" spans="1:34"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c r="AH380" s="398"/>
    </row>
    <row r="381" spans="1:34"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c r="AG381" s="398"/>
      <c r="AH381" s="398"/>
    </row>
    <row r="382" spans="1:34"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c r="AH382" s="398"/>
    </row>
    <row r="383" spans="1:34"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c r="AG383" s="398"/>
      <c r="AH383" s="398"/>
    </row>
    <row r="384" spans="1:34"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c r="AG384" s="398"/>
      <c r="AH384" s="398"/>
    </row>
    <row r="385" spans="1:34"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c r="AG385" s="398"/>
      <c r="AH385" s="398"/>
    </row>
    <row r="386" spans="1:34"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c r="AG386" s="398"/>
      <c r="AH386" s="398"/>
    </row>
    <row r="387" spans="1:34"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c r="AG387" s="398"/>
      <c r="AH387" s="398"/>
    </row>
    <row r="388" spans="1:34"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c r="AG388" s="398"/>
      <c r="AH388" s="398"/>
    </row>
    <row r="389" spans="1:34"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c r="AG389" s="398"/>
      <c r="AH389" s="398"/>
    </row>
    <row r="390" spans="1:34"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c r="AG390" s="398"/>
      <c r="AH390" s="398"/>
    </row>
    <row r="391" spans="1:34"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c r="AH391" s="398"/>
    </row>
    <row r="392" spans="1:34"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c r="AH392" s="398"/>
    </row>
    <row r="393" spans="1:34"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c r="AH393" s="398"/>
    </row>
    <row r="394" spans="1:34"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c r="AH394" s="398"/>
    </row>
    <row r="395" spans="1:34"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c r="AH395" s="398"/>
    </row>
    <row r="396" spans="1:34"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c r="AG396" s="398"/>
      <c r="AH396" s="398"/>
    </row>
    <row r="397" spans="1:34"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c r="AG397" s="398"/>
      <c r="AH397" s="398"/>
    </row>
    <row r="398" spans="1:34"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c r="AG398" s="398"/>
      <c r="AH398" s="398"/>
    </row>
    <row r="399" spans="1:34"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c r="AG399" s="398"/>
      <c r="AH399" s="398"/>
    </row>
    <row r="400" spans="1:34"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c r="AG400" s="398"/>
      <c r="AH400" s="398"/>
    </row>
    <row r="401" spans="1:34"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c r="AG401" s="398"/>
      <c r="AH401" s="398"/>
    </row>
    <row r="402" spans="1:34"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c r="AG402" s="398"/>
      <c r="AH402" s="398"/>
    </row>
    <row r="403" spans="1:34"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c r="AG403" s="398"/>
      <c r="AH403" s="398"/>
    </row>
    <row r="404" spans="1:34"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c r="AG404" s="398"/>
      <c r="AH404" s="398"/>
    </row>
    <row r="405" spans="1:34"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c r="AG405" s="398"/>
      <c r="AH405" s="398"/>
    </row>
    <row r="406" spans="1:34"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c r="AG406" s="398"/>
      <c r="AH406" s="398"/>
    </row>
    <row r="407" spans="1:34"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c r="AG407" s="398"/>
      <c r="AH407" s="398"/>
    </row>
    <row r="408" spans="1:34"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c r="AG408" s="398"/>
      <c r="AH408" s="398"/>
    </row>
    <row r="409" spans="1:34"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c r="AG409" s="398"/>
      <c r="AH409" s="398"/>
    </row>
    <row r="410" spans="1:34"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c r="AH410" s="398"/>
    </row>
    <row r="411" spans="1:34"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c r="AH411" s="398"/>
    </row>
    <row r="412" spans="1:34"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c r="AG412" s="398"/>
      <c r="AH412" s="398"/>
    </row>
    <row r="413" spans="1:34"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c r="AG413" s="398"/>
      <c r="AH413" s="398"/>
    </row>
    <row r="414" spans="1:34"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c r="AH414" s="398"/>
    </row>
    <row r="415" spans="1:34"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c r="AH415" s="398"/>
    </row>
    <row r="416" spans="1:34"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c r="AG416" s="398"/>
      <c r="AH416" s="398"/>
    </row>
    <row r="417" spans="1:34"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c r="AH417" s="398"/>
    </row>
    <row r="418" spans="1:34"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c r="AG418" s="398"/>
      <c r="AH418" s="398"/>
    </row>
    <row r="419" spans="1:34"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c r="AG419" s="398"/>
      <c r="AH419" s="398"/>
    </row>
    <row r="420" spans="1:34"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c r="AG420" s="398"/>
      <c r="AH420" s="398"/>
    </row>
    <row r="421" spans="1:34"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c r="AG421" s="398"/>
      <c r="AH421" s="398"/>
    </row>
    <row r="422" spans="1:34"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c r="AG422" s="398"/>
      <c r="AH422" s="398"/>
    </row>
    <row r="423" spans="1:34"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c r="AG423" s="398"/>
      <c r="AH423" s="398"/>
    </row>
    <row r="424" spans="1:34"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c r="AE424" s="398"/>
      <c r="AF424" s="398"/>
      <c r="AG424" s="398"/>
      <c r="AH424" s="398"/>
    </row>
    <row r="425" spans="1:34"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c r="AG425" s="398"/>
      <c r="AH425" s="398"/>
    </row>
    <row r="426" spans="1:34"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c r="AE426" s="398"/>
      <c r="AF426" s="398"/>
      <c r="AG426" s="398"/>
      <c r="AH426" s="398"/>
    </row>
    <row r="427" spans="1:34"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c r="AE427" s="398"/>
      <c r="AF427" s="398"/>
      <c r="AG427" s="398"/>
      <c r="AH427" s="398"/>
    </row>
    <row r="428" spans="1:34"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c r="AE428" s="398"/>
      <c r="AF428" s="398"/>
      <c r="AG428" s="398"/>
      <c r="AH428" s="398"/>
    </row>
    <row r="429" spans="1:34"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c r="AE429" s="398"/>
      <c r="AF429" s="398"/>
      <c r="AG429" s="398"/>
      <c r="AH429" s="398"/>
    </row>
    <row r="430" spans="1:34"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c r="AE430" s="398"/>
      <c r="AF430" s="398"/>
      <c r="AG430" s="398"/>
      <c r="AH430" s="398"/>
    </row>
    <row r="431" spans="1:34"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c r="AE431" s="398"/>
      <c r="AF431" s="398"/>
      <c r="AG431" s="398"/>
      <c r="AH431" s="398"/>
    </row>
    <row r="432" spans="1:34"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c r="AE432" s="398"/>
      <c r="AF432" s="398"/>
      <c r="AG432" s="398"/>
      <c r="AH432" s="398"/>
    </row>
    <row r="433" spans="1:34"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c r="AE433" s="398"/>
      <c r="AF433" s="398"/>
      <c r="AG433" s="398"/>
      <c r="AH433" s="398"/>
    </row>
    <row r="434" spans="1:34"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c r="AH434" s="398"/>
    </row>
    <row r="435" spans="1:34"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c r="AH435" s="398"/>
    </row>
    <row r="436" spans="1:34"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c r="AE436" s="398"/>
      <c r="AF436" s="398"/>
      <c r="AG436" s="398"/>
      <c r="AH436" s="398"/>
    </row>
    <row r="437" spans="1:34"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c r="AE437" s="398"/>
      <c r="AF437" s="398"/>
      <c r="AG437" s="398"/>
      <c r="AH437" s="398"/>
    </row>
    <row r="438" spans="1:34"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c r="AE438" s="398"/>
      <c r="AF438" s="398"/>
      <c r="AG438" s="398"/>
      <c r="AH438" s="398"/>
    </row>
    <row r="439" spans="1:34"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c r="AE439" s="398"/>
      <c r="AF439" s="398"/>
      <c r="AG439" s="398"/>
      <c r="AH439" s="398"/>
    </row>
    <row r="440" spans="1:34"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c r="AH440" s="398"/>
    </row>
    <row r="441" spans="1:34"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c r="AE441" s="398"/>
      <c r="AF441" s="398"/>
      <c r="AG441" s="398"/>
      <c r="AH441" s="398"/>
    </row>
    <row r="442" spans="1:34"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c r="AE442" s="398"/>
      <c r="AF442" s="398"/>
      <c r="AG442" s="398"/>
      <c r="AH442" s="398"/>
    </row>
    <row r="443" spans="1:34"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c r="AE443" s="398"/>
      <c r="AF443" s="398"/>
      <c r="AG443" s="398"/>
      <c r="AH443" s="398"/>
    </row>
    <row r="444" spans="1:34"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c r="AE444" s="398"/>
      <c r="AF444" s="398"/>
      <c r="AG444" s="398"/>
      <c r="AH444" s="398"/>
    </row>
    <row r="445" spans="1:34"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c r="AE445" s="398"/>
      <c r="AF445" s="398"/>
      <c r="AG445" s="398"/>
      <c r="AH445" s="398"/>
    </row>
    <row r="446" spans="1:34"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c r="AE446" s="398"/>
      <c r="AF446" s="398"/>
      <c r="AG446" s="398"/>
      <c r="AH446" s="398"/>
    </row>
    <row r="447" spans="1:34"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c r="AE447" s="398"/>
      <c r="AF447" s="398"/>
      <c r="AG447" s="398"/>
      <c r="AH447" s="398"/>
    </row>
    <row r="448" spans="1:34"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c r="AE448" s="398"/>
      <c r="AF448" s="398"/>
      <c r="AG448" s="398"/>
      <c r="AH448" s="398"/>
    </row>
    <row r="449" spans="1:34"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c r="AE449" s="398"/>
      <c r="AF449" s="398"/>
      <c r="AG449" s="398"/>
      <c r="AH449" s="398"/>
    </row>
    <row r="450" spans="1:34"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c r="AE450" s="398"/>
      <c r="AF450" s="398"/>
      <c r="AG450" s="398"/>
      <c r="AH450" s="398"/>
    </row>
    <row r="451" spans="1:34"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c r="AE451" s="398"/>
      <c r="AF451" s="398"/>
      <c r="AG451" s="398"/>
      <c r="AH451" s="398"/>
    </row>
    <row r="452" spans="1:34"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c r="AE452" s="398"/>
      <c r="AF452" s="398"/>
      <c r="AG452" s="398"/>
      <c r="AH452" s="398"/>
    </row>
    <row r="453" spans="1:34"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c r="AE453" s="398"/>
      <c r="AF453" s="398"/>
      <c r="AG453" s="398"/>
      <c r="AH453" s="398"/>
    </row>
    <row r="454" spans="1:34"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c r="AE454" s="398"/>
      <c r="AF454" s="398"/>
      <c r="AG454" s="398"/>
      <c r="AH454" s="398"/>
    </row>
    <row r="455" spans="1:34"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c r="AE455" s="398"/>
      <c r="AF455" s="398"/>
      <c r="AG455" s="398"/>
      <c r="AH455" s="398"/>
    </row>
    <row r="456" spans="1:34"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c r="AE456" s="398"/>
      <c r="AF456" s="398"/>
      <c r="AG456" s="398"/>
      <c r="AH456" s="398"/>
    </row>
    <row r="457" spans="1:34"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c r="AE457" s="398"/>
      <c r="AF457" s="398"/>
      <c r="AG457" s="398"/>
      <c r="AH457" s="398"/>
    </row>
    <row r="458" spans="1:34"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c r="AH458" s="398"/>
    </row>
    <row r="459" spans="1:34"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c r="AE459" s="398"/>
      <c r="AF459" s="398"/>
      <c r="AG459" s="398"/>
      <c r="AH459" s="398"/>
    </row>
    <row r="460" spans="1:34"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c r="AH460" s="398"/>
    </row>
    <row r="461" spans="1:34"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c r="AE461" s="398"/>
      <c r="AF461" s="398"/>
      <c r="AG461" s="398"/>
      <c r="AH461" s="398"/>
    </row>
    <row r="462" spans="1:34"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c r="AE462" s="398"/>
      <c r="AF462" s="398"/>
      <c r="AG462" s="398"/>
      <c r="AH462" s="398"/>
    </row>
    <row r="463" spans="1:34"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c r="AE463" s="398"/>
      <c r="AF463" s="398"/>
      <c r="AG463" s="398"/>
      <c r="AH463" s="398"/>
    </row>
    <row r="464" spans="1:34"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c r="AE464" s="398"/>
      <c r="AF464" s="398"/>
      <c r="AG464" s="398"/>
      <c r="AH464" s="398"/>
    </row>
    <row r="465" spans="1:34"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c r="AE465" s="398"/>
      <c r="AF465" s="398"/>
      <c r="AG465" s="398"/>
      <c r="AH465" s="398"/>
    </row>
    <row r="466" spans="1:34"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c r="AE466" s="398"/>
      <c r="AF466" s="398"/>
      <c r="AG466" s="398"/>
      <c r="AH466" s="398"/>
    </row>
    <row r="467" spans="1:34"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c r="AE467" s="398"/>
      <c r="AF467" s="398"/>
      <c r="AG467" s="398"/>
      <c r="AH467" s="398"/>
    </row>
    <row r="468" spans="1:34"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c r="AE468" s="398"/>
      <c r="AF468" s="398"/>
      <c r="AG468" s="398"/>
      <c r="AH468" s="398"/>
    </row>
    <row r="469" spans="1:34"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c r="AH469" s="398"/>
    </row>
    <row r="470" spans="1:34"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c r="AE470" s="398"/>
      <c r="AF470" s="398"/>
      <c r="AG470" s="398"/>
      <c r="AH470" s="398"/>
    </row>
    <row r="471" spans="1:34"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c r="AE471" s="398"/>
      <c r="AF471" s="398"/>
      <c r="AG471" s="398"/>
      <c r="AH471" s="398"/>
    </row>
    <row r="472" spans="1:34"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c r="AE472" s="398"/>
      <c r="AF472" s="398"/>
      <c r="AG472" s="398"/>
      <c r="AH472" s="398"/>
    </row>
    <row r="473" spans="1:34"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c r="AE473" s="398"/>
      <c r="AF473" s="398"/>
      <c r="AG473" s="398"/>
      <c r="AH473" s="398"/>
    </row>
    <row r="474" spans="1:34"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c r="AE474" s="398"/>
      <c r="AF474" s="398"/>
      <c r="AG474" s="398"/>
      <c r="AH474" s="398"/>
    </row>
    <row r="475" spans="1:34"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c r="AE475" s="398"/>
      <c r="AF475" s="398"/>
      <c r="AG475" s="398"/>
      <c r="AH475" s="398"/>
    </row>
    <row r="476" spans="1:34"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c r="AE476" s="398"/>
      <c r="AF476" s="398"/>
      <c r="AG476" s="398"/>
      <c r="AH476" s="398"/>
    </row>
    <row r="477" spans="1:34"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c r="AE477" s="398"/>
      <c r="AF477" s="398"/>
      <c r="AG477" s="398"/>
      <c r="AH477" s="398"/>
    </row>
    <row r="478" spans="1:34"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c r="AE478" s="398"/>
      <c r="AF478" s="398"/>
      <c r="AG478" s="398"/>
      <c r="AH478" s="398"/>
    </row>
    <row r="479" spans="1:34"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c r="AE479" s="398"/>
      <c r="AF479" s="398"/>
      <c r="AG479" s="398"/>
      <c r="AH479" s="398"/>
    </row>
    <row r="480" spans="1:34"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c r="AE480" s="398"/>
      <c r="AF480" s="398"/>
      <c r="AG480" s="398"/>
      <c r="AH480" s="398"/>
    </row>
    <row r="481" spans="1:34"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c r="AE481" s="398"/>
      <c r="AF481" s="398"/>
      <c r="AG481" s="398"/>
      <c r="AH481" s="398"/>
    </row>
    <row r="482" spans="1:34"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c r="AH482" s="398"/>
    </row>
    <row r="483" spans="1:34"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c r="AE483" s="398"/>
      <c r="AF483" s="398"/>
      <c r="AG483" s="398"/>
      <c r="AH483" s="398"/>
    </row>
    <row r="484" spans="1:34"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c r="AE484" s="398"/>
      <c r="AF484" s="398"/>
      <c r="AG484" s="398"/>
      <c r="AH484" s="398"/>
    </row>
    <row r="485" spans="1:34"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c r="AE485" s="398"/>
      <c r="AF485" s="398"/>
      <c r="AG485" s="398"/>
      <c r="AH485" s="398"/>
    </row>
    <row r="486" spans="1:34"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G486" s="398"/>
      <c r="AH486" s="398"/>
    </row>
    <row r="487" spans="1:34"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c r="AH487" s="398"/>
    </row>
    <row r="488" spans="1:34"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c r="AH488" s="398"/>
    </row>
    <row r="489" spans="1:34"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c r="AE489" s="398"/>
      <c r="AF489" s="398"/>
      <c r="AG489" s="398"/>
      <c r="AH489" s="398"/>
    </row>
    <row r="490" spans="1:34"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c r="AE490" s="398"/>
      <c r="AF490" s="398"/>
      <c r="AG490" s="398"/>
      <c r="AH490" s="398"/>
    </row>
    <row r="491" spans="1:34"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c r="AE491" s="398"/>
      <c r="AF491" s="398"/>
      <c r="AG491" s="398"/>
      <c r="AH491" s="398"/>
    </row>
    <row r="492" spans="1:34"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c r="AE492" s="398"/>
      <c r="AF492" s="398"/>
      <c r="AG492" s="398"/>
      <c r="AH492" s="398"/>
    </row>
    <row r="493" spans="1:34"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c r="AE493" s="398"/>
      <c r="AF493" s="398"/>
      <c r="AG493" s="398"/>
      <c r="AH493" s="398"/>
    </row>
    <row r="494" spans="1:34"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c r="AE494" s="398"/>
      <c r="AF494" s="398"/>
      <c r="AG494" s="398"/>
      <c r="AH494" s="398"/>
    </row>
    <row r="495" spans="1:34"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c r="AE495" s="398"/>
      <c r="AF495" s="398"/>
      <c r="AG495" s="398"/>
      <c r="AH495" s="398"/>
    </row>
    <row r="496" spans="1:34"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c r="AE496" s="398"/>
      <c r="AF496" s="398"/>
      <c r="AG496" s="398"/>
      <c r="AH496" s="398"/>
    </row>
    <row r="497" spans="1:34"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G497" s="398"/>
      <c r="AH497" s="398"/>
    </row>
    <row r="498" spans="1:34"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c r="AE498" s="398"/>
      <c r="AF498" s="398"/>
      <c r="AG498" s="398"/>
      <c r="AH498" s="398"/>
    </row>
    <row r="499" spans="1:34"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row>
    <row r="500" spans="1:34"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c r="AE500" s="398"/>
      <c r="AF500" s="398"/>
      <c r="AG500" s="398"/>
      <c r="AH500" s="398"/>
    </row>
    <row r="501" spans="1:34"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c r="AE501" s="398"/>
      <c r="AF501" s="398"/>
      <c r="AG501" s="398"/>
      <c r="AH501" s="398"/>
    </row>
    <row r="502" spans="1:34"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c r="AE502" s="398"/>
      <c r="AF502" s="398"/>
      <c r="AG502" s="398"/>
      <c r="AH502" s="398"/>
    </row>
    <row r="503" spans="1:34"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c r="AE503" s="398"/>
      <c r="AF503" s="398"/>
      <c r="AG503" s="398"/>
      <c r="AH503" s="398"/>
    </row>
    <row r="504" spans="1:34"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c r="AH504" s="398"/>
    </row>
    <row r="505" spans="1:34"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c r="AH505" s="398"/>
    </row>
    <row r="506" spans="1:34"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c r="AE506" s="398"/>
      <c r="AF506" s="398"/>
      <c r="AG506" s="398"/>
      <c r="AH506" s="398"/>
    </row>
    <row r="507" spans="1:34"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c r="AH507" s="398"/>
    </row>
    <row r="508" spans="1:34"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c r="AE508" s="398"/>
      <c r="AF508" s="398"/>
      <c r="AG508" s="398"/>
      <c r="AH508" s="398"/>
    </row>
    <row r="509" spans="1:34"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c r="AE509" s="398"/>
      <c r="AF509" s="398"/>
      <c r="AG509" s="398"/>
      <c r="AH509" s="398"/>
    </row>
    <row r="510" spans="1:34"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G510" s="398"/>
      <c r="AH510" s="398"/>
    </row>
    <row r="511" spans="1:34"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c r="AE511" s="398"/>
      <c r="AF511" s="398"/>
      <c r="AG511" s="398"/>
      <c r="AH511" s="398"/>
    </row>
    <row r="512" spans="1:34"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row>
    <row r="513" spans="1:34"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c r="AE513" s="398"/>
      <c r="AF513" s="398"/>
      <c r="AG513" s="398"/>
      <c r="AH513" s="398"/>
    </row>
    <row r="514" spans="1:34"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c r="AE514" s="398"/>
      <c r="AF514" s="398"/>
      <c r="AG514" s="398"/>
      <c r="AH514" s="398"/>
    </row>
    <row r="515" spans="1:34"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c r="AE515" s="398"/>
      <c r="AF515" s="398"/>
      <c r="AG515" s="398"/>
      <c r="AH515" s="398"/>
    </row>
    <row r="516" spans="1:34"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c r="AE516" s="398"/>
      <c r="AF516" s="398"/>
      <c r="AG516" s="398"/>
      <c r="AH516" s="398"/>
    </row>
    <row r="517" spans="1:34"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c r="AE517" s="398"/>
      <c r="AF517" s="398"/>
      <c r="AG517" s="398"/>
      <c r="AH517" s="398"/>
    </row>
    <row r="518" spans="1:34"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c r="AE518" s="398"/>
      <c r="AF518" s="398"/>
      <c r="AG518" s="398"/>
      <c r="AH518" s="398"/>
    </row>
    <row r="519" spans="1:34"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c r="AE519" s="398"/>
      <c r="AF519" s="398"/>
      <c r="AG519" s="398"/>
      <c r="AH519" s="398"/>
    </row>
    <row r="520" spans="1:34"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c r="AE520" s="398"/>
      <c r="AF520" s="398"/>
      <c r="AG520" s="398"/>
      <c r="AH520" s="398"/>
    </row>
    <row r="521" spans="1:34"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c r="AE521" s="398"/>
      <c r="AF521" s="398"/>
      <c r="AG521" s="398"/>
      <c r="AH521" s="398"/>
    </row>
    <row r="522" spans="1:34"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8"/>
      <c r="AF522" s="398"/>
      <c r="AG522" s="398"/>
      <c r="AH522" s="398"/>
    </row>
    <row r="523" spans="1:34"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c r="AE523" s="398"/>
      <c r="AF523" s="398"/>
      <c r="AG523" s="398"/>
      <c r="AH523" s="398"/>
    </row>
    <row r="524" spans="1:34"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c r="AE524" s="398"/>
      <c r="AF524" s="398"/>
      <c r="AG524" s="398"/>
      <c r="AH524" s="398"/>
    </row>
    <row r="525" spans="1:34"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c r="AE525" s="398"/>
      <c r="AF525" s="398"/>
      <c r="AG525" s="398"/>
      <c r="AH525" s="398"/>
    </row>
    <row r="526" spans="1:34"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c r="AE526" s="398"/>
      <c r="AF526" s="398"/>
      <c r="AG526" s="398"/>
      <c r="AH526" s="398"/>
    </row>
    <row r="527" spans="1:34"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c r="AE527" s="398"/>
      <c r="AF527" s="398"/>
      <c r="AG527" s="398"/>
      <c r="AH527" s="398"/>
    </row>
    <row r="528" spans="1:34"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c r="AE528" s="398"/>
      <c r="AF528" s="398"/>
      <c r="AG528" s="398"/>
      <c r="AH528" s="398"/>
    </row>
    <row r="529" spans="1:34"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c r="AH529" s="398"/>
    </row>
    <row r="530" spans="1:34"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c r="AH530" s="398"/>
    </row>
    <row r="531" spans="1:34"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c r="AH531" s="398"/>
    </row>
    <row r="532" spans="1:34"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c r="AE532" s="398"/>
      <c r="AF532" s="398"/>
      <c r="AG532" s="398"/>
      <c r="AH532" s="398"/>
    </row>
    <row r="533" spans="1:34"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c r="AE533" s="398"/>
      <c r="AF533" s="398"/>
      <c r="AG533" s="398"/>
      <c r="AH533" s="398"/>
    </row>
    <row r="534" spans="1:34"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c r="AH534" s="398"/>
    </row>
    <row r="535" spans="1:34"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c r="AE535" s="398"/>
      <c r="AF535" s="398"/>
      <c r="AG535" s="398"/>
      <c r="AH535" s="398"/>
    </row>
    <row r="536" spans="1:34"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c r="AE536" s="398"/>
      <c r="AF536" s="398"/>
      <c r="AG536" s="398"/>
      <c r="AH536" s="398"/>
    </row>
    <row r="537" spans="1:34"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c r="AE537" s="398"/>
      <c r="AF537" s="398"/>
      <c r="AG537" s="398"/>
      <c r="AH537" s="398"/>
    </row>
    <row r="538" spans="1:34"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c r="AE538" s="398"/>
      <c r="AF538" s="398"/>
      <c r="AG538" s="398"/>
      <c r="AH538" s="398"/>
    </row>
    <row r="539" spans="1:34"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c r="AH539" s="398"/>
    </row>
    <row r="540" spans="1:34"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c r="AE540" s="398"/>
      <c r="AF540" s="398"/>
      <c r="AG540" s="398"/>
      <c r="AH540" s="398"/>
    </row>
    <row r="541" spans="1:34"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c r="AE541" s="398"/>
      <c r="AF541" s="398"/>
      <c r="AG541" s="398"/>
      <c r="AH541" s="398"/>
    </row>
    <row r="542" spans="1:34"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c r="AE542" s="398"/>
      <c r="AF542" s="398"/>
      <c r="AG542" s="398"/>
      <c r="AH542" s="398"/>
    </row>
    <row r="543" spans="1:34"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c r="AE543" s="398"/>
      <c r="AF543" s="398"/>
      <c r="AG543" s="398"/>
      <c r="AH543" s="398"/>
    </row>
    <row r="544" spans="1:34"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c r="AE544" s="398"/>
      <c r="AF544" s="398"/>
      <c r="AG544" s="398"/>
      <c r="AH544" s="398"/>
    </row>
    <row r="545" spans="1:34"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c r="AE545" s="398"/>
      <c r="AF545" s="398"/>
      <c r="AG545" s="398"/>
      <c r="AH545" s="398"/>
    </row>
    <row r="546" spans="1:34"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c r="AE546" s="398"/>
      <c r="AF546" s="398"/>
      <c r="AG546" s="398"/>
      <c r="AH546" s="398"/>
    </row>
    <row r="547" spans="1:34"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c r="AE547" s="398"/>
      <c r="AF547" s="398"/>
      <c r="AG547" s="398"/>
      <c r="AH547" s="398"/>
    </row>
    <row r="548" spans="1:34"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c r="AE548" s="398"/>
      <c r="AF548" s="398"/>
      <c r="AG548" s="398"/>
      <c r="AH548" s="398"/>
    </row>
    <row r="549" spans="1:34"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c r="AE549" s="398"/>
      <c r="AF549" s="398"/>
      <c r="AG549" s="398"/>
      <c r="AH549" s="398"/>
    </row>
    <row r="550" spans="1:34"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c r="AE550" s="398"/>
      <c r="AF550" s="398"/>
      <c r="AG550" s="398"/>
      <c r="AH550" s="398"/>
    </row>
    <row r="551" spans="1:34"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c r="AE551" s="398"/>
      <c r="AF551" s="398"/>
      <c r="AG551" s="398"/>
      <c r="AH551" s="398"/>
    </row>
    <row r="552" spans="1:34"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c r="AE552" s="398"/>
      <c r="AF552" s="398"/>
      <c r="AG552" s="398"/>
      <c r="AH552" s="398"/>
    </row>
    <row r="553" spans="1:34"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c r="AH553" s="398"/>
    </row>
    <row r="554" spans="1:34"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c r="AE554" s="398"/>
      <c r="AF554" s="398"/>
      <c r="AG554" s="398"/>
      <c r="AH554" s="398"/>
    </row>
    <row r="555" spans="1:34"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c r="AE555" s="398"/>
      <c r="AF555" s="398"/>
      <c r="AG555" s="398"/>
      <c r="AH555" s="398"/>
    </row>
    <row r="556" spans="1:34"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c r="AE556" s="398"/>
      <c r="AF556" s="398"/>
      <c r="AG556" s="398"/>
      <c r="AH556" s="398"/>
    </row>
    <row r="557" spans="1:34"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c r="AE557" s="398"/>
      <c r="AF557" s="398"/>
      <c r="AG557" s="398"/>
      <c r="AH557" s="398"/>
    </row>
    <row r="558" spans="1:34"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c r="AE558" s="398"/>
      <c r="AF558" s="398"/>
      <c r="AG558" s="398"/>
      <c r="AH558" s="398"/>
    </row>
    <row r="559" spans="1:34"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c r="AE559" s="398"/>
      <c r="AF559" s="398"/>
      <c r="AG559" s="398"/>
      <c r="AH559" s="398"/>
    </row>
    <row r="560" spans="1:34"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c r="AE560" s="398"/>
      <c r="AF560" s="398"/>
      <c r="AG560" s="398"/>
      <c r="AH560" s="398"/>
    </row>
    <row r="561" spans="1:34"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c r="AE561" s="398"/>
      <c r="AF561" s="398"/>
      <c r="AG561" s="398"/>
      <c r="AH561" s="398"/>
    </row>
    <row r="562" spans="1:34"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c r="AE562" s="398"/>
      <c r="AF562" s="398"/>
      <c r="AG562" s="398"/>
      <c r="AH562" s="398"/>
    </row>
    <row r="563" spans="1:34"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c r="AE563" s="398"/>
      <c r="AF563" s="398"/>
      <c r="AG563" s="398"/>
      <c r="AH563" s="398"/>
    </row>
    <row r="564" spans="1:34"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c r="AE564" s="398"/>
      <c r="AF564" s="398"/>
      <c r="AG564" s="398"/>
      <c r="AH564" s="398"/>
    </row>
    <row r="565" spans="1:34"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c r="AE565" s="398"/>
      <c r="AF565" s="398"/>
      <c r="AG565" s="398"/>
      <c r="AH565" s="398"/>
    </row>
    <row r="566" spans="1:34"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c r="AH566" s="398"/>
    </row>
    <row r="567" spans="1:34"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row>
    <row r="568" spans="1:34"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c r="AH568" s="398"/>
    </row>
    <row r="569" spans="1:34"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c r="AE569" s="398"/>
      <c r="AF569" s="398"/>
      <c r="AG569" s="398"/>
      <c r="AH569" s="398"/>
    </row>
    <row r="570" spans="1:34"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c r="AE570" s="398"/>
      <c r="AF570" s="398"/>
      <c r="AG570" s="398"/>
      <c r="AH570" s="398"/>
    </row>
    <row r="571" spans="1:34"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c r="AE571" s="398"/>
      <c r="AF571" s="398"/>
      <c r="AG571" s="398"/>
      <c r="AH571" s="398"/>
    </row>
    <row r="572" spans="1:34"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c r="AE572" s="398"/>
      <c r="AF572" s="398"/>
      <c r="AG572" s="398"/>
      <c r="AH572" s="398"/>
    </row>
    <row r="573" spans="1:34"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c r="AE573" s="398"/>
      <c r="AF573" s="398"/>
      <c r="AG573" s="398"/>
      <c r="AH573" s="398"/>
    </row>
    <row r="574" spans="1:34"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c r="AE574" s="398"/>
      <c r="AF574" s="398"/>
      <c r="AG574" s="398"/>
      <c r="AH574" s="398"/>
    </row>
    <row r="575" spans="1:34"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c r="AE575" s="398"/>
      <c r="AF575" s="398"/>
      <c r="AG575" s="398"/>
      <c r="AH575" s="398"/>
    </row>
    <row r="576" spans="1:34"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c r="AE576" s="398"/>
      <c r="AF576" s="398"/>
      <c r="AG576" s="398"/>
      <c r="AH576" s="398"/>
    </row>
    <row r="577" spans="1:34"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c r="AE577" s="398"/>
      <c r="AF577" s="398"/>
      <c r="AG577" s="398"/>
      <c r="AH577" s="398"/>
    </row>
    <row r="578" spans="1:34"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c r="AE578" s="398"/>
      <c r="AF578" s="398"/>
      <c r="AG578" s="398"/>
      <c r="AH578" s="398"/>
    </row>
    <row r="579" spans="1:34"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c r="AE579" s="398"/>
      <c r="AF579" s="398"/>
      <c r="AG579" s="398"/>
      <c r="AH579" s="398"/>
    </row>
    <row r="580" spans="1:34"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c r="AE580" s="398"/>
      <c r="AF580" s="398"/>
      <c r="AG580" s="398"/>
      <c r="AH580" s="398"/>
    </row>
    <row r="581" spans="1:34"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c r="AE581" s="398"/>
      <c r="AF581" s="398"/>
      <c r="AG581" s="398"/>
      <c r="AH581" s="398"/>
    </row>
    <row r="582" spans="1:34"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c r="AH582" s="398"/>
    </row>
    <row r="583" spans="1:34"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c r="AE583" s="398"/>
      <c r="AF583" s="398"/>
      <c r="AG583" s="398"/>
      <c r="AH583" s="398"/>
    </row>
    <row r="584" spans="1:34"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c r="AE584" s="398"/>
      <c r="AF584" s="398"/>
      <c r="AG584" s="398"/>
      <c r="AH584" s="398"/>
    </row>
    <row r="585" spans="1:34"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c r="AE585" s="398"/>
      <c r="AF585" s="398"/>
      <c r="AG585" s="398"/>
      <c r="AH585" s="398"/>
    </row>
    <row r="586" spans="1:34"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c r="AE586" s="398"/>
      <c r="AF586" s="398"/>
      <c r="AG586" s="398"/>
      <c r="AH586" s="398"/>
    </row>
    <row r="587" spans="1:34"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c r="AE587" s="398"/>
      <c r="AF587" s="398"/>
      <c r="AG587" s="398"/>
      <c r="AH587" s="398"/>
    </row>
    <row r="588" spans="1:34"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c r="AE588" s="398"/>
      <c r="AF588" s="398"/>
      <c r="AG588" s="398"/>
      <c r="AH588" s="398"/>
    </row>
    <row r="589" spans="1:34"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c r="AE589" s="398"/>
      <c r="AF589" s="398"/>
      <c r="AG589" s="398"/>
      <c r="AH589" s="398"/>
    </row>
    <row r="590" spans="1:34"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c r="AH590" s="398"/>
    </row>
    <row r="591" spans="1:34"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c r="AE591" s="398"/>
      <c r="AF591" s="398"/>
      <c r="AG591" s="398"/>
      <c r="AH591" s="398"/>
    </row>
    <row r="592" spans="1:34"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c r="AH592" s="398"/>
    </row>
    <row r="593" spans="1:34"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c r="AH593" s="398"/>
    </row>
    <row r="594" spans="1:34"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c r="AE594" s="398"/>
      <c r="AF594" s="398"/>
      <c r="AG594" s="398"/>
      <c r="AH594" s="398"/>
    </row>
    <row r="595" spans="1:34"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c r="AH595" s="398"/>
    </row>
    <row r="596" spans="1:34"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c r="AE596" s="398"/>
      <c r="AF596" s="398"/>
      <c r="AG596" s="398"/>
      <c r="AH596" s="398"/>
    </row>
    <row r="597" spans="1:34"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c r="AE597" s="398"/>
      <c r="AF597" s="398"/>
      <c r="AG597" s="398"/>
      <c r="AH597" s="398"/>
    </row>
    <row r="598" spans="1:34"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c r="AE598" s="398"/>
      <c r="AF598" s="398"/>
      <c r="AG598" s="398"/>
      <c r="AH598" s="398"/>
    </row>
    <row r="599" spans="1:34"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c r="AE599" s="398"/>
      <c r="AF599" s="398"/>
      <c r="AG599" s="398"/>
      <c r="AH599" s="398"/>
    </row>
    <row r="600" spans="1:34"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c r="AE600" s="398"/>
      <c r="AF600" s="398"/>
      <c r="AG600" s="398"/>
      <c r="AH600" s="398"/>
    </row>
    <row r="601" spans="1:34"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c r="AE601" s="398"/>
      <c r="AF601" s="398"/>
      <c r="AG601" s="398"/>
      <c r="AH601" s="398"/>
    </row>
    <row r="602" spans="1:34"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c r="AE602" s="398"/>
      <c r="AF602" s="398"/>
      <c r="AG602" s="398"/>
      <c r="AH602" s="398"/>
    </row>
    <row r="603" spans="1:34"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c r="AE603" s="398"/>
      <c r="AF603" s="398"/>
      <c r="AG603" s="398"/>
      <c r="AH603" s="398"/>
    </row>
    <row r="604" spans="1:34"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c r="AE604" s="398"/>
      <c r="AF604" s="398"/>
      <c r="AG604" s="398"/>
      <c r="AH604" s="398"/>
    </row>
    <row r="605" spans="1:34"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c r="AE605" s="398"/>
      <c r="AF605" s="398"/>
      <c r="AG605" s="398"/>
      <c r="AH605" s="398"/>
    </row>
    <row r="606" spans="1:34"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c r="AE606" s="398"/>
      <c r="AF606" s="398"/>
      <c r="AG606" s="398"/>
      <c r="AH606" s="398"/>
    </row>
    <row r="607" spans="1:34"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c r="AE607" s="398"/>
      <c r="AF607" s="398"/>
      <c r="AG607" s="398"/>
      <c r="AH607" s="398"/>
    </row>
    <row r="608" spans="1:34"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c r="AH608" s="398"/>
    </row>
    <row r="609" spans="1:34"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c r="AE609" s="398"/>
      <c r="AF609" s="398"/>
      <c r="AG609" s="398"/>
      <c r="AH609" s="398"/>
    </row>
    <row r="610" spans="1:34"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c r="AH610" s="398"/>
    </row>
    <row r="611" spans="1:34"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c r="AE611" s="398"/>
      <c r="AF611" s="398"/>
      <c r="AG611" s="398"/>
      <c r="AH611" s="398"/>
    </row>
    <row r="612" spans="1:34"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c r="AE612" s="398"/>
      <c r="AF612" s="398"/>
      <c r="AG612" s="398"/>
      <c r="AH612" s="398"/>
    </row>
    <row r="613" spans="1:34"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c r="AE613" s="398"/>
      <c r="AF613" s="398"/>
      <c r="AG613" s="398"/>
      <c r="AH613" s="398"/>
    </row>
    <row r="614" spans="1:34"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c r="AE614" s="398"/>
      <c r="AF614" s="398"/>
      <c r="AG614" s="398"/>
      <c r="AH614" s="398"/>
    </row>
    <row r="615" spans="1:34"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c r="AE615" s="398"/>
      <c r="AF615" s="398"/>
      <c r="AG615" s="398"/>
      <c r="AH615" s="398"/>
    </row>
    <row r="616" spans="1:34"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c r="AE616" s="398"/>
      <c r="AF616" s="398"/>
      <c r="AG616" s="398"/>
      <c r="AH616" s="398"/>
    </row>
    <row r="617" spans="1:34"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c r="AH617" s="398"/>
    </row>
    <row r="618" spans="1:34"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c r="AE618" s="398"/>
      <c r="AF618" s="398"/>
      <c r="AG618" s="398"/>
      <c r="AH618" s="398"/>
    </row>
    <row r="619" spans="1:34"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c r="AE619" s="398"/>
      <c r="AF619" s="398"/>
      <c r="AG619" s="398"/>
      <c r="AH619" s="398"/>
    </row>
    <row r="620" spans="1:34"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c r="AE620" s="398"/>
      <c r="AF620" s="398"/>
      <c r="AG620" s="398"/>
      <c r="AH620" s="398"/>
    </row>
    <row r="621" spans="1:34"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c r="AH621" s="398"/>
    </row>
    <row r="622" spans="1:34"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c r="AE622" s="398"/>
      <c r="AF622" s="398"/>
      <c r="AG622" s="398"/>
      <c r="AH622" s="398"/>
    </row>
    <row r="623" spans="1:34"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c r="AH623" s="398"/>
    </row>
    <row r="624" spans="1:34"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c r="AE624" s="398"/>
      <c r="AF624" s="398"/>
      <c r="AG624" s="398"/>
      <c r="AH624" s="398"/>
    </row>
    <row r="625" spans="1:34"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c r="AE625" s="398"/>
      <c r="AF625" s="398"/>
      <c r="AG625" s="398"/>
      <c r="AH625" s="398"/>
    </row>
    <row r="626" spans="1:34"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c r="AE626" s="398"/>
      <c r="AF626" s="398"/>
      <c r="AG626" s="398"/>
      <c r="AH626" s="398"/>
    </row>
    <row r="627" spans="1:34"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c r="AE627" s="398"/>
      <c r="AF627" s="398"/>
      <c r="AG627" s="398"/>
      <c r="AH627" s="398"/>
    </row>
    <row r="628" spans="1:34"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c r="AE628" s="398"/>
      <c r="AF628" s="398"/>
      <c r="AG628" s="398"/>
      <c r="AH628" s="398"/>
    </row>
    <row r="629" spans="1:34"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c r="AE629" s="398"/>
      <c r="AF629" s="398"/>
      <c r="AG629" s="398"/>
      <c r="AH629" s="398"/>
    </row>
    <row r="630" spans="1:34"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c r="AE630" s="398"/>
      <c r="AF630" s="398"/>
      <c r="AG630" s="398"/>
      <c r="AH630" s="398"/>
    </row>
    <row r="631" spans="1:34"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c r="AE631" s="398"/>
      <c r="AF631" s="398"/>
      <c r="AG631" s="398"/>
      <c r="AH631" s="398"/>
    </row>
    <row r="632" spans="1:34"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c r="AE632" s="398"/>
      <c r="AF632" s="398"/>
      <c r="AG632" s="398"/>
      <c r="AH632" s="398"/>
    </row>
    <row r="633" spans="1:34"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c r="AE633" s="398"/>
      <c r="AF633" s="398"/>
      <c r="AG633" s="398"/>
      <c r="AH633" s="398"/>
    </row>
    <row r="634" spans="1:34"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c r="AE634" s="398"/>
      <c r="AF634" s="398"/>
      <c r="AG634" s="398"/>
      <c r="AH634" s="398"/>
    </row>
    <row r="635" spans="1:34"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c r="AE635" s="398"/>
      <c r="AF635" s="398"/>
      <c r="AG635" s="398"/>
      <c r="AH635" s="398"/>
    </row>
    <row r="636" spans="1:34"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c r="AE636" s="398"/>
      <c r="AF636" s="398"/>
      <c r="AG636" s="398"/>
      <c r="AH636" s="398"/>
    </row>
    <row r="637" spans="1:34"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c r="AE637" s="398"/>
      <c r="AF637" s="398"/>
      <c r="AG637" s="398"/>
      <c r="AH637" s="398"/>
    </row>
    <row r="638" spans="1:34"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c r="AH638" s="398"/>
    </row>
    <row r="639" spans="1:34"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c r="AE639" s="398"/>
      <c r="AF639" s="398"/>
      <c r="AG639" s="398"/>
      <c r="AH639" s="398"/>
    </row>
    <row r="640" spans="1:34"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c r="AE640" s="398"/>
      <c r="AF640" s="398"/>
      <c r="AG640" s="398"/>
      <c r="AH640" s="398"/>
    </row>
    <row r="641" spans="1:34"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c r="AE641" s="398"/>
      <c r="AF641" s="398"/>
      <c r="AG641" s="398"/>
      <c r="AH641" s="398"/>
    </row>
    <row r="642" spans="1:34"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c r="AH642" s="398"/>
    </row>
    <row r="643" spans="1:34"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c r="AH643" s="398"/>
    </row>
    <row r="644" spans="1:34"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c r="AH644" s="398"/>
    </row>
    <row r="645" spans="1:34"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c r="AH645" s="398"/>
    </row>
    <row r="646" spans="1:34"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c r="AH646" s="398"/>
    </row>
    <row r="647" spans="1:34"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c r="AH647" s="398"/>
    </row>
    <row r="648" spans="1:34"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c r="AH648" s="398"/>
    </row>
    <row r="649" spans="1:34"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c r="AH649" s="398"/>
    </row>
    <row r="650" spans="1:34"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c r="AH650" s="398"/>
    </row>
    <row r="651" spans="1:34"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c r="AE651" s="398"/>
      <c r="AF651" s="398"/>
      <c r="AG651" s="398"/>
      <c r="AH651" s="398"/>
    </row>
    <row r="652" spans="1:34"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c r="AE652" s="398"/>
      <c r="AF652" s="398"/>
      <c r="AG652" s="398"/>
      <c r="AH652" s="398"/>
    </row>
    <row r="653" spans="1:34"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c r="AE653" s="398"/>
      <c r="AF653" s="398"/>
      <c r="AG653" s="398"/>
      <c r="AH653" s="398"/>
    </row>
    <row r="654" spans="1:34"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c r="AE654" s="398"/>
      <c r="AF654" s="398"/>
      <c r="AG654" s="398"/>
      <c r="AH654" s="398"/>
    </row>
    <row r="655" spans="1:34"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c r="AE655" s="398"/>
      <c r="AF655" s="398"/>
      <c r="AG655" s="398"/>
      <c r="AH655" s="398"/>
    </row>
    <row r="656" spans="1:34"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c r="AE656" s="398"/>
      <c r="AF656" s="398"/>
      <c r="AG656" s="398"/>
      <c r="AH656" s="398"/>
    </row>
    <row r="657" spans="1:34"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c r="AE657" s="398"/>
      <c r="AF657" s="398"/>
      <c r="AG657" s="398"/>
      <c r="AH657" s="398"/>
    </row>
    <row r="658" spans="1:34"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c r="AE658" s="398"/>
      <c r="AF658" s="398"/>
      <c r="AG658" s="398"/>
      <c r="AH658" s="398"/>
    </row>
    <row r="659" spans="1:34"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c r="AE659" s="398"/>
      <c r="AF659" s="398"/>
      <c r="AG659" s="398"/>
      <c r="AH659" s="398"/>
    </row>
    <row r="660" spans="1:34"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c r="AE660" s="398"/>
      <c r="AF660" s="398"/>
      <c r="AG660" s="398"/>
      <c r="AH660" s="398"/>
    </row>
    <row r="661" spans="1:34"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c r="AE661" s="398"/>
      <c r="AF661" s="398"/>
      <c r="AG661" s="398"/>
      <c r="AH661" s="398"/>
    </row>
    <row r="662" spans="1:34"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c r="AH662" s="398"/>
    </row>
    <row r="663" spans="1:34"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c r="AE663" s="398"/>
      <c r="AF663" s="398"/>
      <c r="AG663" s="398"/>
      <c r="AH663" s="398"/>
    </row>
    <row r="664" spans="1:34"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c r="AH664" s="398"/>
    </row>
    <row r="665" spans="1:34"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c r="AH665" s="398"/>
    </row>
    <row r="666" spans="1:34"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c r="AE666" s="398"/>
      <c r="AF666" s="398"/>
      <c r="AG666" s="398"/>
      <c r="AH666" s="398"/>
    </row>
    <row r="667" spans="1:34"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c r="AH667" s="398"/>
    </row>
    <row r="668" spans="1:34"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c r="AE668" s="398"/>
      <c r="AF668" s="398"/>
      <c r="AG668" s="398"/>
      <c r="AH668" s="398"/>
    </row>
    <row r="669" spans="1:34"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c r="AE669" s="398"/>
      <c r="AF669" s="398"/>
      <c r="AG669" s="398"/>
      <c r="AH669" s="398"/>
    </row>
    <row r="670" spans="1:34"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c r="AE670" s="398"/>
      <c r="AF670" s="398"/>
      <c r="AG670" s="398"/>
      <c r="AH670" s="398"/>
    </row>
    <row r="671" spans="1:34"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c r="AE671" s="398"/>
      <c r="AF671" s="398"/>
      <c r="AG671" s="398"/>
      <c r="AH671" s="398"/>
    </row>
    <row r="672" spans="1:34"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c r="AE672" s="398"/>
      <c r="AF672" s="398"/>
      <c r="AG672" s="398"/>
      <c r="AH672" s="398"/>
    </row>
    <row r="673" spans="1:34"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c r="AE673" s="398"/>
      <c r="AF673" s="398"/>
      <c r="AG673" s="398"/>
      <c r="AH673" s="398"/>
    </row>
    <row r="674" spans="1:34"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c r="AE674" s="398"/>
      <c r="AF674" s="398"/>
      <c r="AG674" s="398"/>
      <c r="AH674" s="398"/>
    </row>
    <row r="675" spans="1:34"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c r="AE675" s="398"/>
      <c r="AF675" s="398"/>
      <c r="AG675" s="398"/>
      <c r="AH675" s="398"/>
    </row>
    <row r="676" spans="1:34"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c r="AE676" s="398"/>
      <c r="AF676" s="398"/>
      <c r="AG676" s="398"/>
      <c r="AH676" s="398"/>
    </row>
    <row r="677" spans="1:34"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c r="AE677" s="398"/>
      <c r="AF677" s="398"/>
      <c r="AG677" s="398"/>
      <c r="AH677" s="398"/>
    </row>
    <row r="678" spans="1:34"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c r="AE678" s="398"/>
      <c r="AF678" s="398"/>
      <c r="AG678" s="398"/>
      <c r="AH678" s="398"/>
    </row>
    <row r="679" spans="1:34"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c r="AE679" s="398"/>
      <c r="AF679" s="398"/>
      <c r="AG679" s="398"/>
      <c r="AH679" s="398"/>
    </row>
    <row r="680" spans="1:34"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c r="AE680" s="398"/>
      <c r="AF680" s="398"/>
      <c r="AG680" s="398"/>
      <c r="AH680" s="398"/>
    </row>
    <row r="681" spans="1:34"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c r="AE681" s="398"/>
      <c r="AF681" s="398"/>
      <c r="AG681" s="398"/>
      <c r="AH681" s="398"/>
    </row>
    <row r="682" spans="1:34"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c r="AH682" s="398"/>
    </row>
    <row r="683" spans="1:34"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c r="AE683" s="398"/>
      <c r="AF683" s="398"/>
      <c r="AG683" s="398"/>
      <c r="AH683" s="398"/>
    </row>
    <row r="684" spans="1:34"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c r="AE684" s="398"/>
      <c r="AF684" s="398"/>
      <c r="AG684" s="398"/>
      <c r="AH684" s="398"/>
    </row>
    <row r="685" spans="1:34"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c r="AE685" s="398"/>
      <c r="AF685" s="398"/>
      <c r="AG685" s="398"/>
      <c r="AH685" s="398"/>
    </row>
    <row r="686" spans="1:34"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c r="AE686" s="398"/>
      <c r="AF686" s="398"/>
      <c r="AG686" s="398"/>
      <c r="AH686" s="398"/>
    </row>
    <row r="687" spans="1:34"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c r="AE687" s="398"/>
      <c r="AF687" s="398"/>
      <c r="AG687" s="398"/>
      <c r="AH687" s="398"/>
    </row>
    <row r="688" spans="1:34"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c r="AH688" s="398"/>
    </row>
    <row r="689" spans="1:34"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c r="AE689" s="398"/>
      <c r="AF689" s="398"/>
      <c r="AG689" s="398"/>
      <c r="AH689" s="398"/>
    </row>
    <row r="690" spans="1:34"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c r="AE690" s="398"/>
      <c r="AF690" s="398"/>
      <c r="AG690" s="398"/>
      <c r="AH690" s="398"/>
    </row>
    <row r="691" spans="1:34"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c r="AE691" s="398"/>
      <c r="AF691" s="398"/>
      <c r="AG691" s="398"/>
      <c r="AH691" s="398"/>
    </row>
    <row r="692" spans="1:34"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c r="AE692" s="398"/>
      <c r="AF692" s="398"/>
      <c r="AG692" s="398"/>
      <c r="AH692" s="398"/>
    </row>
    <row r="693" spans="1:34"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c r="AE693" s="398"/>
      <c r="AF693" s="398"/>
      <c r="AG693" s="398"/>
      <c r="AH693" s="398"/>
    </row>
    <row r="694" spans="1:34"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c r="AE694" s="398"/>
      <c r="AF694" s="398"/>
      <c r="AG694" s="398"/>
      <c r="AH694" s="398"/>
    </row>
    <row r="695" spans="1:34"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c r="AE695" s="398"/>
      <c r="AF695" s="398"/>
      <c r="AG695" s="398"/>
      <c r="AH695" s="398"/>
    </row>
    <row r="696" spans="1:34"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c r="AE696" s="398"/>
      <c r="AF696" s="398"/>
      <c r="AG696" s="398"/>
      <c r="AH696" s="398"/>
    </row>
    <row r="697" spans="1:34"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c r="AE697" s="398"/>
      <c r="AF697" s="398"/>
      <c r="AG697" s="398"/>
      <c r="AH697" s="398"/>
    </row>
    <row r="698" spans="1:34"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c r="AE698" s="398"/>
      <c r="AF698" s="398"/>
      <c r="AG698" s="398"/>
      <c r="AH698" s="398"/>
    </row>
    <row r="699" spans="1:34"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c r="AE699" s="398"/>
      <c r="AF699" s="398"/>
      <c r="AG699" s="398"/>
      <c r="AH699" s="398"/>
    </row>
    <row r="700" spans="1:34"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c r="AE700" s="398"/>
      <c r="AF700" s="398"/>
      <c r="AG700" s="398"/>
      <c r="AH700" s="398"/>
    </row>
    <row r="701" spans="1:34"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c r="AH701" s="398"/>
    </row>
    <row r="702" spans="1:34"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c r="AE702" s="398"/>
      <c r="AF702" s="398"/>
      <c r="AG702" s="398"/>
      <c r="AH702" s="398"/>
    </row>
    <row r="703" spans="1:34"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c r="AE703" s="398"/>
      <c r="AF703" s="398"/>
      <c r="AG703" s="398"/>
      <c r="AH703" s="398"/>
    </row>
    <row r="704" spans="1:34"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c r="AE704" s="398"/>
      <c r="AF704" s="398"/>
      <c r="AG704" s="398"/>
      <c r="AH704" s="398"/>
    </row>
    <row r="705" spans="1:34"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c r="AE705" s="398"/>
      <c r="AF705" s="398"/>
      <c r="AG705" s="398"/>
      <c r="AH705" s="398"/>
    </row>
    <row r="706" spans="1:34"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c r="AE706" s="398"/>
      <c r="AF706" s="398"/>
      <c r="AG706" s="398"/>
      <c r="AH706" s="398"/>
    </row>
    <row r="707" spans="1:34"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c r="AE707" s="398"/>
      <c r="AF707" s="398"/>
      <c r="AG707" s="398"/>
      <c r="AH707" s="398"/>
    </row>
    <row r="708" spans="1:34"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c r="AE708" s="398"/>
      <c r="AF708" s="398"/>
      <c r="AG708" s="398"/>
      <c r="AH708" s="398"/>
    </row>
    <row r="709" spans="1:34"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c r="AE709" s="398"/>
      <c r="AF709" s="398"/>
      <c r="AG709" s="398"/>
      <c r="AH709" s="398"/>
    </row>
    <row r="710" spans="1:34"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c r="AE710" s="398"/>
      <c r="AF710" s="398"/>
      <c r="AG710" s="398"/>
      <c r="AH710" s="398"/>
    </row>
    <row r="711" spans="1:34"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c r="AE711" s="398"/>
      <c r="AF711" s="398"/>
      <c r="AG711" s="398"/>
      <c r="AH711" s="398"/>
    </row>
    <row r="712" spans="1:34"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c r="AE712" s="398"/>
      <c r="AF712" s="398"/>
      <c r="AG712" s="398"/>
      <c r="AH712" s="398"/>
    </row>
    <row r="713" spans="1:34"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c r="AE713" s="398"/>
      <c r="AF713" s="398"/>
      <c r="AG713" s="398"/>
      <c r="AH713" s="398"/>
    </row>
    <row r="714" spans="1:34"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c r="AH714" s="398"/>
    </row>
    <row r="715" spans="1:34"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c r="AH715" s="398"/>
    </row>
    <row r="716" spans="1:34"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c r="AE716" s="398"/>
      <c r="AF716" s="398"/>
      <c r="AG716" s="398"/>
      <c r="AH716" s="398"/>
    </row>
    <row r="717" spans="1:34"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c r="AE717" s="398"/>
      <c r="AF717" s="398"/>
      <c r="AG717" s="398"/>
      <c r="AH717" s="398"/>
    </row>
    <row r="718" spans="1:34"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c r="AE718" s="398"/>
      <c r="AF718" s="398"/>
      <c r="AG718" s="398"/>
      <c r="AH718" s="398"/>
    </row>
    <row r="719" spans="1:34"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c r="AE719" s="398"/>
      <c r="AF719" s="398"/>
      <c r="AG719" s="398"/>
      <c r="AH719" s="398"/>
    </row>
    <row r="720" spans="1:34"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c r="AH720" s="398"/>
    </row>
    <row r="721" spans="1:34"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c r="AH721" s="398"/>
    </row>
    <row r="722" spans="1:34"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c r="AE722" s="398"/>
      <c r="AF722" s="398"/>
      <c r="AG722" s="398"/>
      <c r="AH722" s="398"/>
    </row>
    <row r="723" spans="1:34"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c r="AE723" s="398"/>
      <c r="AF723" s="398"/>
      <c r="AG723" s="398"/>
      <c r="AH723" s="398"/>
    </row>
    <row r="724" spans="1:34"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c r="AE724" s="398"/>
      <c r="AF724" s="398"/>
      <c r="AG724" s="398"/>
      <c r="AH724" s="398"/>
    </row>
    <row r="725" spans="1:34"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c r="AE725" s="398"/>
      <c r="AF725" s="398"/>
      <c r="AG725" s="398"/>
      <c r="AH725" s="398"/>
    </row>
    <row r="726" spans="1:34"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c r="AE726" s="398"/>
      <c r="AF726" s="398"/>
      <c r="AG726" s="398"/>
      <c r="AH726" s="398"/>
    </row>
    <row r="727" spans="1:34"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c r="AE727" s="398"/>
      <c r="AF727" s="398"/>
      <c r="AG727" s="398"/>
      <c r="AH727" s="398"/>
    </row>
    <row r="728" spans="1:34"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c r="AE728" s="398"/>
      <c r="AF728" s="398"/>
      <c r="AG728" s="398"/>
      <c r="AH728" s="398"/>
    </row>
    <row r="729" spans="1:34"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c r="AE729" s="398"/>
      <c r="AF729" s="398"/>
      <c r="AG729" s="398"/>
      <c r="AH729" s="398"/>
    </row>
    <row r="730" spans="1:34"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c r="AH730" s="398"/>
    </row>
    <row r="731" spans="1:34"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c r="AE731" s="398"/>
      <c r="AF731" s="398"/>
      <c r="AG731" s="398"/>
      <c r="AH731" s="398"/>
    </row>
    <row r="732" spans="1:34"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c r="AE732" s="398"/>
      <c r="AF732" s="398"/>
      <c r="AG732" s="398"/>
      <c r="AH732" s="398"/>
    </row>
    <row r="733" spans="1:34"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c r="AE733" s="398"/>
      <c r="AF733" s="398"/>
      <c r="AG733" s="398"/>
      <c r="AH733" s="398"/>
    </row>
    <row r="734" spans="1:34"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c r="AE734" s="398"/>
      <c r="AF734" s="398"/>
      <c r="AG734" s="398"/>
      <c r="AH734" s="398"/>
    </row>
    <row r="735" spans="1:34"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c r="AE735" s="398"/>
      <c r="AF735" s="398"/>
      <c r="AG735" s="398"/>
      <c r="AH735" s="398"/>
    </row>
    <row r="736" spans="1:34"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c r="AE736" s="398"/>
      <c r="AF736" s="398"/>
      <c r="AG736" s="398"/>
      <c r="AH736" s="398"/>
    </row>
    <row r="737" spans="1:34"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c r="AE737" s="398"/>
      <c r="AF737" s="398"/>
      <c r="AG737" s="398"/>
      <c r="AH737" s="398"/>
    </row>
    <row r="738" spans="1:34"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c r="AH738" s="398"/>
    </row>
    <row r="739" spans="1:34"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c r="AE739" s="398"/>
      <c r="AF739" s="398"/>
      <c r="AG739" s="398"/>
      <c r="AH739" s="398"/>
    </row>
    <row r="740" spans="1:34"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c r="AE740" s="398"/>
      <c r="AF740" s="398"/>
      <c r="AG740" s="398"/>
      <c r="AH740" s="398"/>
    </row>
    <row r="741" spans="1:34"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c r="AE741" s="398"/>
      <c r="AF741" s="398"/>
      <c r="AG741" s="398"/>
      <c r="AH741" s="398"/>
    </row>
    <row r="742" spans="1:34"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c r="AE742" s="398"/>
      <c r="AF742" s="398"/>
      <c r="AG742" s="398"/>
      <c r="AH742" s="398"/>
    </row>
    <row r="743" spans="1:34"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c r="AE743" s="398"/>
      <c r="AF743" s="398"/>
      <c r="AG743" s="398"/>
      <c r="AH743" s="398"/>
    </row>
    <row r="744" spans="1:34"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c r="AH744" s="398"/>
    </row>
    <row r="745" spans="1:34"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c r="AE745" s="398"/>
      <c r="AF745" s="398"/>
      <c r="AG745" s="398"/>
      <c r="AH745" s="398"/>
    </row>
    <row r="746" spans="1:34"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c r="AE746" s="398"/>
      <c r="AF746" s="398"/>
      <c r="AG746" s="398"/>
      <c r="AH746" s="398"/>
    </row>
    <row r="747" spans="1:34"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c r="AE747" s="398"/>
      <c r="AF747" s="398"/>
      <c r="AG747" s="398"/>
      <c r="AH747" s="398"/>
    </row>
    <row r="748" spans="1:34"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c r="AE748" s="398"/>
      <c r="AF748" s="398"/>
      <c r="AG748" s="398"/>
      <c r="AH748" s="398"/>
    </row>
    <row r="749" spans="1:34"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c r="AE749" s="398"/>
      <c r="AF749" s="398"/>
      <c r="AG749" s="398"/>
      <c r="AH749" s="398"/>
    </row>
    <row r="750" spans="1:34"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c r="AE750" s="398"/>
      <c r="AF750" s="398"/>
      <c r="AG750" s="398"/>
      <c r="AH750" s="398"/>
    </row>
    <row r="751" spans="1:34"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c r="AE751" s="398"/>
      <c r="AF751" s="398"/>
      <c r="AG751" s="398"/>
      <c r="AH751" s="398"/>
    </row>
    <row r="752" spans="1:34"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c r="AE752" s="398"/>
      <c r="AF752" s="398"/>
      <c r="AG752" s="398"/>
      <c r="AH752" s="398"/>
    </row>
    <row r="753" spans="1:34"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c r="AE753" s="398"/>
      <c r="AF753" s="398"/>
      <c r="AG753" s="398"/>
      <c r="AH753" s="398"/>
    </row>
    <row r="754" spans="1:34"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c r="AE754" s="398"/>
      <c r="AF754" s="398"/>
      <c r="AG754" s="398"/>
      <c r="AH754" s="398"/>
    </row>
    <row r="755" spans="1:34"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c r="AE755" s="398"/>
      <c r="AF755" s="398"/>
      <c r="AG755" s="398"/>
      <c r="AH755" s="398"/>
    </row>
    <row r="756" spans="1:34"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c r="AE756" s="398"/>
      <c r="AF756" s="398"/>
      <c r="AG756" s="398"/>
      <c r="AH756" s="398"/>
    </row>
    <row r="757" spans="1:34"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c r="AE757" s="398"/>
      <c r="AF757" s="398"/>
      <c r="AG757" s="398"/>
      <c r="AH757" s="398"/>
    </row>
    <row r="758" spans="1:34"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c r="AE758" s="398"/>
      <c r="AF758" s="398"/>
      <c r="AG758" s="398"/>
      <c r="AH758" s="398"/>
    </row>
    <row r="759" spans="1:34"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c r="AE759" s="398"/>
      <c r="AF759" s="398"/>
      <c r="AG759" s="398"/>
      <c r="AH759" s="398"/>
    </row>
    <row r="760" spans="1:34"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c r="AE760" s="398"/>
      <c r="AF760" s="398"/>
      <c r="AG760" s="398"/>
      <c r="AH760" s="398"/>
    </row>
    <row r="761" spans="1:34"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c r="AE761" s="398"/>
      <c r="AF761" s="398"/>
      <c r="AG761" s="398"/>
      <c r="AH761" s="398"/>
    </row>
    <row r="762" spans="1:34"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c r="AE762" s="398"/>
      <c r="AF762" s="398"/>
      <c r="AG762" s="398"/>
      <c r="AH762" s="398"/>
    </row>
    <row r="763" spans="1:34"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c r="AH763" s="398"/>
    </row>
    <row r="764" spans="1:34"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c r="AH764" s="398"/>
    </row>
    <row r="765" spans="1:34"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c r="AE765" s="398"/>
      <c r="AF765" s="398"/>
      <c r="AG765" s="398"/>
      <c r="AH765" s="398"/>
    </row>
    <row r="766" spans="1:34"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c r="AH766" s="398"/>
    </row>
    <row r="767" spans="1:34"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c r="AE767" s="398"/>
      <c r="AF767" s="398"/>
      <c r="AG767" s="398"/>
      <c r="AH767" s="398"/>
    </row>
    <row r="768" spans="1:34"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c r="AE768" s="398"/>
      <c r="AF768" s="398"/>
      <c r="AG768" s="398"/>
      <c r="AH768" s="398"/>
    </row>
    <row r="769" spans="1:34"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c r="AE769" s="398"/>
      <c r="AF769" s="398"/>
      <c r="AG769" s="398"/>
      <c r="AH769" s="398"/>
    </row>
    <row r="770" spans="1:34"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c r="AE770" s="398"/>
      <c r="AF770" s="398"/>
      <c r="AG770" s="398"/>
      <c r="AH770" s="398"/>
    </row>
    <row r="771" spans="1:34"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c r="AE771" s="398"/>
      <c r="AF771" s="398"/>
      <c r="AG771" s="398"/>
      <c r="AH771" s="398"/>
    </row>
    <row r="772" spans="1:34"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c r="AE772" s="398"/>
      <c r="AF772" s="398"/>
      <c r="AG772" s="398"/>
      <c r="AH772" s="398"/>
    </row>
    <row r="773" spans="1:34"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c r="AE773" s="398"/>
      <c r="AF773" s="398"/>
      <c r="AG773" s="398"/>
      <c r="AH773" s="398"/>
    </row>
    <row r="774" spans="1:34"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c r="AE774" s="398"/>
      <c r="AF774" s="398"/>
      <c r="AG774" s="398"/>
      <c r="AH774" s="398"/>
    </row>
    <row r="775" spans="1:34"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c r="AE775" s="398"/>
      <c r="AF775" s="398"/>
      <c r="AG775" s="398"/>
      <c r="AH775" s="398"/>
    </row>
    <row r="776" spans="1:34"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c r="AE776" s="398"/>
      <c r="AF776" s="398"/>
      <c r="AG776" s="398"/>
      <c r="AH776" s="398"/>
    </row>
    <row r="777" spans="1:34"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c r="AE777" s="398"/>
      <c r="AF777" s="398"/>
      <c r="AG777" s="398"/>
      <c r="AH777" s="398"/>
    </row>
    <row r="778" spans="1:34"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c r="AE778" s="398"/>
      <c r="AF778" s="398"/>
      <c r="AG778" s="398"/>
      <c r="AH778" s="398"/>
    </row>
    <row r="779" spans="1:34"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c r="AE779" s="398"/>
      <c r="AF779" s="398"/>
      <c r="AG779" s="398"/>
      <c r="AH779" s="398"/>
    </row>
    <row r="780" spans="1:34"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c r="AE780" s="398"/>
      <c r="AF780" s="398"/>
      <c r="AG780" s="398"/>
      <c r="AH780" s="398"/>
    </row>
    <row r="781" spans="1:34"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c r="AH781" s="398"/>
    </row>
    <row r="782" spans="1:34"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c r="AH782" s="398"/>
    </row>
    <row r="783" spans="1:34"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c r="AH783" s="398"/>
    </row>
    <row r="784" spans="1:34"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c r="AE784" s="398"/>
      <c r="AF784" s="398"/>
      <c r="AG784" s="398"/>
      <c r="AH784" s="398"/>
    </row>
    <row r="785" spans="1:34"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c r="AE785" s="398"/>
      <c r="AF785" s="398"/>
      <c r="AG785" s="398"/>
      <c r="AH785" s="398"/>
    </row>
    <row r="786" spans="1:34"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c r="AE786" s="398"/>
      <c r="AF786" s="398"/>
      <c r="AG786" s="398"/>
      <c r="AH786" s="398"/>
    </row>
    <row r="787" spans="1:34"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c r="AE787" s="398"/>
      <c r="AF787" s="398"/>
      <c r="AG787" s="398"/>
      <c r="AH787" s="398"/>
    </row>
    <row r="788" spans="1:34"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c r="AH788" s="398"/>
    </row>
    <row r="789" spans="1:34"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c r="AE789" s="398"/>
      <c r="AF789" s="398"/>
      <c r="AG789" s="398"/>
      <c r="AH789" s="398"/>
    </row>
    <row r="790" spans="1:34"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c r="AE790" s="398"/>
      <c r="AF790" s="398"/>
      <c r="AG790" s="398"/>
      <c r="AH790" s="398"/>
    </row>
    <row r="791" spans="1:34"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c r="AE791" s="398"/>
      <c r="AF791" s="398"/>
      <c r="AG791" s="398"/>
      <c r="AH791" s="398"/>
    </row>
    <row r="792" spans="1:34"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c r="AE792" s="398"/>
      <c r="AF792" s="398"/>
      <c r="AG792" s="398"/>
      <c r="AH792" s="398"/>
    </row>
    <row r="793" spans="1:34"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c r="AE793" s="398"/>
      <c r="AF793" s="398"/>
      <c r="AG793" s="398"/>
      <c r="AH793" s="398"/>
    </row>
    <row r="794" spans="1:34"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c r="AE794" s="398"/>
      <c r="AF794" s="398"/>
      <c r="AG794" s="398"/>
      <c r="AH794" s="398"/>
    </row>
    <row r="795" spans="1:34"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c r="AE795" s="398"/>
      <c r="AF795" s="398"/>
      <c r="AG795" s="398"/>
      <c r="AH795" s="398"/>
    </row>
    <row r="796" spans="1:34"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row>
    <row r="797" spans="1:34"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c r="AE797" s="398"/>
      <c r="AF797" s="398"/>
      <c r="AG797" s="398"/>
      <c r="AH797" s="398"/>
    </row>
    <row r="798" spans="1:34"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c r="AE798" s="398"/>
      <c r="AF798" s="398"/>
      <c r="AG798" s="398"/>
      <c r="AH798" s="398"/>
    </row>
    <row r="799" spans="1:34"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c r="AE799" s="398"/>
      <c r="AF799" s="398"/>
      <c r="AG799" s="398"/>
      <c r="AH799" s="398"/>
    </row>
    <row r="800" spans="1:34"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c r="AE800" s="398"/>
      <c r="AF800" s="398"/>
      <c r="AG800" s="398"/>
      <c r="AH800" s="398"/>
    </row>
    <row r="801" spans="1:34"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c r="AE801" s="398"/>
      <c r="AF801" s="398"/>
      <c r="AG801" s="398"/>
      <c r="AH801" s="398"/>
    </row>
    <row r="802" spans="1:34"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c r="AE802" s="398"/>
      <c r="AF802" s="398"/>
      <c r="AG802" s="398"/>
      <c r="AH802" s="398"/>
    </row>
    <row r="803" spans="1:34"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c r="AE803" s="398"/>
      <c r="AF803" s="398"/>
      <c r="AG803" s="398"/>
      <c r="AH803" s="398"/>
    </row>
    <row r="804" spans="1:34"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c r="AE804" s="398"/>
      <c r="AF804" s="398"/>
      <c r="AG804" s="398"/>
      <c r="AH804" s="398"/>
    </row>
    <row r="805" spans="1:34"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c r="AE805" s="398"/>
      <c r="AF805" s="398"/>
      <c r="AG805" s="398"/>
      <c r="AH805" s="398"/>
    </row>
    <row r="806" spans="1:34"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c r="AE806" s="398"/>
      <c r="AF806" s="398"/>
      <c r="AG806" s="398"/>
      <c r="AH806" s="398"/>
    </row>
    <row r="807" spans="1:34"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c r="AE807" s="398"/>
      <c r="AF807" s="398"/>
      <c r="AG807" s="398"/>
      <c r="AH807" s="398"/>
    </row>
    <row r="808" spans="1:34"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c r="AH808" s="398"/>
    </row>
    <row r="809" spans="1:34"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c r="AH809" s="398"/>
    </row>
    <row r="810" spans="1:34"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c r="AE810" s="398"/>
      <c r="AF810" s="398"/>
      <c r="AG810" s="398"/>
      <c r="AH810" s="398"/>
    </row>
    <row r="811" spans="1:34"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c r="AH811" s="398"/>
    </row>
    <row r="812" spans="1:34"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c r="AE812" s="398"/>
      <c r="AF812" s="398"/>
      <c r="AG812" s="398"/>
      <c r="AH812" s="398"/>
    </row>
    <row r="813" spans="1:34"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c r="AE813" s="398"/>
      <c r="AF813" s="398"/>
      <c r="AG813" s="398"/>
      <c r="AH813" s="398"/>
    </row>
    <row r="814" spans="1:34"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c r="AE814" s="398"/>
      <c r="AF814" s="398"/>
      <c r="AG814" s="398"/>
      <c r="AH814" s="398"/>
    </row>
    <row r="815" spans="1:34"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c r="AE815" s="398"/>
      <c r="AF815" s="398"/>
      <c r="AG815" s="398"/>
      <c r="AH815" s="398"/>
    </row>
    <row r="816" spans="1:34"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c r="AE816" s="398"/>
      <c r="AF816" s="398"/>
      <c r="AG816" s="398"/>
      <c r="AH816" s="398"/>
    </row>
    <row r="817" spans="1:34"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c r="AE817" s="398"/>
      <c r="AF817" s="398"/>
      <c r="AG817" s="398"/>
      <c r="AH817" s="398"/>
    </row>
    <row r="818" spans="1:34"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row>
    <row r="819" spans="1:34"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c r="AE819" s="398"/>
      <c r="AF819" s="398"/>
      <c r="AG819" s="398"/>
      <c r="AH819" s="398"/>
    </row>
    <row r="820" spans="1:34"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c r="AE820" s="398"/>
      <c r="AF820" s="398"/>
      <c r="AG820" s="398"/>
      <c r="AH820" s="398"/>
    </row>
    <row r="821" spans="1:34"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c r="AE821" s="398"/>
      <c r="AF821" s="398"/>
      <c r="AG821" s="398"/>
      <c r="AH821" s="398"/>
    </row>
    <row r="822" spans="1:34"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c r="AE822" s="398"/>
      <c r="AF822" s="398"/>
      <c r="AG822" s="398"/>
      <c r="AH822" s="398"/>
    </row>
    <row r="823" spans="1:34"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c r="AE823" s="398"/>
      <c r="AF823" s="398"/>
      <c r="AG823" s="398"/>
      <c r="AH823" s="398"/>
    </row>
    <row r="824" spans="1:34"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c r="AE824" s="398"/>
      <c r="AF824" s="398"/>
      <c r="AG824" s="398"/>
      <c r="AH824" s="398"/>
    </row>
    <row r="825" spans="1:34"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c r="AH825" s="398"/>
    </row>
    <row r="826" spans="1:34"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c r="AE826" s="398"/>
      <c r="AF826" s="398"/>
      <c r="AG826" s="398"/>
      <c r="AH826" s="398"/>
    </row>
    <row r="827" spans="1:34"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c r="AE827" s="398"/>
      <c r="AF827" s="398"/>
      <c r="AG827" s="398"/>
      <c r="AH827" s="398"/>
    </row>
    <row r="828" spans="1:34"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c r="AE828" s="398"/>
      <c r="AF828" s="398"/>
      <c r="AG828" s="398"/>
      <c r="AH828" s="398"/>
    </row>
    <row r="829" spans="1:34"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c r="AE829" s="398"/>
      <c r="AF829" s="398"/>
      <c r="AG829" s="398"/>
      <c r="AH829" s="398"/>
    </row>
    <row r="830" spans="1:34"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c r="AE830" s="398"/>
      <c r="AF830" s="398"/>
      <c r="AG830" s="398"/>
      <c r="AH830" s="398"/>
    </row>
    <row r="831" spans="1:34"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c r="AE831" s="398"/>
      <c r="AF831" s="398"/>
      <c r="AG831" s="398"/>
      <c r="AH831" s="398"/>
    </row>
    <row r="832" spans="1:34"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c r="AE832" s="398"/>
      <c r="AF832" s="398"/>
      <c r="AG832" s="398"/>
      <c r="AH832" s="398"/>
    </row>
    <row r="833" spans="1:34"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c r="AE833" s="398"/>
      <c r="AF833" s="398"/>
      <c r="AG833" s="398"/>
      <c r="AH833" s="398"/>
    </row>
    <row r="834" spans="1:34"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c r="AE834" s="398"/>
      <c r="AF834" s="398"/>
      <c r="AG834" s="398"/>
      <c r="AH834" s="398"/>
    </row>
    <row r="835" spans="1:34"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c r="AE835" s="398"/>
      <c r="AF835" s="398"/>
      <c r="AG835" s="398"/>
      <c r="AH835" s="398"/>
    </row>
    <row r="836" spans="1:34"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c r="AE836" s="398"/>
      <c r="AF836" s="398"/>
      <c r="AG836" s="398"/>
      <c r="AH836" s="398"/>
    </row>
    <row r="837" spans="1:34"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c r="AE837" s="398"/>
      <c r="AF837" s="398"/>
      <c r="AG837" s="398"/>
      <c r="AH837" s="398"/>
    </row>
    <row r="838" spans="1:34"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c r="AH838" s="398"/>
    </row>
    <row r="839" spans="1:34"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c r="AE839" s="398"/>
      <c r="AF839" s="398"/>
      <c r="AG839" s="398"/>
      <c r="AH839" s="398"/>
    </row>
    <row r="840" spans="1:34"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c r="AH840" s="398"/>
    </row>
    <row r="841" spans="1:34"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c r="AE841" s="398"/>
      <c r="AF841" s="398"/>
      <c r="AG841" s="398"/>
      <c r="AH841" s="398"/>
    </row>
    <row r="842" spans="1:34"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c r="AE842" s="398"/>
      <c r="AF842" s="398"/>
      <c r="AG842" s="398"/>
      <c r="AH842" s="398"/>
    </row>
    <row r="843" spans="1:34"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c r="AE843" s="398"/>
      <c r="AF843" s="398"/>
      <c r="AG843" s="398"/>
      <c r="AH843" s="398"/>
    </row>
    <row r="844" spans="1:34"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c r="AE844" s="398"/>
      <c r="AF844" s="398"/>
      <c r="AG844" s="398"/>
      <c r="AH844" s="398"/>
    </row>
    <row r="845" spans="1:34"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c r="AE845" s="398"/>
      <c r="AF845" s="398"/>
      <c r="AG845" s="398"/>
      <c r="AH845" s="398"/>
    </row>
    <row r="846" spans="1:34"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c r="AE846" s="398"/>
      <c r="AF846" s="398"/>
      <c r="AG846" s="398"/>
      <c r="AH846" s="398"/>
    </row>
    <row r="847" spans="1:34"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c r="AH847" s="398"/>
    </row>
    <row r="848" spans="1:34"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c r="AE848" s="398"/>
      <c r="AF848" s="398"/>
      <c r="AG848" s="398"/>
      <c r="AH848" s="398"/>
    </row>
    <row r="849" spans="1:34"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c r="AE849" s="398"/>
      <c r="AF849" s="398"/>
      <c r="AG849" s="398"/>
      <c r="AH849" s="398"/>
    </row>
    <row r="850" spans="1:34"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c r="AE850" s="398"/>
      <c r="AF850" s="398"/>
      <c r="AG850" s="398"/>
      <c r="AH850" s="398"/>
    </row>
    <row r="851" spans="1:34"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c r="AE851" s="398"/>
      <c r="AF851" s="398"/>
      <c r="AG851" s="398"/>
      <c r="AH851" s="398"/>
    </row>
    <row r="852" spans="1:34"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c r="AE852" s="398"/>
      <c r="AF852" s="398"/>
      <c r="AG852" s="398"/>
      <c r="AH852" s="398"/>
    </row>
    <row r="853" spans="1:34"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c r="AE853" s="398"/>
      <c r="AF853" s="398"/>
      <c r="AG853" s="398"/>
      <c r="AH853" s="398"/>
    </row>
    <row r="854" spans="1:34"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c r="AE854" s="398"/>
      <c r="AF854" s="398"/>
      <c r="AG854" s="398"/>
      <c r="AH854" s="398"/>
    </row>
    <row r="855" spans="1:34"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c r="AH855" s="398"/>
    </row>
    <row r="856" spans="1:34"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c r="AE856" s="398"/>
      <c r="AF856" s="398"/>
      <c r="AG856" s="398"/>
      <c r="AH856" s="398"/>
    </row>
    <row r="857" spans="1:34"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c r="AE857" s="398"/>
      <c r="AF857" s="398"/>
      <c r="AG857" s="398"/>
      <c r="AH857" s="398"/>
    </row>
    <row r="858" spans="1:34"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c r="AH858" s="398"/>
    </row>
    <row r="859" spans="1:34"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c r="AE859" s="398"/>
      <c r="AF859" s="398"/>
      <c r="AG859" s="398"/>
      <c r="AH859" s="398"/>
    </row>
    <row r="860" spans="1:34"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row>
    <row r="861" spans="1:34"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c r="AE861" s="398"/>
      <c r="AF861" s="398"/>
      <c r="AG861" s="398"/>
      <c r="AH861" s="398"/>
    </row>
    <row r="862" spans="1:34"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c r="AE862" s="398"/>
      <c r="AF862" s="398"/>
      <c r="AG862" s="398"/>
      <c r="AH862" s="398"/>
    </row>
    <row r="863" spans="1:34"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c r="AE863" s="398"/>
      <c r="AF863" s="398"/>
      <c r="AG863" s="398"/>
      <c r="AH863" s="398"/>
    </row>
    <row r="864" spans="1:34"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c r="AH864" s="398"/>
    </row>
    <row r="865" spans="1:34"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c r="AH865" s="398"/>
    </row>
    <row r="866" spans="1:34"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c r="AE866" s="398"/>
      <c r="AF866" s="398"/>
      <c r="AG866" s="398"/>
      <c r="AH866" s="398"/>
    </row>
    <row r="867" spans="1:34"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c r="AE867" s="398"/>
      <c r="AF867" s="398"/>
      <c r="AG867" s="398"/>
      <c r="AH867" s="398"/>
    </row>
    <row r="868" spans="1:34"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c r="AE868" s="398"/>
      <c r="AF868" s="398"/>
      <c r="AG868" s="398"/>
      <c r="AH868" s="398"/>
    </row>
    <row r="869" spans="1:34"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c r="AE869" s="398"/>
      <c r="AF869" s="398"/>
      <c r="AG869" s="398"/>
      <c r="AH869" s="398"/>
    </row>
    <row r="870" spans="1:34"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c r="AE870" s="398"/>
      <c r="AF870" s="398"/>
      <c r="AG870" s="398"/>
      <c r="AH870" s="398"/>
    </row>
    <row r="871" spans="1:34"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c r="AH871" s="398"/>
    </row>
    <row r="872" spans="1:34"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c r="AE872" s="398"/>
      <c r="AF872" s="398"/>
      <c r="AG872" s="398"/>
      <c r="AH872" s="398"/>
    </row>
    <row r="873" spans="1:34"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c r="AE873" s="398"/>
      <c r="AF873" s="398"/>
      <c r="AG873" s="398"/>
      <c r="AH873" s="398"/>
    </row>
    <row r="874" spans="1:34"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c r="AE874" s="398"/>
      <c r="AF874" s="398"/>
      <c r="AG874" s="398"/>
      <c r="AH874" s="398"/>
    </row>
    <row r="875" spans="1:34"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c r="AE875" s="398"/>
      <c r="AF875" s="398"/>
      <c r="AG875" s="398"/>
      <c r="AH875" s="398"/>
    </row>
    <row r="876" spans="1:34"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c r="AH876" s="398"/>
    </row>
    <row r="877" spans="1:34"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c r="AE877" s="398"/>
      <c r="AF877" s="398"/>
      <c r="AG877" s="398"/>
      <c r="AH877" s="398"/>
    </row>
    <row r="878" spans="1:34"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c r="AE878" s="398"/>
      <c r="AF878" s="398"/>
      <c r="AG878" s="398"/>
      <c r="AH878" s="398"/>
    </row>
    <row r="879" spans="1:34"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c r="AE879" s="398"/>
      <c r="AF879" s="398"/>
      <c r="AG879" s="398"/>
      <c r="AH879" s="398"/>
    </row>
    <row r="880" spans="1:34"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c r="AH880" s="398"/>
    </row>
    <row r="881" spans="1:34"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c r="AE881" s="398"/>
      <c r="AF881" s="398"/>
      <c r="AG881" s="398"/>
      <c r="AH881" s="398"/>
    </row>
    <row r="882" spans="1:34"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c r="AE882" s="398"/>
      <c r="AF882" s="398"/>
      <c r="AG882" s="398"/>
      <c r="AH882" s="398"/>
    </row>
    <row r="883" spans="1:34"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c r="AE883" s="398"/>
      <c r="AF883" s="398"/>
      <c r="AG883" s="398"/>
      <c r="AH883" s="398"/>
    </row>
    <row r="884" spans="1:34"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c r="AE884" s="398"/>
      <c r="AF884" s="398"/>
      <c r="AG884" s="398"/>
      <c r="AH884" s="398"/>
    </row>
    <row r="885" spans="1:34"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c r="AE885" s="398"/>
      <c r="AF885" s="398"/>
      <c r="AG885" s="398"/>
      <c r="AH885" s="398"/>
    </row>
    <row r="886" spans="1:34"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c r="AH886" s="398"/>
    </row>
    <row r="887" spans="1:34"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c r="AE887" s="398"/>
      <c r="AF887" s="398"/>
      <c r="AG887" s="398"/>
      <c r="AH887" s="398"/>
    </row>
    <row r="888" spans="1:34"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c r="AE888" s="398"/>
      <c r="AF888" s="398"/>
      <c r="AG888" s="398"/>
      <c r="AH888" s="398"/>
    </row>
    <row r="889" spans="1:34"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c r="AE889" s="398"/>
      <c r="AF889" s="398"/>
      <c r="AG889" s="398"/>
      <c r="AH889" s="398"/>
    </row>
    <row r="890" spans="1:34"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c r="AE890" s="398"/>
      <c r="AF890" s="398"/>
      <c r="AG890" s="398"/>
      <c r="AH890" s="398"/>
    </row>
    <row r="891" spans="1:34"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c r="AE891" s="398"/>
      <c r="AF891" s="398"/>
      <c r="AG891" s="398"/>
      <c r="AH891" s="398"/>
    </row>
    <row r="892" spans="1:34"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c r="AE892" s="398"/>
      <c r="AF892" s="398"/>
      <c r="AG892" s="398"/>
      <c r="AH892" s="398"/>
    </row>
    <row r="893" spans="1:34"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c r="AE893" s="398"/>
      <c r="AF893" s="398"/>
      <c r="AG893" s="398"/>
      <c r="AH893" s="398"/>
    </row>
    <row r="894" spans="1:34"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c r="AE894" s="398"/>
      <c r="AF894" s="398"/>
      <c r="AG894" s="398"/>
      <c r="AH894" s="398"/>
    </row>
    <row r="895" spans="1:34"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c r="AE895" s="398"/>
      <c r="AF895" s="398"/>
      <c r="AG895" s="398"/>
      <c r="AH895" s="398"/>
    </row>
    <row r="896" spans="1:34"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c r="AE896" s="398"/>
      <c r="AF896" s="398"/>
      <c r="AG896" s="398"/>
      <c r="AH896" s="398"/>
    </row>
    <row r="897" spans="1:34"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c r="AE897" s="398"/>
      <c r="AF897" s="398"/>
      <c r="AG897" s="398"/>
      <c r="AH897" s="398"/>
    </row>
    <row r="898" spans="1:34"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c r="AE898" s="398"/>
      <c r="AF898" s="398"/>
      <c r="AG898" s="398"/>
      <c r="AH898" s="398"/>
    </row>
    <row r="899" spans="1:34"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c r="AH899" s="398"/>
    </row>
    <row r="900" spans="1:34"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c r="AE900" s="398"/>
      <c r="AF900" s="398"/>
      <c r="AG900" s="398"/>
      <c r="AH900" s="398"/>
    </row>
    <row r="901" spans="1:34"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c r="AE901" s="398"/>
      <c r="AF901" s="398"/>
      <c r="AG901" s="398"/>
      <c r="AH901" s="398"/>
    </row>
    <row r="902" spans="1:34"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c r="AE902" s="398"/>
      <c r="AF902" s="398"/>
      <c r="AG902" s="398"/>
      <c r="AH902" s="398"/>
    </row>
    <row r="903" spans="1:34"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c r="AE903" s="398"/>
      <c r="AF903" s="398"/>
      <c r="AG903" s="398"/>
      <c r="AH903" s="398"/>
    </row>
    <row r="904" spans="1:34"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c r="AE904" s="398"/>
      <c r="AF904" s="398"/>
      <c r="AG904" s="398"/>
      <c r="AH904" s="398"/>
    </row>
    <row r="905" spans="1:34"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c r="AE905" s="398"/>
      <c r="AF905" s="398"/>
      <c r="AG905" s="398"/>
      <c r="AH905" s="398"/>
    </row>
    <row r="906" spans="1:34"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c r="AE906" s="398"/>
      <c r="AF906" s="398"/>
      <c r="AG906" s="398"/>
      <c r="AH906" s="398"/>
    </row>
    <row r="907" spans="1:34"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c r="AE907" s="398"/>
      <c r="AF907" s="398"/>
      <c r="AG907" s="398"/>
      <c r="AH907" s="398"/>
    </row>
    <row r="908" spans="1:34"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c r="AE908" s="398"/>
      <c r="AF908" s="398"/>
      <c r="AG908" s="398"/>
      <c r="AH908" s="398"/>
    </row>
    <row r="909" spans="1:34"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c r="AE909" s="398"/>
      <c r="AF909" s="398"/>
      <c r="AG909" s="398"/>
      <c r="AH909" s="398"/>
    </row>
    <row r="910" spans="1:34"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c r="AE910" s="398"/>
      <c r="AF910" s="398"/>
      <c r="AG910" s="398"/>
      <c r="AH910" s="398"/>
    </row>
    <row r="911" spans="1:34"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c r="AE911" s="398"/>
      <c r="AF911" s="398"/>
      <c r="AG911" s="398"/>
      <c r="AH911" s="398"/>
    </row>
    <row r="912" spans="1:34"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c r="AE912" s="398"/>
      <c r="AF912" s="398"/>
      <c r="AG912" s="398"/>
      <c r="AH912" s="398"/>
    </row>
    <row r="913" spans="1:34"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c r="AE913" s="398"/>
      <c r="AF913" s="398"/>
      <c r="AG913" s="398"/>
      <c r="AH913" s="398"/>
    </row>
    <row r="914" spans="1:34"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c r="AE914" s="398"/>
      <c r="AF914" s="398"/>
      <c r="AG914" s="398"/>
      <c r="AH914" s="398"/>
    </row>
    <row r="915" spans="1:34"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c r="AH915" s="398"/>
    </row>
    <row r="916" spans="1:34"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c r="AE916" s="398"/>
      <c r="AF916" s="398"/>
      <c r="AG916" s="398"/>
      <c r="AH916" s="398"/>
    </row>
    <row r="917" spans="1:34"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c r="AE917" s="398"/>
      <c r="AF917" s="398"/>
      <c r="AG917" s="398"/>
      <c r="AH917" s="398"/>
    </row>
    <row r="918" spans="1:34"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c r="AE918" s="398"/>
      <c r="AF918" s="398"/>
      <c r="AG918" s="398"/>
      <c r="AH918" s="398"/>
    </row>
    <row r="919" spans="1:34"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c r="AE919" s="398"/>
      <c r="AF919" s="398"/>
      <c r="AG919" s="398"/>
      <c r="AH919" s="398"/>
    </row>
    <row r="920" spans="1:34"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c r="AE920" s="398"/>
      <c r="AF920" s="398"/>
      <c r="AG920" s="398"/>
      <c r="AH920" s="398"/>
    </row>
    <row r="921" spans="1:34"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c r="AE921" s="398"/>
      <c r="AF921" s="398"/>
      <c r="AG921" s="398"/>
      <c r="AH921" s="398"/>
    </row>
    <row r="922" spans="1:34"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c r="AE922" s="398"/>
      <c r="AF922" s="398"/>
      <c r="AG922" s="398"/>
      <c r="AH922" s="398"/>
    </row>
    <row r="923" spans="1:34"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c r="AH923" s="398"/>
    </row>
    <row r="924" spans="1:34"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c r="AE924" s="398"/>
      <c r="AF924" s="398"/>
      <c r="AG924" s="398"/>
      <c r="AH924" s="398"/>
    </row>
    <row r="925" spans="1:34"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c r="AE925" s="398"/>
      <c r="AF925" s="398"/>
      <c r="AG925" s="398"/>
      <c r="AH925" s="398"/>
    </row>
    <row r="926" spans="1:34"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c r="AE926" s="398"/>
      <c r="AF926" s="398"/>
      <c r="AG926" s="398"/>
      <c r="AH926" s="398"/>
    </row>
    <row r="927" spans="1:34"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c r="AE927" s="398"/>
      <c r="AF927" s="398"/>
      <c r="AG927" s="398"/>
      <c r="AH927" s="398"/>
    </row>
    <row r="928" spans="1:34"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c r="AH928" s="398"/>
    </row>
    <row r="929" spans="1:34"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c r="AE929" s="398"/>
      <c r="AF929" s="398"/>
      <c r="AG929" s="398"/>
      <c r="AH929" s="398"/>
    </row>
    <row r="930" spans="1:34"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c r="AE930" s="398"/>
      <c r="AF930" s="398"/>
      <c r="AG930" s="398"/>
      <c r="AH930" s="398"/>
    </row>
    <row r="931" spans="1:34"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c r="AE931" s="398"/>
      <c r="AF931" s="398"/>
      <c r="AG931" s="398"/>
      <c r="AH931" s="398"/>
    </row>
    <row r="932" spans="1:34"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c r="AE932" s="398"/>
      <c r="AF932" s="398"/>
      <c r="AG932" s="398"/>
      <c r="AH932" s="398"/>
    </row>
    <row r="933" spans="1:34"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c r="AE933" s="398"/>
      <c r="AF933" s="398"/>
      <c r="AG933" s="398"/>
      <c r="AH933" s="398"/>
    </row>
    <row r="934" spans="1:34"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c r="AE934" s="398"/>
      <c r="AF934" s="398"/>
      <c r="AG934" s="398"/>
      <c r="AH934" s="398"/>
    </row>
    <row r="935" spans="1:34"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c r="AE935" s="398"/>
      <c r="AF935" s="398"/>
      <c r="AG935" s="398"/>
      <c r="AH935" s="398"/>
    </row>
    <row r="936" spans="1:34"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c r="AE936" s="398"/>
      <c r="AF936" s="398"/>
      <c r="AG936" s="398"/>
      <c r="AH936" s="398"/>
    </row>
    <row r="937" spans="1:34"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c r="AE937" s="398"/>
      <c r="AF937" s="398"/>
      <c r="AG937" s="398"/>
      <c r="AH937" s="398"/>
    </row>
    <row r="938" spans="1:34"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c r="AE938" s="398"/>
      <c r="AF938" s="398"/>
      <c r="AG938" s="398"/>
      <c r="AH938" s="398"/>
    </row>
    <row r="939" spans="1:34"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c r="AE939" s="398"/>
      <c r="AF939" s="398"/>
      <c r="AG939" s="398"/>
      <c r="AH939" s="398"/>
    </row>
    <row r="940" spans="1:34"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c r="AE940" s="398"/>
      <c r="AF940" s="398"/>
      <c r="AG940" s="398"/>
      <c r="AH940" s="398"/>
    </row>
    <row r="941" spans="1:34"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c r="AE941" s="398"/>
      <c r="AF941" s="398"/>
      <c r="AG941" s="398"/>
      <c r="AH941" s="398"/>
    </row>
    <row r="942" spans="1:34"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c r="AE942" s="398"/>
      <c r="AF942" s="398"/>
      <c r="AG942" s="398"/>
      <c r="AH942" s="398"/>
    </row>
    <row r="943" spans="1:34"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c r="AE943" s="398"/>
      <c r="AF943" s="398"/>
      <c r="AG943" s="398"/>
      <c r="AH943" s="398"/>
    </row>
    <row r="944" spans="1:34"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c r="AE944" s="398"/>
      <c r="AF944" s="398"/>
      <c r="AG944" s="398"/>
      <c r="AH944" s="398"/>
    </row>
    <row r="945" spans="1:34"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c r="AE945" s="398"/>
      <c r="AF945" s="398"/>
      <c r="AG945" s="398"/>
      <c r="AH945" s="398"/>
    </row>
    <row r="946" spans="1:34"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c r="AE946" s="398"/>
      <c r="AF946" s="398"/>
      <c r="AG946" s="398"/>
      <c r="AH946" s="398"/>
    </row>
    <row r="947" spans="1:34"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c r="AE947" s="398"/>
      <c r="AF947" s="398"/>
      <c r="AG947" s="398"/>
      <c r="AH947" s="398"/>
    </row>
    <row r="948" spans="1:34"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c r="AE948" s="398"/>
      <c r="AF948" s="398"/>
      <c r="AG948" s="398"/>
      <c r="AH948" s="398"/>
    </row>
    <row r="949" spans="1:34"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c r="AH949" s="398"/>
    </row>
    <row r="950" spans="1:34"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c r="AE950" s="398"/>
      <c r="AF950" s="398"/>
      <c r="AG950" s="398"/>
      <c r="AH950" s="398"/>
    </row>
    <row r="951" spans="1:34"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c r="AE951" s="398"/>
      <c r="AF951" s="398"/>
      <c r="AG951" s="398"/>
      <c r="AH951" s="398"/>
    </row>
    <row r="952" spans="1:34"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c r="AE952" s="398"/>
      <c r="AF952" s="398"/>
      <c r="AG952" s="398"/>
      <c r="AH952" s="398"/>
    </row>
    <row r="953" spans="1:34"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c r="AE953" s="398"/>
      <c r="AF953" s="398"/>
      <c r="AG953" s="398"/>
      <c r="AH953" s="398"/>
    </row>
    <row r="954" spans="1:34"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c r="AH954" s="398"/>
    </row>
    <row r="955" spans="1:34"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c r="AE955" s="398"/>
      <c r="AF955" s="398"/>
      <c r="AG955" s="398"/>
      <c r="AH955" s="398"/>
    </row>
    <row r="956" spans="1:34"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c r="AE956" s="398"/>
      <c r="AF956" s="398"/>
      <c r="AG956" s="398"/>
      <c r="AH956" s="398"/>
    </row>
    <row r="957" spans="1:34"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c r="AE957" s="398"/>
      <c r="AF957" s="398"/>
      <c r="AG957" s="398"/>
      <c r="AH957" s="398"/>
    </row>
    <row r="958" spans="1:34"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c r="AE958" s="398"/>
      <c r="AF958" s="398"/>
      <c r="AG958" s="398"/>
      <c r="AH958" s="398"/>
    </row>
    <row r="959" spans="1:34"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c r="AE959" s="398"/>
      <c r="AF959" s="398"/>
      <c r="AG959" s="398"/>
      <c r="AH959" s="398"/>
    </row>
    <row r="960" spans="1:34"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c r="AE960" s="398"/>
      <c r="AF960" s="398"/>
      <c r="AG960" s="398"/>
      <c r="AH960" s="398"/>
    </row>
    <row r="961" spans="1:34"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c r="AH961" s="398"/>
    </row>
    <row r="962" spans="1:34"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c r="AE962" s="398"/>
      <c r="AF962" s="398"/>
      <c r="AG962" s="398"/>
      <c r="AH962" s="398"/>
    </row>
    <row r="963" spans="1:34"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c r="AH963" s="398"/>
    </row>
    <row r="964" spans="1:34"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c r="AE964" s="398"/>
      <c r="AF964" s="398"/>
      <c r="AG964" s="398"/>
      <c r="AH964" s="398"/>
    </row>
    <row r="965" spans="1:34"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c r="AE965" s="398"/>
      <c r="AF965" s="398"/>
      <c r="AG965" s="398"/>
      <c r="AH965" s="398"/>
    </row>
    <row r="966" spans="1:34"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c r="AE966" s="398"/>
      <c r="AF966" s="398"/>
      <c r="AG966" s="398"/>
      <c r="AH966" s="398"/>
    </row>
    <row r="967" spans="1:34"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c r="AE967" s="398"/>
      <c r="AF967" s="398"/>
      <c r="AG967" s="398"/>
      <c r="AH967" s="398"/>
    </row>
    <row r="968" spans="1:34"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c r="AE968" s="398"/>
      <c r="AF968" s="398"/>
      <c r="AG968" s="398"/>
      <c r="AH968" s="398"/>
    </row>
    <row r="969" spans="1:34"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c r="AE969" s="398"/>
      <c r="AF969" s="398"/>
      <c r="AG969" s="398"/>
      <c r="AH969" s="398"/>
    </row>
    <row r="970" spans="1:34"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c r="AE970" s="398"/>
      <c r="AF970" s="398"/>
      <c r="AG970" s="398"/>
      <c r="AH970" s="398"/>
    </row>
    <row r="971" spans="1:34"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c r="AE971" s="398"/>
      <c r="AF971" s="398"/>
      <c r="AG971" s="398"/>
      <c r="AH971" s="398"/>
    </row>
    <row r="972" spans="1:34"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c r="AH972" s="398"/>
    </row>
    <row r="973" spans="1:34"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c r="AE973" s="398"/>
      <c r="AF973" s="398"/>
      <c r="AG973" s="398"/>
      <c r="AH973" s="398"/>
    </row>
    <row r="974" spans="1:34"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c r="AE974" s="398"/>
      <c r="AF974" s="398"/>
      <c r="AG974" s="398"/>
      <c r="AH974" s="398"/>
    </row>
    <row r="975" spans="1:34"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c r="AE975" s="398"/>
      <c r="AF975" s="398"/>
      <c r="AG975" s="398"/>
      <c r="AH975" s="398"/>
    </row>
    <row r="976" spans="1:34"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c r="AE976" s="398"/>
      <c r="AF976" s="398"/>
      <c r="AG976" s="398"/>
      <c r="AH976" s="398"/>
    </row>
    <row r="977" spans="1:34"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c r="AE977" s="398"/>
      <c r="AF977" s="398"/>
      <c r="AG977" s="398"/>
      <c r="AH977" s="398"/>
    </row>
    <row r="978" spans="1:34"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c r="AE978" s="398"/>
      <c r="AF978" s="398"/>
      <c r="AG978" s="398"/>
      <c r="AH978" s="398"/>
    </row>
    <row r="979" spans="1:34"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c r="AE979" s="398"/>
      <c r="AF979" s="398"/>
      <c r="AG979" s="398"/>
      <c r="AH979" s="398"/>
    </row>
    <row r="980" spans="1:34"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c r="AE980" s="398"/>
      <c r="AF980" s="398"/>
      <c r="AG980" s="398"/>
      <c r="AH980" s="398"/>
    </row>
    <row r="981" spans="1:34"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c r="AE981" s="398"/>
      <c r="AF981" s="398"/>
      <c r="AG981" s="398"/>
      <c r="AH981" s="398"/>
    </row>
    <row r="982" spans="1:34"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c r="AE982" s="398"/>
      <c r="AF982" s="398"/>
      <c r="AG982" s="398"/>
      <c r="AH982" s="398"/>
    </row>
    <row r="983" spans="1:34"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c r="AE983" s="398"/>
      <c r="AF983" s="398"/>
      <c r="AG983" s="398"/>
      <c r="AH983" s="398"/>
    </row>
    <row r="984" spans="1:34"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c r="AE984" s="398"/>
      <c r="AF984" s="398"/>
      <c r="AG984" s="398"/>
      <c r="AH984" s="398"/>
    </row>
    <row r="985" spans="1:34"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c r="AE985" s="398"/>
      <c r="AF985" s="398"/>
      <c r="AG985" s="398"/>
      <c r="AH985" s="398"/>
    </row>
    <row r="986" spans="1:34"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c r="AE986" s="398"/>
      <c r="AF986" s="398"/>
      <c r="AG986" s="398"/>
      <c r="AH986" s="398"/>
    </row>
    <row r="987" spans="1:34"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c r="AE987" s="398"/>
      <c r="AF987" s="398"/>
      <c r="AG987" s="398"/>
      <c r="AH987" s="398"/>
    </row>
    <row r="988" spans="1:34"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c r="AE988" s="398"/>
      <c r="AF988" s="398"/>
      <c r="AG988" s="398"/>
      <c r="AH988" s="398"/>
    </row>
    <row r="989" spans="1:34"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c r="AE989" s="398"/>
      <c r="AF989" s="398"/>
      <c r="AG989" s="398"/>
      <c r="AH989" s="398"/>
    </row>
    <row r="990" spans="1:34"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c r="AE990" s="398"/>
      <c r="AF990" s="398"/>
      <c r="AG990" s="398"/>
      <c r="AH990" s="398"/>
    </row>
    <row r="991" spans="1:34"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c r="AH991" s="398"/>
    </row>
    <row r="992" spans="1:34"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c r="AE992" s="398"/>
      <c r="AF992" s="398"/>
      <c r="AG992" s="398"/>
      <c r="AH992" s="398"/>
    </row>
    <row r="993" spans="1:34"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c r="AE993" s="398"/>
      <c r="AF993" s="398"/>
      <c r="AG993" s="398"/>
      <c r="AH993" s="398"/>
    </row>
    <row r="994" spans="1:34"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c r="AE994" s="398"/>
      <c r="AF994" s="398"/>
      <c r="AG994" s="398"/>
      <c r="AH994" s="398"/>
    </row>
    <row r="995" spans="1:34"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c r="AE995" s="398"/>
      <c r="AF995" s="398"/>
      <c r="AG995" s="398"/>
      <c r="AH995" s="398"/>
    </row>
    <row r="996" spans="1:34"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c r="AE996" s="398"/>
      <c r="AF996" s="398"/>
      <c r="AG996" s="398"/>
      <c r="AH996" s="398"/>
    </row>
    <row r="997" spans="1:34"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c r="AE997" s="398"/>
      <c r="AF997" s="398"/>
      <c r="AG997" s="398"/>
      <c r="AH997" s="398"/>
    </row>
    <row r="998" spans="1:34"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c r="AH998" s="398"/>
    </row>
    <row r="999" spans="1:34"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c r="AE999" s="398"/>
      <c r="AF999" s="398"/>
      <c r="AG999" s="398"/>
      <c r="AH999" s="398"/>
    </row>
    <row r="1000" spans="1:34"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c r="AE1000" s="398"/>
      <c r="AF1000" s="398"/>
      <c r="AG1000" s="398"/>
      <c r="AH1000" s="398"/>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row>
    <row r="2" spans="1:34"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c r="AE2" s="398"/>
      <c r="AF2" s="398"/>
      <c r="AG2" s="398"/>
      <c r="AH2" s="398"/>
    </row>
    <row r="3" spans="1:34"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c r="AE3" s="398"/>
      <c r="AF3" s="398"/>
      <c r="AG3" s="398"/>
      <c r="AH3" s="398"/>
    </row>
    <row r="4" spans="1:34"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c r="AE4" s="398"/>
      <c r="AF4" s="398"/>
      <c r="AG4" s="398"/>
      <c r="AH4" s="398"/>
    </row>
    <row r="5" spans="1:34"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c r="AE5" s="398"/>
      <c r="AF5" s="398"/>
      <c r="AG5" s="398"/>
      <c r="AH5" s="398"/>
    </row>
    <row r="6" spans="1:34"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c r="AE6" s="398"/>
      <c r="AF6" s="398"/>
      <c r="AG6" s="827" t="s">
        <v>573</v>
      </c>
      <c r="AH6" s="919"/>
    </row>
    <row r="7" spans="1:34"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c r="AE7" s="398"/>
      <c r="AF7" s="398"/>
      <c r="AG7" s="398"/>
      <c r="AH7" s="398"/>
    </row>
    <row r="8" spans="1:34"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c r="AE8" s="398"/>
      <c r="AF8" s="398"/>
      <c r="AG8" s="398"/>
      <c r="AH8" s="398"/>
    </row>
    <row r="9" spans="1:34"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c r="AE9" s="398"/>
      <c r="AF9" s="398"/>
      <c r="AG9" s="52" t="s">
        <v>574</v>
      </c>
      <c r="AH9" s="52" t="s">
        <v>575</v>
      </c>
    </row>
    <row r="10" spans="1:34" ht="30" customHeight="1">
      <c r="A10" s="398"/>
      <c r="B10" s="31"/>
      <c r="C10" s="490" t="s">
        <v>123</v>
      </c>
      <c r="D10" s="919"/>
      <c r="E10" s="467" t="s">
        <v>118</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c r="AE10" s="398"/>
      <c r="AF10" s="398"/>
      <c r="AG10" s="37" t="s">
        <v>577</v>
      </c>
      <c r="AH10" s="37">
        <v>28</v>
      </c>
    </row>
    <row r="11" spans="1:34"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c r="AE11" s="398"/>
      <c r="AF11" s="398"/>
      <c r="AG11" s="37" t="s">
        <v>578</v>
      </c>
      <c r="AH11" s="37">
        <v>100</v>
      </c>
    </row>
    <row r="12" spans="1:34" ht="29.25" customHeight="1">
      <c r="A12" s="398"/>
      <c r="B12" s="31"/>
      <c r="C12" s="493" t="s">
        <v>125</v>
      </c>
      <c r="D12" s="924"/>
      <c r="E12" s="492" t="s">
        <v>591</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c r="AE12" s="398"/>
      <c r="AF12" s="398"/>
      <c r="AG12" s="37" t="s">
        <v>579</v>
      </c>
      <c r="AH12" s="37">
        <v>34</v>
      </c>
    </row>
    <row r="13" spans="1:34"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c r="AE13" s="398"/>
      <c r="AF13" s="398"/>
      <c r="AG13" s="37" t="s">
        <v>581</v>
      </c>
      <c r="AH13" s="37">
        <v>100</v>
      </c>
    </row>
    <row r="14" spans="1:34" ht="15" customHeight="1">
      <c r="A14" s="398"/>
      <c r="B14" s="31"/>
      <c r="C14" s="490" t="s">
        <v>127</v>
      </c>
      <c r="D14" s="919"/>
      <c r="E14" s="408"/>
      <c r="F14" s="491"/>
      <c r="G14" s="919"/>
      <c r="H14" s="919"/>
      <c r="I14" s="919"/>
      <c r="J14" s="919"/>
      <c r="K14" s="919"/>
      <c r="L14" s="919"/>
      <c r="M14" s="919"/>
      <c r="N14" s="919"/>
      <c r="O14" s="919"/>
      <c r="P14" s="919"/>
      <c r="Q14" s="919"/>
      <c r="R14" s="919"/>
      <c r="S14" s="919"/>
      <c r="T14" s="919"/>
      <c r="U14" s="919"/>
      <c r="V14" s="919"/>
      <c r="W14" s="919"/>
      <c r="X14" s="919"/>
      <c r="Y14" s="919"/>
      <c r="Z14" s="919"/>
      <c r="AA14" s="919"/>
      <c r="AB14" s="918"/>
      <c r="AC14" s="398"/>
      <c r="AD14" s="398"/>
      <c r="AE14" s="398"/>
      <c r="AF14" s="398"/>
      <c r="AG14" s="37" t="s">
        <v>582</v>
      </c>
      <c r="AH14" s="37">
        <v>38</v>
      </c>
    </row>
    <row r="15" spans="1:34" ht="29.25" customHeight="1">
      <c r="A15" s="398"/>
      <c r="B15" s="31"/>
      <c r="C15" s="467" t="s">
        <v>592</v>
      </c>
      <c r="D15" s="923"/>
      <c r="E15" s="923"/>
      <c r="F15" s="923"/>
      <c r="G15" s="923"/>
      <c r="H15" s="923"/>
      <c r="I15" s="923"/>
      <c r="J15" s="923"/>
      <c r="K15" s="923"/>
      <c r="L15" s="923"/>
      <c r="M15" s="923"/>
      <c r="N15" s="923"/>
      <c r="O15" s="923"/>
      <c r="P15" s="923"/>
      <c r="Q15" s="923"/>
      <c r="R15" s="923"/>
      <c r="S15" s="923"/>
      <c r="T15" s="923"/>
      <c r="U15" s="923"/>
      <c r="V15" s="923"/>
      <c r="W15" s="923"/>
      <c r="X15" s="923"/>
      <c r="Y15" s="923"/>
      <c r="Z15" s="923"/>
      <c r="AA15" s="910"/>
      <c r="AB15" s="409"/>
      <c r="AC15" s="398"/>
      <c r="AD15" s="398"/>
      <c r="AE15" s="398"/>
      <c r="AF15" s="398"/>
      <c r="AG15" s="37" t="s">
        <v>583</v>
      </c>
      <c r="AH15" s="37">
        <v>100</v>
      </c>
    </row>
    <row r="16" spans="1:34" ht="15" customHeight="1">
      <c r="A16" s="398"/>
      <c r="B16" s="31"/>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09"/>
      <c r="AC16" s="398"/>
      <c r="AD16" s="398"/>
      <c r="AE16" s="398"/>
      <c r="AF16" s="398"/>
      <c r="AG16" s="37" t="s">
        <v>584</v>
      </c>
      <c r="AH16" s="37">
        <v>15</v>
      </c>
    </row>
    <row r="17" spans="1:34" ht="15" customHeight="1">
      <c r="A17" s="398"/>
      <c r="B17" s="31"/>
      <c r="C17" s="411" t="s">
        <v>128</v>
      </c>
      <c r="D17" s="411"/>
      <c r="E17" s="398"/>
      <c r="F17" s="398"/>
      <c r="G17" s="398"/>
      <c r="H17" s="398"/>
      <c r="I17" s="398"/>
      <c r="J17" s="410"/>
      <c r="K17" s="410"/>
      <c r="L17" s="410"/>
      <c r="M17" s="410"/>
      <c r="N17" s="410"/>
      <c r="O17" s="410"/>
      <c r="P17" s="410"/>
      <c r="Q17" s="410"/>
      <c r="R17" s="410" t="s">
        <v>129</v>
      </c>
      <c r="S17" s="410"/>
      <c r="T17" s="410"/>
      <c r="U17" s="410"/>
      <c r="V17" s="410"/>
      <c r="W17" s="410"/>
      <c r="X17" s="410"/>
      <c r="Y17" s="410"/>
      <c r="Z17" s="410"/>
      <c r="AA17" s="410"/>
      <c r="AB17" s="409"/>
      <c r="AC17" s="398"/>
      <c r="AD17" s="398"/>
      <c r="AE17" s="398"/>
      <c r="AF17" s="398"/>
      <c r="AG17" s="398"/>
      <c r="AH17" s="398"/>
    </row>
    <row r="18" spans="1:34" ht="15" customHeight="1">
      <c r="A18" s="398"/>
      <c r="B18" s="31"/>
      <c r="C18" s="487"/>
      <c r="D18" s="915"/>
      <c r="E18" s="915"/>
      <c r="F18" s="915"/>
      <c r="G18" s="915"/>
      <c r="H18" s="915"/>
      <c r="I18" s="915"/>
      <c r="J18" s="915"/>
      <c r="K18" s="915"/>
      <c r="L18" s="915"/>
      <c r="M18" s="915"/>
      <c r="N18" s="915"/>
      <c r="O18" s="915"/>
      <c r="P18" s="916"/>
      <c r="Q18" s="398"/>
      <c r="R18" s="481"/>
      <c r="S18" s="923"/>
      <c r="T18" s="923"/>
      <c r="U18" s="923"/>
      <c r="V18" s="923"/>
      <c r="W18" s="923"/>
      <c r="X18" s="923"/>
      <c r="Y18" s="923"/>
      <c r="Z18" s="923"/>
      <c r="AA18" s="910"/>
      <c r="AB18" s="405"/>
      <c r="AC18" s="398"/>
      <c r="AD18" s="398"/>
      <c r="AE18" s="398"/>
      <c r="AF18" s="398"/>
      <c r="AG18" s="398"/>
      <c r="AH18" s="398"/>
    </row>
    <row r="19" spans="1:34" ht="15" customHeight="1">
      <c r="A19" s="398"/>
      <c r="B19" s="31"/>
      <c r="C19" s="917"/>
      <c r="D19" s="909"/>
      <c r="E19" s="909"/>
      <c r="F19" s="909"/>
      <c r="G19" s="909"/>
      <c r="H19" s="909"/>
      <c r="I19" s="909"/>
      <c r="J19" s="909"/>
      <c r="K19" s="909"/>
      <c r="L19" s="909"/>
      <c r="M19" s="909"/>
      <c r="N19" s="909"/>
      <c r="O19" s="909"/>
      <c r="P19" s="918"/>
      <c r="Q19" s="398"/>
      <c r="R19" s="398"/>
      <c r="S19" s="398"/>
      <c r="T19" s="398"/>
      <c r="U19" s="398"/>
      <c r="V19" s="398"/>
      <c r="W19" s="398"/>
      <c r="X19" s="398"/>
      <c r="Y19" s="398"/>
      <c r="Z19" s="398"/>
      <c r="AA19" s="398"/>
      <c r="AB19" s="405"/>
      <c r="AC19" s="398"/>
      <c r="AD19" s="398"/>
      <c r="AE19" s="398"/>
      <c r="AF19" s="398"/>
      <c r="AG19" s="398"/>
      <c r="AH19" s="398"/>
    </row>
    <row r="20" spans="1:34" ht="15" customHeight="1">
      <c r="A20" s="398"/>
      <c r="B20" s="31"/>
      <c r="C20" s="917"/>
      <c r="D20" s="909"/>
      <c r="E20" s="909"/>
      <c r="F20" s="909"/>
      <c r="G20" s="909"/>
      <c r="H20" s="909"/>
      <c r="I20" s="909"/>
      <c r="J20" s="909"/>
      <c r="K20" s="909"/>
      <c r="L20" s="909"/>
      <c r="M20" s="909"/>
      <c r="N20" s="909"/>
      <c r="O20" s="909"/>
      <c r="P20" s="918"/>
      <c r="Q20" s="407"/>
      <c r="R20" s="410" t="s">
        <v>130</v>
      </c>
      <c r="S20" s="410"/>
      <c r="T20" s="410"/>
      <c r="U20" s="410"/>
      <c r="V20" s="410"/>
      <c r="W20" s="407"/>
      <c r="X20" s="407"/>
      <c r="Y20" s="407"/>
      <c r="Z20" s="398"/>
      <c r="AA20" s="407"/>
      <c r="AB20" s="405"/>
      <c r="AC20" s="398"/>
      <c r="AD20" s="398"/>
      <c r="AE20" s="398"/>
      <c r="AF20" s="398"/>
      <c r="AG20" s="433">
        <f>+(((((AH10/100)*AH11)+((AH12/100)*AH13)+((AH14/100)*AH15))*AH16)/100)</f>
        <v>15</v>
      </c>
      <c r="AH20" s="398"/>
    </row>
    <row r="21" spans="1:34" ht="15" customHeight="1">
      <c r="A21" s="398"/>
      <c r="B21" s="31"/>
      <c r="C21" s="917"/>
      <c r="D21" s="909"/>
      <c r="E21" s="909"/>
      <c r="F21" s="909"/>
      <c r="G21" s="909"/>
      <c r="H21" s="909"/>
      <c r="I21" s="909"/>
      <c r="J21" s="909"/>
      <c r="K21" s="909"/>
      <c r="L21" s="909"/>
      <c r="M21" s="909"/>
      <c r="N21" s="909"/>
      <c r="O21" s="909"/>
      <c r="P21" s="918"/>
      <c r="Q21" s="398"/>
      <c r="R21" s="37"/>
      <c r="S21" s="398" t="s">
        <v>15</v>
      </c>
      <c r="T21" s="398"/>
      <c r="U21" s="37"/>
      <c r="V21" s="398" t="s">
        <v>27</v>
      </c>
      <c r="W21" s="398"/>
      <c r="X21" s="37"/>
      <c r="Y21" s="412" t="s">
        <v>46</v>
      </c>
      <c r="Z21" s="398"/>
      <c r="AA21" s="398"/>
      <c r="AB21" s="405"/>
      <c r="AC21" s="398"/>
      <c r="AD21" s="398"/>
      <c r="AE21" s="398"/>
      <c r="AF21" s="398"/>
      <c r="AG21" s="398"/>
      <c r="AH21" s="398"/>
    </row>
    <row r="22" spans="1:34" ht="15" customHeight="1">
      <c r="A22" s="398"/>
      <c r="B22" s="31"/>
      <c r="C22" s="917"/>
      <c r="D22" s="909"/>
      <c r="E22" s="909"/>
      <c r="F22" s="909"/>
      <c r="G22" s="909"/>
      <c r="H22" s="909"/>
      <c r="I22" s="909"/>
      <c r="J22" s="909"/>
      <c r="K22" s="909"/>
      <c r="L22" s="909"/>
      <c r="M22" s="909"/>
      <c r="N22" s="909"/>
      <c r="O22" s="909"/>
      <c r="P22" s="918"/>
      <c r="Q22" s="398"/>
      <c r="R22" s="398"/>
      <c r="S22" s="398"/>
      <c r="T22" s="398"/>
      <c r="U22" s="398"/>
      <c r="V22" s="398"/>
      <c r="W22" s="398"/>
      <c r="X22" s="398"/>
      <c r="Y22" s="398"/>
      <c r="Z22" s="398"/>
      <c r="AA22" s="398"/>
      <c r="AB22" s="405"/>
      <c r="AC22" s="398"/>
      <c r="AD22" s="398"/>
      <c r="AE22" s="398"/>
      <c r="AF22" s="398"/>
      <c r="AG22" s="398"/>
      <c r="AH22" s="398"/>
    </row>
    <row r="23" spans="1:34" ht="15" customHeight="1">
      <c r="A23" s="398"/>
      <c r="B23" s="31"/>
      <c r="C23" s="920"/>
      <c r="D23" s="921"/>
      <c r="E23" s="921"/>
      <c r="F23" s="921"/>
      <c r="G23" s="921"/>
      <c r="H23" s="921"/>
      <c r="I23" s="921"/>
      <c r="J23" s="921"/>
      <c r="K23" s="921"/>
      <c r="L23" s="921"/>
      <c r="M23" s="921"/>
      <c r="N23" s="921"/>
      <c r="O23" s="921"/>
      <c r="P23" s="922"/>
      <c r="Q23" s="398"/>
      <c r="R23" s="410" t="s">
        <v>131</v>
      </c>
      <c r="S23" s="398"/>
      <c r="T23" s="398"/>
      <c r="U23" s="398"/>
      <c r="V23" s="398"/>
      <c r="W23" s="494" t="s">
        <v>33</v>
      </c>
      <c r="X23" s="923"/>
      <c r="Y23" s="923"/>
      <c r="Z23" s="923"/>
      <c r="AA23" s="910"/>
      <c r="AB23" s="405"/>
      <c r="AC23" s="398"/>
      <c r="AD23" s="398"/>
      <c r="AE23" s="398"/>
      <c r="AF23" s="398"/>
      <c r="AG23" s="398"/>
      <c r="AH23" s="398"/>
    </row>
    <row r="24" spans="1:34" ht="15" customHeight="1">
      <c r="A24" s="398"/>
      <c r="B24" s="31"/>
      <c r="C24" s="407"/>
      <c r="D24" s="407"/>
      <c r="E24" s="407"/>
      <c r="F24" s="407"/>
      <c r="G24" s="407"/>
      <c r="H24" s="398"/>
      <c r="I24" s="398"/>
      <c r="J24" s="398"/>
      <c r="K24" s="398"/>
      <c r="L24" s="398"/>
      <c r="M24" s="398"/>
      <c r="N24" s="398"/>
      <c r="O24" s="398"/>
      <c r="P24" s="398"/>
      <c r="Q24" s="398"/>
      <c r="R24" s="410"/>
      <c r="S24" s="398"/>
      <c r="T24" s="398"/>
      <c r="U24" s="398"/>
      <c r="V24" s="398"/>
      <c r="W24" s="398"/>
      <c r="X24" s="398"/>
      <c r="Y24" s="398"/>
      <c r="Z24" s="398"/>
      <c r="AA24" s="398"/>
      <c r="AB24" s="405"/>
      <c r="AC24" s="398"/>
      <c r="AD24" s="398"/>
      <c r="AE24" s="398"/>
      <c r="AF24" s="398"/>
      <c r="AG24" s="398"/>
      <c r="AH24" s="398"/>
    </row>
    <row r="25" spans="1:34" ht="15" customHeight="1">
      <c r="A25" s="398"/>
      <c r="B25" s="31"/>
      <c r="C25" s="410" t="s">
        <v>132</v>
      </c>
      <c r="D25" s="407"/>
      <c r="E25" s="407"/>
      <c r="F25" s="407"/>
      <c r="G25" s="407"/>
      <c r="H25" s="407"/>
      <c r="I25" s="398"/>
      <c r="J25" s="398"/>
      <c r="K25" s="398"/>
      <c r="L25" s="398"/>
      <c r="M25" s="398"/>
      <c r="N25" s="398"/>
      <c r="O25" s="398"/>
      <c r="P25" s="398"/>
      <c r="Q25" s="398"/>
      <c r="R25" s="398"/>
      <c r="S25" s="398"/>
      <c r="T25" s="398"/>
      <c r="U25" s="398"/>
      <c r="V25" s="398"/>
      <c r="W25" s="398"/>
      <c r="X25" s="398"/>
      <c r="Y25" s="398"/>
      <c r="Z25" s="398"/>
      <c r="AA25" s="398"/>
      <c r="AB25" s="405"/>
      <c r="AC25" s="398"/>
      <c r="AD25" s="398"/>
      <c r="AE25" s="398"/>
      <c r="AF25" s="398"/>
      <c r="AG25" s="398"/>
      <c r="AH25" s="398"/>
    </row>
    <row r="26" spans="1:34" ht="39.75" customHeight="1">
      <c r="A26" s="398"/>
      <c r="B26" s="31"/>
      <c r="C26" s="828" t="s">
        <v>593</v>
      </c>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s="910"/>
      <c r="AB26" s="405"/>
      <c r="AC26" s="398"/>
      <c r="AD26" s="398"/>
      <c r="AE26" s="398"/>
      <c r="AF26" s="398"/>
      <c r="AG26" s="398"/>
      <c r="AH26" s="398"/>
    </row>
    <row r="27" spans="1:34" ht="15" customHeight="1">
      <c r="A27" s="398"/>
      <c r="B27" s="31"/>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13"/>
      <c r="AC27" s="398"/>
      <c r="AD27" s="398"/>
      <c r="AE27" s="398"/>
      <c r="AF27" s="398"/>
      <c r="AG27" s="398"/>
      <c r="AH27" s="398"/>
    </row>
    <row r="28" spans="1:34" ht="15" customHeight="1">
      <c r="A28" s="398"/>
      <c r="B28" s="31"/>
      <c r="C28" s="402" t="s">
        <v>134</v>
      </c>
      <c r="D28" s="407"/>
      <c r="E28" s="407"/>
      <c r="F28" s="407"/>
      <c r="G28" s="407"/>
      <c r="H28" s="407"/>
      <c r="I28" s="407"/>
      <c r="J28" s="407"/>
      <c r="K28" s="407"/>
      <c r="L28" s="407"/>
      <c r="M28" s="402" t="s">
        <v>134</v>
      </c>
      <c r="N28" s="407"/>
      <c r="O28" s="407"/>
      <c r="P28" s="407"/>
      <c r="Q28" s="407"/>
      <c r="R28" s="407"/>
      <c r="S28" s="407"/>
      <c r="T28" s="407"/>
      <c r="U28" s="407"/>
      <c r="V28" s="407"/>
      <c r="W28" s="407"/>
      <c r="X28" s="407"/>
      <c r="Y28" s="407"/>
      <c r="Z28" s="407"/>
      <c r="AA28" s="407"/>
      <c r="AB28" s="413"/>
      <c r="AC28" s="398"/>
      <c r="AD28" s="398"/>
      <c r="AE28" s="398"/>
      <c r="AF28" s="398"/>
      <c r="AG28" s="398"/>
      <c r="AH28" s="398"/>
    </row>
    <row r="29" spans="1:34" ht="29.25" customHeight="1">
      <c r="A29" s="398"/>
      <c r="B29" s="31"/>
      <c r="C29" s="494" t="s">
        <v>569</v>
      </c>
      <c r="D29" s="923"/>
      <c r="E29" s="923"/>
      <c r="F29" s="923"/>
      <c r="G29" s="923"/>
      <c r="H29" s="923"/>
      <c r="I29" s="923"/>
      <c r="J29" s="923"/>
      <c r="K29" s="910"/>
      <c r="L29" s="407"/>
      <c r="M29" s="494"/>
      <c r="N29" s="923"/>
      <c r="O29" s="923"/>
      <c r="P29" s="923"/>
      <c r="Q29" s="923"/>
      <c r="R29" s="923"/>
      <c r="S29" s="923"/>
      <c r="T29" s="923"/>
      <c r="U29" s="923"/>
      <c r="V29" s="923"/>
      <c r="W29" s="923"/>
      <c r="X29" s="923"/>
      <c r="Y29" s="923"/>
      <c r="Z29" s="923"/>
      <c r="AA29" s="910"/>
      <c r="AB29" s="413"/>
      <c r="AC29" s="398"/>
      <c r="AD29" s="398"/>
      <c r="AE29" s="398"/>
      <c r="AF29" s="398"/>
      <c r="AG29" s="398"/>
      <c r="AH29" s="398"/>
    </row>
    <row r="30" spans="1:34" ht="15" customHeight="1">
      <c r="A30" s="398"/>
      <c r="B30" s="31"/>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405"/>
      <c r="AC30" s="398"/>
      <c r="AD30" s="398"/>
      <c r="AE30" s="398"/>
      <c r="AF30" s="398"/>
      <c r="AG30" s="398"/>
      <c r="AH30" s="398"/>
    </row>
    <row r="31" spans="1:34" ht="15" customHeight="1">
      <c r="A31" s="398"/>
      <c r="B31" s="31"/>
      <c r="C31" s="414" t="s">
        <v>137</v>
      </c>
      <c r="D31" s="414"/>
      <c r="E31" s="414"/>
      <c r="F31" s="414"/>
      <c r="G31" s="415"/>
      <c r="H31" s="416"/>
      <c r="I31" s="416"/>
      <c r="J31" s="416"/>
      <c r="K31" s="416"/>
      <c r="L31" s="416"/>
      <c r="M31" s="416"/>
      <c r="N31" s="416"/>
      <c r="O31" s="416"/>
      <c r="P31" s="416"/>
      <c r="Q31" s="416"/>
      <c r="R31" s="416"/>
      <c r="S31" s="416"/>
      <c r="T31" s="416"/>
      <c r="U31" s="416"/>
      <c r="V31" s="416"/>
      <c r="W31" s="416"/>
      <c r="X31" s="416"/>
      <c r="Y31" s="416"/>
      <c r="Z31" s="416"/>
      <c r="AA31" s="416"/>
      <c r="AB31" s="405"/>
      <c r="AC31" s="398"/>
      <c r="AD31" s="398"/>
      <c r="AE31" s="398"/>
      <c r="AF31" s="398"/>
      <c r="AG31" s="398"/>
      <c r="AH31" s="398"/>
    </row>
    <row r="32" spans="1:34" ht="90" customHeight="1">
      <c r="A32" s="398"/>
      <c r="B32" s="31"/>
      <c r="C32" s="495" t="s">
        <v>570</v>
      </c>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10"/>
      <c r="AB32" s="405"/>
      <c r="AC32" s="398"/>
      <c r="AD32" s="398"/>
      <c r="AE32" s="398"/>
      <c r="AF32" s="398"/>
      <c r="AG32" s="398"/>
      <c r="AH32" s="398"/>
    </row>
    <row r="33" spans="1:34" ht="15" customHeight="1">
      <c r="A33" s="398"/>
      <c r="B33" s="31"/>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405"/>
      <c r="AC33" s="398"/>
      <c r="AD33" s="398"/>
      <c r="AE33" s="398"/>
      <c r="AF33" s="398"/>
      <c r="AG33" s="398"/>
      <c r="AH33" s="398"/>
    </row>
    <row r="34" spans="1:34" ht="15.75" customHeight="1">
      <c r="A34" s="398"/>
      <c r="B34" s="31"/>
      <c r="C34" s="482" t="s">
        <v>139</v>
      </c>
      <c r="D34" s="919"/>
      <c r="E34" s="410"/>
      <c r="F34" s="467" t="s">
        <v>34</v>
      </c>
      <c r="G34" s="910"/>
      <c r="H34" s="410"/>
      <c r="I34" s="398"/>
      <c r="J34" s="417" t="s">
        <v>140</v>
      </c>
      <c r="K34" s="467">
        <v>15</v>
      </c>
      <c r="L34" s="923"/>
      <c r="M34" s="923"/>
      <c r="N34" s="910"/>
      <c r="O34" s="410"/>
      <c r="P34" s="410"/>
      <c r="Q34" s="402" t="s">
        <v>141</v>
      </c>
      <c r="R34" s="398"/>
      <c r="S34" s="410"/>
      <c r="T34" s="410"/>
      <c r="U34" s="410"/>
      <c r="V34" s="410"/>
      <c r="W34" s="467" t="s">
        <v>20</v>
      </c>
      <c r="X34" s="923"/>
      <c r="Y34" s="923"/>
      <c r="Z34" s="923"/>
      <c r="AA34" s="910"/>
      <c r="AB34" s="409"/>
      <c r="AC34" s="398"/>
      <c r="AD34" s="398"/>
      <c r="AE34" s="398"/>
      <c r="AF34" s="398"/>
      <c r="AG34" s="398"/>
      <c r="AH34" s="398"/>
    </row>
    <row r="35" spans="1:34" ht="15.75" customHeight="1">
      <c r="A35" s="398"/>
      <c r="B35" s="31"/>
      <c r="C35" s="398"/>
      <c r="D35" s="398"/>
      <c r="E35" s="398"/>
      <c r="F35" s="412"/>
      <c r="G35" s="412"/>
      <c r="H35" s="412"/>
      <c r="I35" s="412"/>
      <c r="J35" s="412"/>
      <c r="K35" s="412"/>
      <c r="L35" s="412"/>
      <c r="M35" s="398"/>
      <c r="N35" s="398"/>
      <c r="O35" s="398"/>
      <c r="P35" s="398"/>
      <c r="Q35" s="398"/>
      <c r="R35" s="398"/>
      <c r="S35" s="398"/>
      <c r="T35" s="398"/>
      <c r="U35" s="398"/>
      <c r="V35" s="398"/>
      <c r="W35" s="398"/>
      <c r="X35" s="398"/>
      <c r="Y35" s="398"/>
      <c r="Z35" s="398"/>
      <c r="AA35" s="398"/>
      <c r="AB35" s="405"/>
      <c r="AC35" s="398"/>
      <c r="AD35" s="398"/>
      <c r="AE35" s="398"/>
      <c r="AF35" s="398"/>
      <c r="AG35" s="398"/>
      <c r="AH35" s="398"/>
    </row>
    <row r="36" spans="1:34" ht="32.25" customHeight="1">
      <c r="A36" s="398"/>
      <c r="B36" s="31"/>
      <c r="C36" s="398"/>
      <c r="D36" s="417" t="s">
        <v>142</v>
      </c>
      <c r="E36" s="410"/>
      <c r="F36" s="495" t="s">
        <v>594</v>
      </c>
      <c r="G36" s="923"/>
      <c r="H36" s="923"/>
      <c r="I36" s="923"/>
      <c r="J36" s="923"/>
      <c r="K36" s="923"/>
      <c r="L36" s="923"/>
      <c r="M36" s="910"/>
      <c r="N36" s="398"/>
      <c r="O36" s="417" t="s">
        <v>144</v>
      </c>
      <c r="P36" s="494">
        <v>0</v>
      </c>
      <c r="Q36" s="923"/>
      <c r="R36" s="923"/>
      <c r="S36" s="923"/>
      <c r="T36" s="923"/>
      <c r="U36" s="923"/>
      <c r="V36" s="923"/>
      <c r="W36" s="923"/>
      <c r="X36" s="923"/>
      <c r="Y36" s="923"/>
      <c r="Z36" s="923"/>
      <c r="AA36" s="910"/>
      <c r="AB36" s="405"/>
      <c r="AC36" s="398"/>
      <c r="AD36" s="398"/>
      <c r="AE36" s="398"/>
      <c r="AF36" s="398"/>
      <c r="AG36" s="398"/>
      <c r="AH36" s="398"/>
    </row>
    <row r="37" spans="1:34" ht="15.75" customHeight="1">
      <c r="A37" s="398"/>
      <c r="B37" s="31"/>
      <c r="C37" s="410"/>
      <c r="D37" s="410"/>
      <c r="E37" s="410"/>
      <c r="F37" s="412"/>
      <c r="G37" s="412"/>
      <c r="H37" s="412"/>
      <c r="I37" s="412"/>
      <c r="J37" s="412"/>
      <c r="K37" s="412"/>
      <c r="L37" s="412"/>
      <c r="M37" s="410"/>
      <c r="N37" s="410"/>
      <c r="O37" s="410"/>
      <c r="P37" s="410"/>
      <c r="Q37" s="410"/>
      <c r="R37" s="410"/>
      <c r="S37" s="410"/>
      <c r="T37" s="410"/>
      <c r="U37" s="410"/>
      <c r="V37" s="410"/>
      <c r="W37" s="410"/>
      <c r="X37" s="410"/>
      <c r="Y37" s="410"/>
      <c r="Z37" s="410"/>
      <c r="AA37" s="410"/>
      <c r="AB37" s="409"/>
      <c r="AC37" s="398"/>
      <c r="AD37" s="398"/>
      <c r="AE37" s="398"/>
      <c r="AF37" s="398"/>
      <c r="AG37" s="398"/>
      <c r="AH37" s="398"/>
    </row>
    <row r="38" spans="1:34" ht="15.75" customHeight="1">
      <c r="A38" s="398"/>
      <c r="B38" s="31"/>
      <c r="C38" s="398"/>
      <c r="D38" s="417" t="s">
        <v>145</v>
      </c>
      <c r="E38" s="398"/>
      <c r="F38" s="481" t="s">
        <v>146</v>
      </c>
      <c r="G38" s="910"/>
      <c r="H38" s="398"/>
      <c r="I38" s="398"/>
      <c r="J38" s="410" t="s">
        <v>147</v>
      </c>
      <c r="K38" s="398"/>
      <c r="L38" s="481" t="s">
        <v>148</v>
      </c>
      <c r="M38" s="923"/>
      <c r="N38" s="910"/>
      <c r="O38" s="410"/>
      <c r="P38" s="410"/>
      <c r="Q38" s="398"/>
      <c r="R38" s="410" t="s">
        <v>149</v>
      </c>
      <c r="S38" s="410"/>
      <c r="T38" s="410"/>
      <c r="U38" s="410"/>
      <c r="V38" s="410"/>
      <c r="W38" s="496"/>
      <c r="X38" s="923"/>
      <c r="Y38" s="923"/>
      <c r="Z38" s="923"/>
      <c r="AA38" s="910"/>
      <c r="AB38" s="409"/>
      <c r="AC38" s="398"/>
      <c r="AD38" s="398"/>
      <c r="AE38" s="398"/>
      <c r="AF38" s="398"/>
      <c r="AG38" s="398"/>
      <c r="AH38" s="398"/>
    </row>
    <row r="39" spans="1:34" ht="15.75" customHeight="1">
      <c r="A39" s="398"/>
      <c r="B39" s="31"/>
      <c r="C39" s="398"/>
      <c r="D39" s="398"/>
      <c r="E39" s="398"/>
      <c r="F39" s="29"/>
      <c r="G39" s="398"/>
      <c r="H39" s="398"/>
      <c r="I39" s="402"/>
      <c r="J39" s="402"/>
      <c r="K39" s="402"/>
      <c r="L39" s="402"/>
      <c r="M39" s="402"/>
      <c r="N39" s="402"/>
      <c r="O39" s="402"/>
      <c r="P39" s="402"/>
      <c r="Q39" s="402"/>
      <c r="R39" s="402"/>
      <c r="S39" s="402"/>
      <c r="T39" s="402"/>
      <c r="U39" s="402"/>
      <c r="V39" s="402"/>
      <c r="W39" s="402"/>
      <c r="X39" s="402"/>
      <c r="Y39" s="402"/>
      <c r="Z39" s="402"/>
      <c r="AA39" s="402"/>
      <c r="AB39" s="403"/>
      <c r="AC39" s="398"/>
      <c r="AD39" s="398"/>
      <c r="AE39" s="398"/>
      <c r="AF39" s="398"/>
      <c r="AG39" s="398"/>
      <c r="AH39" s="398"/>
    </row>
    <row r="40" spans="1:34" ht="15.75" customHeight="1">
      <c r="A40" s="398"/>
      <c r="B40" s="31"/>
      <c r="C40" s="418" t="s">
        <v>150</v>
      </c>
      <c r="D40" s="497">
        <v>2024</v>
      </c>
      <c r="E40" s="926"/>
      <c r="F40" s="927"/>
      <c r="G40" s="35"/>
      <c r="H40" s="402"/>
      <c r="I40" s="402"/>
      <c r="J40" s="402"/>
      <c r="K40" s="402"/>
      <c r="L40" s="402"/>
      <c r="M40" s="402"/>
      <c r="N40" s="402"/>
      <c r="O40" s="402"/>
      <c r="P40" s="402"/>
      <c r="Q40" s="491"/>
      <c r="R40" s="919"/>
      <c r="S40" s="919"/>
      <c r="T40" s="919"/>
      <c r="U40" s="919"/>
      <c r="V40" s="402"/>
      <c r="W40" s="402"/>
      <c r="X40" s="490"/>
      <c r="Y40" s="919"/>
      <c r="Z40" s="919"/>
      <c r="AA40" s="919"/>
      <c r="AB40" s="409"/>
      <c r="AC40" s="398"/>
      <c r="AD40" s="398"/>
      <c r="AE40" s="398"/>
      <c r="AF40" s="398"/>
      <c r="AG40" s="398"/>
      <c r="AH40" s="398"/>
    </row>
    <row r="41" spans="1:34" ht="5.25" customHeight="1">
      <c r="A41" s="398"/>
      <c r="B41" s="31"/>
      <c r="C41" s="410"/>
      <c r="D41" s="38"/>
      <c r="E41" s="38"/>
      <c r="F41" s="38"/>
      <c r="G41" s="398"/>
      <c r="H41" s="402"/>
      <c r="I41" s="402"/>
      <c r="J41" s="402"/>
      <c r="K41" s="402"/>
      <c r="L41" s="402"/>
      <c r="M41" s="402"/>
      <c r="N41" s="402"/>
      <c r="O41" s="402"/>
      <c r="P41" s="402"/>
      <c r="Q41" s="407"/>
      <c r="R41" s="407"/>
      <c r="S41" s="407"/>
      <c r="T41" s="407"/>
      <c r="U41" s="407"/>
      <c r="V41" s="402"/>
      <c r="W41" s="402"/>
      <c r="X41" s="419"/>
      <c r="Y41" s="419"/>
      <c r="Z41" s="419"/>
      <c r="AA41" s="419"/>
      <c r="AB41" s="409"/>
      <c r="AC41" s="398"/>
      <c r="AD41" s="398"/>
      <c r="AE41" s="398"/>
      <c r="AF41" s="398"/>
      <c r="AG41" s="398"/>
      <c r="AH41" s="398"/>
    </row>
    <row r="42" spans="1:34" ht="15.75" customHeight="1">
      <c r="A42" s="398"/>
      <c r="B42" s="31"/>
      <c r="C42" s="410" t="s">
        <v>140</v>
      </c>
      <c r="D42" s="494">
        <v>15</v>
      </c>
      <c r="E42" s="923"/>
      <c r="F42" s="910"/>
      <c r="G42" s="398"/>
      <c r="H42" s="402"/>
      <c r="I42" s="402"/>
      <c r="J42" s="402"/>
      <c r="K42" s="402"/>
      <c r="L42" s="402"/>
      <c r="M42" s="402"/>
      <c r="N42" s="402"/>
      <c r="O42" s="402"/>
      <c r="P42" s="402"/>
      <c r="Q42" s="491"/>
      <c r="R42" s="919"/>
      <c r="S42" s="919"/>
      <c r="T42" s="919"/>
      <c r="U42" s="919"/>
      <c r="V42" s="402"/>
      <c r="W42" s="402"/>
      <c r="X42" s="490"/>
      <c r="Y42" s="919"/>
      <c r="Z42" s="919"/>
      <c r="AA42" s="919"/>
      <c r="AB42" s="403"/>
      <c r="AC42" s="398"/>
      <c r="AD42" s="398"/>
      <c r="AE42" s="398"/>
      <c r="AF42" s="398"/>
      <c r="AG42" s="398"/>
      <c r="AH42" s="398"/>
    </row>
    <row r="43" spans="1:34" ht="15.75" customHeight="1">
      <c r="A43" s="398"/>
      <c r="B43" s="31"/>
      <c r="C43" s="398"/>
      <c r="D43" s="398"/>
      <c r="E43" s="398"/>
      <c r="F43" s="398"/>
      <c r="G43" s="398"/>
      <c r="H43" s="398"/>
      <c r="I43" s="402"/>
      <c r="J43" s="402"/>
      <c r="K43" s="410"/>
      <c r="L43" s="410"/>
      <c r="M43" s="410"/>
      <c r="N43" s="410"/>
      <c r="O43" s="410"/>
      <c r="P43" s="410"/>
      <c r="Q43" s="410"/>
      <c r="R43" s="410"/>
      <c r="S43" s="410"/>
      <c r="T43" s="410"/>
      <c r="U43" s="410"/>
      <c r="V43" s="410"/>
      <c r="W43" s="410"/>
      <c r="X43" s="410"/>
      <c r="Y43" s="410"/>
      <c r="Z43" s="410"/>
      <c r="AA43" s="410"/>
      <c r="AB43" s="403"/>
      <c r="AC43" s="398"/>
      <c r="AD43" s="398"/>
      <c r="AE43" s="398"/>
      <c r="AF43" s="398"/>
      <c r="AG43" s="398"/>
      <c r="AH43" s="398"/>
    </row>
    <row r="44" spans="1:34" ht="15.75" customHeight="1">
      <c r="A44" s="398"/>
      <c r="B44" s="31"/>
      <c r="C44" s="410"/>
      <c r="D44" s="467" t="s">
        <v>151</v>
      </c>
      <c r="E44" s="923"/>
      <c r="F44" s="923"/>
      <c r="G44" s="923"/>
      <c r="H44" s="923"/>
      <c r="I44" s="923"/>
      <c r="J44" s="923"/>
      <c r="K44" s="923"/>
      <c r="L44" s="923"/>
      <c r="M44" s="923"/>
      <c r="N44" s="923"/>
      <c r="O44" s="923"/>
      <c r="P44" s="923"/>
      <c r="Q44" s="923"/>
      <c r="R44" s="923"/>
      <c r="S44" s="923"/>
      <c r="T44" s="923"/>
      <c r="U44" s="923"/>
      <c r="V44" s="923"/>
      <c r="W44" s="923"/>
      <c r="X44" s="923"/>
      <c r="Y44" s="910"/>
      <c r="Z44" s="411"/>
      <c r="AA44" s="411"/>
      <c r="AB44" s="420"/>
      <c r="AC44" s="398"/>
      <c r="AD44" s="398"/>
      <c r="AE44" s="398"/>
      <c r="AF44" s="398"/>
      <c r="AG44" s="398"/>
      <c r="AH44" s="398"/>
    </row>
    <row r="45" spans="1:34" ht="15.75" customHeight="1">
      <c r="A45" s="398"/>
      <c r="B45" s="31"/>
      <c r="C45" s="398"/>
      <c r="D45" s="472" t="s">
        <v>152</v>
      </c>
      <c r="E45" s="923"/>
      <c r="F45" s="923"/>
      <c r="G45" s="923"/>
      <c r="H45" s="910"/>
      <c r="I45" s="468" t="s">
        <v>153</v>
      </c>
      <c r="J45" s="923"/>
      <c r="K45" s="923"/>
      <c r="L45" s="923"/>
      <c r="M45" s="923"/>
      <c r="N45" s="923"/>
      <c r="O45" s="923"/>
      <c r="P45" s="910"/>
      <c r="Q45" s="469" t="s">
        <v>154</v>
      </c>
      <c r="R45" s="923"/>
      <c r="S45" s="923"/>
      <c r="T45" s="923"/>
      <c r="U45" s="923"/>
      <c r="V45" s="923"/>
      <c r="W45" s="923"/>
      <c r="X45" s="923"/>
      <c r="Y45" s="910"/>
      <c r="Z45" s="411"/>
      <c r="AA45" s="411"/>
      <c r="AB45" s="420"/>
      <c r="AC45" s="398"/>
      <c r="AD45" s="398"/>
      <c r="AE45" s="398"/>
      <c r="AF45" s="398"/>
      <c r="AG45" s="398"/>
      <c r="AH45" s="398"/>
    </row>
    <row r="46" spans="1:34" ht="15.75" customHeight="1">
      <c r="A46" s="421"/>
      <c r="B46" s="39"/>
      <c r="C46" s="40"/>
      <c r="D46" s="473" t="s">
        <v>155</v>
      </c>
      <c r="E46" s="923"/>
      <c r="F46" s="923"/>
      <c r="G46" s="923"/>
      <c r="H46" s="910"/>
      <c r="I46" s="470" t="s">
        <v>156</v>
      </c>
      <c r="J46" s="923"/>
      <c r="K46" s="923"/>
      <c r="L46" s="923"/>
      <c r="M46" s="923"/>
      <c r="N46" s="923"/>
      <c r="O46" s="923"/>
      <c r="P46" s="910"/>
      <c r="Q46" s="471" t="s">
        <v>157</v>
      </c>
      <c r="R46" s="923"/>
      <c r="S46" s="923"/>
      <c r="T46" s="923"/>
      <c r="U46" s="923"/>
      <c r="V46" s="923"/>
      <c r="W46" s="923"/>
      <c r="X46" s="923"/>
      <c r="Y46" s="910"/>
      <c r="Z46" s="421"/>
      <c r="AA46" s="421"/>
      <c r="AB46" s="422"/>
      <c r="AC46" s="421"/>
      <c r="AD46" s="421"/>
      <c r="AE46" s="421"/>
      <c r="AF46" s="421"/>
      <c r="AG46" s="421"/>
      <c r="AH46" s="421"/>
    </row>
    <row r="47" spans="1:34" ht="15.75" customHeight="1">
      <c r="A47" s="398"/>
      <c r="B47" s="31"/>
      <c r="C47" s="423"/>
      <c r="D47" s="423"/>
      <c r="E47" s="423"/>
      <c r="F47" s="423"/>
      <c r="G47" s="424"/>
      <c r="H47" s="424"/>
      <c r="I47" s="424"/>
      <c r="J47" s="424"/>
      <c r="K47" s="424"/>
      <c r="L47" s="424"/>
      <c r="M47" s="424"/>
      <c r="N47" s="424"/>
      <c r="O47" s="424"/>
      <c r="P47" s="424"/>
      <c r="Q47" s="424"/>
      <c r="R47" s="424"/>
      <c r="S47" s="424"/>
      <c r="T47" s="424"/>
      <c r="U47" s="424"/>
      <c r="V47" s="424"/>
      <c r="W47" s="424"/>
      <c r="X47" s="424"/>
      <c r="Y47" s="424"/>
      <c r="Z47" s="423"/>
      <c r="AA47" s="423"/>
      <c r="AB47" s="406"/>
      <c r="AC47" s="398"/>
      <c r="AD47" s="398"/>
      <c r="AE47" s="398"/>
      <c r="AF47" s="398"/>
      <c r="AG47" s="398"/>
      <c r="AH47" s="398"/>
    </row>
    <row r="48" spans="1:34" ht="15.75" customHeight="1">
      <c r="A48" s="425"/>
      <c r="B48" s="41"/>
      <c r="C48" s="474" t="s">
        <v>158</v>
      </c>
      <c r="D48" s="923"/>
      <c r="E48" s="923"/>
      <c r="F48" s="910"/>
      <c r="G48" s="475" t="s">
        <v>159</v>
      </c>
      <c r="H48" s="476" t="s">
        <v>160</v>
      </c>
      <c r="I48" s="915"/>
      <c r="J48" s="915"/>
      <c r="K48" s="915"/>
      <c r="L48" s="915"/>
      <c r="M48" s="915"/>
      <c r="N48" s="915"/>
      <c r="O48" s="915"/>
      <c r="P48" s="915"/>
      <c r="Q48" s="915"/>
      <c r="R48" s="915"/>
      <c r="S48" s="915"/>
      <c r="T48" s="915"/>
      <c r="U48" s="915"/>
      <c r="V48" s="915"/>
      <c r="W48" s="915"/>
      <c r="X48" s="915"/>
      <c r="Y48" s="915"/>
      <c r="Z48" s="915"/>
      <c r="AA48" s="916"/>
      <c r="AB48" s="420"/>
      <c r="AC48" s="425"/>
      <c r="AD48" s="425"/>
      <c r="AE48" s="425"/>
      <c r="AF48" s="425"/>
      <c r="AG48" s="425"/>
      <c r="AH48" s="425"/>
    </row>
    <row r="49" spans="1:34" ht="15.75" customHeight="1">
      <c r="A49" s="425"/>
      <c r="B49" s="41"/>
      <c r="C49" s="42" t="s">
        <v>161</v>
      </c>
      <c r="D49" s="43">
        <v>1.2</v>
      </c>
      <c r="E49" s="474" t="s">
        <v>162</v>
      </c>
      <c r="F49" s="910"/>
      <c r="G49" s="912"/>
      <c r="H49" s="920"/>
      <c r="I49" s="921"/>
      <c r="J49" s="921"/>
      <c r="K49" s="921"/>
      <c r="L49" s="921"/>
      <c r="M49" s="921"/>
      <c r="N49" s="921"/>
      <c r="O49" s="921"/>
      <c r="P49" s="921"/>
      <c r="Q49" s="921"/>
      <c r="R49" s="921"/>
      <c r="S49" s="921"/>
      <c r="T49" s="921"/>
      <c r="U49" s="921"/>
      <c r="V49" s="921"/>
      <c r="W49" s="921"/>
      <c r="X49" s="921"/>
      <c r="Y49" s="921"/>
      <c r="Z49" s="921"/>
      <c r="AA49" s="922"/>
      <c r="AB49" s="420"/>
      <c r="AC49" s="425"/>
      <c r="AD49" s="425"/>
      <c r="AE49" s="425"/>
      <c r="AF49" s="425"/>
      <c r="AG49" s="425"/>
      <c r="AH49" s="425"/>
    </row>
    <row r="50" spans="1:34" ht="15.75" customHeight="1">
      <c r="A50" s="425"/>
      <c r="B50" s="41"/>
      <c r="C50" s="44">
        <v>2024</v>
      </c>
      <c r="D50" s="45">
        <v>45474</v>
      </c>
      <c r="E50" s="477">
        <v>45656</v>
      </c>
      <c r="F50" s="910"/>
      <c r="G50" s="46">
        <v>15</v>
      </c>
      <c r="H50" s="480" t="s">
        <v>586</v>
      </c>
      <c r="I50" s="923"/>
      <c r="J50" s="923"/>
      <c r="K50" s="923"/>
      <c r="L50" s="923"/>
      <c r="M50" s="923"/>
      <c r="N50" s="923"/>
      <c r="O50" s="923"/>
      <c r="P50" s="923"/>
      <c r="Q50" s="923"/>
      <c r="R50" s="923"/>
      <c r="S50" s="923"/>
      <c r="T50" s="923"/>
      <c r="U50" s="923"/>
      <c r="V50" s="923"/>
      <c r="W50" s="923"/>
      <c r="X50" s="923"/>
      <c r="Y50" s="923"/>
      <c r="Z50" s="923"/>
      <c r="AA50" s="910"/>
      <c r="AB50" s="420"/>
      <c r="AC50" s="425"/>
      <c r="AD50" s="425"/>
      <c r="AE50" s="425"/>
      <c r="AF50" s="425"/>
      <c r="AG50" s="425"/>
      <c r="AH50" s="425"/>
    </row>
    <row r="51" spans="1:34" ht="15.75" customHeight="1">
      <c r="A51" s="425"/>
      <c r="B51" s="41"/>
      <c r="C51" s="44">
        <v>2025</v>
      </c>
      <c r="D51" s="45">
        <v>45658</v>
      </c>
      <c r="E51" s="477">
        <v>46021</v>
      </c>
      <c r="F51" s="910"/>
      <c r="G51" s="46">
        <v>30</v>
      </c>
      <c r="H51" s="480" t="s">
        <v>586</v>
      </c>
      <c r="I51" s="923"/>
      <c r="J51" s="923"/>
      <c r="K51" s="923"/>
      <c r="L51" s="923"/>
      <c r="M51" s="923"/>
      <c r="N51" s="923"/>
      <c r="O51" s="923"/>
      <c r="P51" s="923"/>
      <c r="Q51" s="923"/>
      <c r="R51" s="923"/>
      <c r="S51" s="923"/>
      <c r="T51" s="923"/>
      <c r="U51" s="923"/>
      <c r="V51" s="923"/>
      <c r="W51" s="923"/>
      <c r="X51" s="923"/>
      <c r="Y51" s="923"/>
      <c r="Z51" s="923"/>
      <c r="AA51" s="910"/>
      <c r="AB51" s="420"/>
      <c r="AC51" s="425"/>
      <c r="AD51" s="425"/>
      <c r="AE51" s="425"/>
      <c r="AF51" s="425"/>
      <c r="AG51" s="425"/>
      <c r="AH51" s="425"/>
    </row>
    <row r="52" spans="1:34" ht="15.75" customHeight="1">
      <c r="A52" s="425"/>
      <c r="B52" s="41"/>
      <c r="C52" s="44">
        <v>2026</v>
      </c>
      <c r="D52" s="45">
        <v>46023</v>
      </c>
      <c r="E52" s="477">
        <v>46386</v>
      </c>
      <c r="F52" s="910"/>
      <c r="G52" s="46">
        <v>45</v>
      </c>
      <c r="H52" s="480" t="s">
        <v>586</v>
      </c>
      <c r="I52" s="923"/>
      <c r="J52" s="923"/>
      <c r="K52" s="923"/>
      <c r="L52" s="923"/>
      <c r="M52" s="923"/>
      <c r="N52" s="923"/>
      <c r="O52" s="923"/>
      <c r="P52" s="923"/>
      <c r="Q52" s="923"/>
      <c r="R52" s="923"/>
      <c r="S52" s="923"/>
      <c r="T52" s="923"/>
      <c r="U52" s="923"/>
      <c r="V52" s="923"/>
      <c r="W52" s="923"/>
      <c r="X52" s="923"/>
      <c r="Y52" s="923"/>
      <c r="Z52" s="923"/>
      <c r="AA52" s="910"/>
      <c r="AB52" s="420"/>
      <c r="AC52" s="425"/>
      <c r="AD52" s="425"/>
      <c r="AE52" s="425"/>
      <c r="AF52" s="425"/>
      <c r="AG52" s="425"/>
      <c r="AH52" s="425"/>
    </row>
    <row r="53" spans="1:34" ht="15.75" customHeight="1">
      <c r="A53" s="425"/>
      <c r="B53" s="41"/>
      <c r="C53" s="44">
        <v>2027</v>
      </c>
      <c r="D53" s="45">
        <v>46388</v>
      </c>
      <c r="E53" s="477">
        <v>46751</v>
      </c>
      <c r="F53" s="910"/>
      <c r="G53" s="46">
        <v>60</v>
      </c>
      <c r="H53" s="480" t="s">
        <v>586</v>
      </c>
      <c r="I53" s="923"/>
      <c r="J53" s="923"/>
      <c r="K53" s="923"/>
      <c r="L53" s="923"/>
      <c r="M53" s="923"/>
      <c r="N53" s="923"/>
      <c r="O53" s="923"/>
      <c r="P53" s="923"/>
      <c r="Q53" s="923"/>
      <c r="R53" s="923"/>
      <c r="S53" s="923"/>
      <c r="T53" s="923"/>
      <c r="U53" s="923"/>
      <c r="V53" s="923"/>
      <c r="W53" s="923"/>
      <c r="X53" s="923"/>
      <c r="Y53" s="923"/>
      <c r="Z53" s="923"/>
      <c r="AA53" s="910"/>
      <c r="AB53" s="420"/>
      <c r="AC53" s="425"/>
      <c r="AD53" s="425"/>
      <c r="AE53" s="425"/>
      <c r="AF53" s="425"/>
      <c r="AG53" s="425"/>
      <c r="AH53" s="425"/>
    </row>
    <row r="54" spans="1:34" ht="15.75" customHeight="1">
      <c r="A54" s="425"/>
      <c r="B54" s="41"/>
      <c r="C54" s="44"/>
      <c r="D54" s="44"/>
      <c r="E54" s="474"/>
      <c r="F54" s="910"/>
      <c r="G54" s="43"/>
      <c r="H54" s="474"/>
      <c r="I54" s="923"/>
      <c r="J54" s="923"/>
      <c r="K54" s="923"/>
      <c r="L54" s="923"/>
      <c r="M54" s="923"/>
      <c r="N54" s="923"/>
      <c r="O54" s="923"/>
      <c r="P54" s="923"/>
      <c r="Q54" s="923"/>
      <c r="R54" s="923"/>
      <c r="S54" s="923"/>
      <c r="T54" s="923"/>
      <c r="U54" s="923"/>
      <c r="V54" s="923"/>
      <c r="W54" s="923"/>
      <c r="X54" s="923"/>
      <c r="Y54" s="923"/>
      <c r="Z54" s="923"/>
      <c r="AA54" s="910"/>
      <c r="AB54" s="420"/>
      <c r="AC54" s="425"/>
      <c r="AD54" s="425"/>
      <c r="AE54" s="425"/>
      <c r="AF54" s="425"/>
      <c r="AG54" s="425"/>
      <c r="AH54" s="425"/>
    </row>
    <row r="55" spans="1:34" ht="15.75" customHeight="1">
      <c r="A55" s="398"/>
      <c r="B55" s="31"/>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405"/>
      <c r="AC55" s="398"/>
      <c r="AD55" s="398"/>
      <c r="AE55" s="398"/>
      <c r="AF55" s="398"/>
      <c r="AG55" s="398"/>
      <c r="AH55" s="398"/>
    </row>
    <row r="56" spans="1:34" ht="15.75" customHeight="1">
      <c r="A56" s="398"/>
      <c r="B56" s="31"/>
      <c r="C56" s="482" t="s">
        <v>163</v>
      </c>
      <c r="D56" s="919"/>
      <c r="E56" s="410"/>
      <c r="F56" s="402" t="s">
        <v>164</v>
      </c>
      <c r="G56" s="47"/>
      <c r="H56" s="412"/>
      <c r="I56" s="402" t="s">
        <v>165</v>
      </c>
      <c r="J56" s="398"/>
      <c r="K56" s="481"/>
      <c r="L56" s="910"/>
      <c r="M56" s="410"/>
      <c r="N56" s="398"/>
      <c r="O56" s="398"/>
      <c r="P56" s="398"/>
      <c r="Q56" s="398"/>
      <c r="R56" s="398"/>
      <c r="S56" s="398"/>
      <c r="T56" s="398"/>
      <c r="U56" s="398"/>
      <c r="V56" s="398"/>
      <c r="W56" s="398"/>
      <c r="X56" s="398"/>
      <c r="Y56" s="398"/>
      <c r="Z56" s="398"/>
      <c r="AA56" s="398"/>
      <c r="AB56" s="405"/>
      <c r="AC56" s="398"/>
      <c r="AD56" s="398"/>
      <c r="AE56" s="398"/>
      <c r="AF56" s="398"/>
      <c r="AG56" s="398"/>
      <c r="AH56" s="398"/>
    </row>
    <row r="57" spans="1:34" ht="15.75" customHeight="1">
      <c r="A57" s="398"/>
      <c r="B57" s="42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27"/>
      <c r="AC57" s="398"/>
      <c r="AD57" s="398"/>
      <c r="AE57" s="398"/>
      <c r="AF57" s="398"/>
      <c r="AG57" s="398"/>
      <c r="AH57" s="398"/>
    </row>
    <row r="58" spans="1:34" ht="15.75" customHeight="1">
      <c r="A58" s="398"/>
      <c r="B58" s="479" t="s">
        <v>166</v>
      </c>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10"/>
      <c r="AC58" s="398"/>
      <c r="AD58" s="398"/>
      <c r="AE58" s="398"/>
      <c r="AF58" s="398"/>
      <c r="AG58" s="398"/>
      <c r="AH58" s="398"/>
    </row>
    <row r="59" spans="1:34" ht="15.75" customHeight="1">
      <c r="A59" s="398"/>
      <c r="B59" s="4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9"/>
      <c r="AC59" s="398"/>
      <c r="AD59" s="398"/>
      <c r="AE59" s="398"/>
      <c r="AF59" s="398"/>
      <c r="AG59" s="398"/>
      <c r="AH59" s="398"/>
    </row>
    <row r="60" spans="1:34" ht="29.25" customHeight="1">
      <c r="A60" s="398"/>
      <c r="B60" s="474" t="s">
        <v>161</v>
      </c>
      <c r="C60" s="910"/>
      <c r="D60" s="43"/>
      <c r="E60" s="474" t="s">
        <v>167</v>
      </c>
      <c r="F60" s="910"/>
      <c r="G60" s="43"/>
      <c r="H60" s="467" t="s">
        <v>168</v>
      </c>
      <c r="I60" s="910"/>
      <c r="J60" s="474"/>
      <c r="K60" s="910"/>
      <c r="L60" s="478"/>
      <c r="M60" s="919"/>
      <c r="N60" s="43" t="s">
        <v>169</v>
      </c>
      <c r="O60" s="474"/>
      <c r="P60" s="923"/>
      <c r="Q60" s="910"/>
      <c r="R60" s="474" t="s">
        <v>170</v>
      </c>
      <c r="S60" s="923"/>
      <c r="T60" s="910"/>
      <c r="U60" s="474"/>
      <c r="V60" s="923"/>
      <c r="W60" s="910"/>
      <c r="X60" s="474" t="s">
        <v>171</v>
      </c>
      <c r="Y60" s="910"/>
      <c r="Z60" s="474"/>
      <c r="AA60" s="923"/>
      <c r="AB60" s="910"/>
      <c r="AC60" s="398"/>
      <c r="AD60" s="398"/>
      <c r="AE60" s="398"/>
      <c r="AF60" s="398"/>
      <c r="AG60" s="398"/>
      <c r="AH60" s="398"/>
    </row>
    <row r="61" spans="1:34" ht="15.75" customHeight="1">
      <c r="A61" s="398"/>
      <c r="B61" s="48"/>
      <c r="C61" s="428"/>
      <c r="D61" s="428"/>
      <c r="E61" s="428"/>
      <c r="F61" s="421"/>
      <c r="G61" s="429"/>
      <c r="H61" s="430"/>
      <c r="I61" s="430"/>
      <c r="J61" s="421"/>
      <c r="K61" s="421"/>
      <c r="L61" s="421"/>
      <c r="M61" s="421"/>
      <c r="N61" s="430"/>
      <c r="O61" s="421"/>
      <c r="P61" s="421"/>
      <c r="Q61" s="421"/>
      <c r="R61" s="421"/>
      <c r="S61" s="430"/>
      <c r="T61" s="407"/>
      <c r="U61" s="407"/>
      <c r="V61" s="398"/>
      <c r="W61" s="430"/>
      <c r="X61" s="417"/>
      <c r="Y61" s="417"/>
      <c r="Z61" s="50"/>
      <c r="AA61" s="28"/>
      <c r="AB61" s="51"/>
      <c r="AC61" s="398"/>
      <c r="AD61" s="398"/>
      <c r="AE61" s="398"/>
      <c r="AF61" s="398"/>
      <c r="AG61" s="398"/>
      <c r="AH61" s="398"/>
    </row>
    <row r="62" spans="1:34" ht="15.75" customHeight="1">
      <c r="A62" s="398"/>
      <c r="B62" s="479" t="s">
        <v>172</v>
      </c>
      <c r="C62" s="910"/>
      <c r="D62" s="483"/>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22"/>
      <c r="AC62" s="398"/>
      <c r="AD62" s="398"/>
      <c r="AE62" s="398"/>
      <c r="AF62" s="398"/>
      <c r="AG62" s="398"/>
      <c r="AH62" s="398"/>
    </row>
    <row r="63" spans="1:34" ht="15.75" customHeight="1">
      <c r="A63" s="398"/>
      <c r="B63" s="48"/>
      <c r="C63" s="428"/>
      <c r="D63" s="428"/>
      <c r="E63" s="428"/>
      <c r="F63" s="421"/>
      <c r="G63" s="429"/>
      <c r="H63" s="430"/>
      <c r="I63" s="430"/>
      <c r="J63" s="421"/>
      <c r="K63" s="421"/>
      <c r="L63" s="421"/>
      <c r="M63" s="421"/>
      <c r="N63" s="430"/>
      <c r="O63" s="421"/>
      <c r="P63" s="421"/>
      <c r="Q63" s="421"/>
      <c r="R63" s="421"/>
      <c r="S63" s="430"/>
      <c r="T63" s="407"/>
      <c r="U63" s="407"/>
      <c r="V63" s="398"/>
      <c r="W63" s="430"/>
      <c r="X63" s="417"/>
      <c r="Y63" s="417"/>
      <c r="Z63" s="50"/>
      <c r="AA63" s="28"/>
      <c r="AB63" s="51"/>
      <c r="AC63" s="398"/>
      <c r="AD63" s="398"/>
      <c r="AE63" s="398"/>
      <c r="AF63" s="398"/>
      <c r="AG63" s="398"/>
      <c r="AH63" s="398"/>
    </row>
    <row r="64" spans="1:34" ht="15.75" customHeight="1">
      <c r="A64" s="398"/>
      <c r="B64" s="479" t="s">
        <v>173</v>
      </c>
      <c r="C64" s="910"/>
      <c r="D64" s="484"/>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2"/>
      <c r="AC64" s="398"/>
      <c r="AD64" s="398"/>
      <c r="AE64" s="398"/>
      <c r="AF64" s="398"/>
      <c r="AG64" s="398"/>
      <c r="AH64" s="398"/>
    </row>
    <row r="65" spans="1:34" ht="15.75" customHeight="1">
      <c r="A65" s="398"/>
      <c r="B65" s="48"/>
      <c r="C65" s="428"/>
      <c r="D65" s="428"/>
      <c r="E65" s="428"/>
      <c r="F65" s="421"/>
      <c r="G65" s="429"/>
      <c r="H65" s="430"/>
      <c r="I65" s="430"/>
      <c r="J65" s="421"/>
      <c r="K65" s="421"/>
      <c r="L65" s="421"/>
      <c r="M65" s="421"/>
      <c r="N65" s="430"/>
      <c r="O65" s="421"/>
      <c r="P65" s="421"/>
      <c r="Q65" s="421"/>
      <c r="R65" s="421"/>
      <c r="S65" s="430"/>
      <c r="T65" s="407"/>
      <c r="U65" s="407"/>
      <c r="V65" s="398"/>
      <c r="W65" s="430"/>
      <c r="X65" s="417"/>
      <c r="Y65" s="417"/>
      <c r="Z65" s="417"/>
      <c r="AA65" s="407"/>
      <c r="AB65" s="413"/>
      <c r="AC65" s="398"/>
      <c r="AD65" s="398"/>
      <c r="AE65" s="398"/>
      <c r="AF65" s="398"/>
      <c r="AG65" s="398"/>
      <c r="AH65" s="398"/>
    </row>
    <row r="66" spans="1:34" ht="15.75" customHeight="1">
      <c r="A66" s="398"/>
      <c r="B66" s="479" t="s">
        <v>174</v>
      </c>
      <c r="C66" s="910"/>
      <c r="D66" s="484"/>
      <c r="E66" s="921"/>
      <c r="F66" s="921"/>
      <c r="G66" s="921"/>
      <c r="H66" s="921"/>
      <c r="I66" s="921"/>
      <c r="J66" s="921"/>
      <c r="K66" s="921"/>
      <c r="L66" s="921"/>
      <c r="M66" s="921"/>
      <c r="N66" s="921"/>
      <c r="O66" s="921"/>
      <c r="P66" s="921"/>
      <c r="Q66" s="921"/>
      <c r="R66" s="921"/>
      <c r="S66" s="921"/>
      <c r="T66" s="921"/>
      <c r="U66" s="921"/>
      <c r="V66" s="921"/>
      <c r="W66" s="921"/>
      <c r="X66" s="921"/>
      <c r="Y66" s="921"/>
      <c r="Z66" s="921"/>
      <c r="AA66" s="921"/>
      <c r="AB66" s="922"/>
      <c r="AC66" s="398"/>
      <c r="AD66" s="398"/>
      <c r="AE66" s="398"/>
      <c r="AF66" s="398"/>
      <c r="AG66" s="398"/>
      <c r="AH66" s="398"/>
    </row>
    <row r="67" spans="1:34" ht="15.75" customHeight="1">
      <c r="A67" s="398"/>
      <c r="B67" s="48"/>
      <c r="C67" s="428"/>
      <c r="D67" s="428"/>
      <c r="E67" s="428"/>
      <c r="F67" s="421"/>
      <c r="G67" s="429"/>
      <c r="H67" s="430"/>
      <c r="I67" s="430"/>
      <c r="J67" s="421"/>
      <c r="K67" s="421"/>
      <c r="L67" s="421"/>
      <c r="M67" s="421"/>
      <c r="N67" s="430"/>
      <c r="O67" s="421"/>
      <c r="P67" s="421"/>
      <c r="Q67" s="421"/>
      <c r="R67" s="421"/>
      <c r="S67" s="430"/>
      <c r="T67" s="407"/>
      <c r="U67" s="407"/>
      <c r="V67" s="398"/>
      <c r="W67" s="430"/>
      <c r="X67" s="417"/>
      <c r="Y67" s="417"/>
      <c r="Z67" s="50"/>
      <c r="AA67" s="28"/>
      <c r="AB67" s="51"/>
      <c r="AC67" s="398"/>
      <c r="AD67" s="398"/>
      <c r="AE67" s="398"/>
      <c r="AF67" s="398"/>
      <c r="AG67" s="398"/>
      <c r="AH67" s="398"/>
    </row>
    <row r="68" spans="1:34" ht="15.75" customHeight="1">
      <c r="A68" s="398"/>
      <c r="B68" s="479" t="s">
        <v>175</v>
      </c>
      <c r="C68" s="910"/>
      <c r="D68" s="484"/>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2"/>
      <c r="AC68" s="398"/>
      <c r="AD68" s="398"/>
      <c r="AE68" s="398"/>
      <c r="AF68" s="398"/>
      <c r="AG68" s="398"/>
      <c r="AH68" s="398"/>
    </row>
    <row r="69" spans="1:34" ht="15.75" customHeight="1">
      <c r="A69" s="398"/>
      <c r="B69" s="48"/>
      <c r="C69" s="428"/>
      <c r="D69" s="428"/>
      <c r="E69" s="428"/>
      <c r="F69" s="421"/>
      <c r="G69" s="429"/>
      <c r="H69" s="430"/>
      <c r="I69" s="430"/>
      <c r="J69" s="421"/>
      <c r="K69" s="421"/>
      <c r="L69" s="421"/>
      <c r="M69" s="421"/>
      <c r="N69" s="430"/>
      <c r="O69" s="421"/>
      <c r="P69" s="421"/>
      <c r="Q69" s="421"/>
      <c r="R69" s="421"/>
      <c r="S69" s="430"/>
      <c r="T69" s="407"/>
      <c r="U69" s="407"/>
      <c r="V69" s="398"/>
      <c r="W69" s="430"/>
      <c r="X69" s="417"/>
      <c r="Y69" s="417"/>
      <c r="Z69" s="50"/>
      <c r="AA69" s="28"/>
      <c r="AB69" s="51"/>
      <c r="AC69" s="398"/>
      <c r="AD69" s="398"/>
      <c r="AE69" s="398"/>
      <c r="AF69" s="398"/>
      <c r="AG69" s="398"/>
      <c r="AH69" s="398"/>
    </row>
    <row r="70" spans="1:34" ht="15.75" customHeight="1">
      <c r="A70" s="398"/>
      <c r="B70" s="479" t="s">
        <v>176</v>
      </c>
      <c r="C70" s="910"/>
      <c r="D70" s="484"/>
      <c r="E70" s="921"/>
      <c r="F70" s="921"/>
      <c r="G70" s="921"/>
      <c r="H70" s="921"/>
      <c r="I70" s="921"/>
      <c r="J70" s="921"/>
      <c r="K70" s="921"/>
      <c r="L70" s="921"/>
      <c r="M70" s="921"/>
      <c r="N70" s="921"/>
      <c r="O70" s="921"/>
      <c r="P70" s="921"/>
      <c r="Q70" s="921"/>
      <c r="R70" s="921"/>
      <c r="S70" s="921"/>
      <c r="T70" s="921"/>
      <c r="U70" s="921"/>
      <c r="V70" s="921"/>
      <c r="W70" s="921"/>
      <c r="X70" s="921"/>
      <c r="Y70" s="921"/>
      <c r="Z70" s="921"/>
      <c r="AA70" s="921"/>
      <c r="AB70" s="922"/>
      <c r="AC70" s="398"/>
      <c r="AD70" s="398"/>
      <c r="AE70" s="398"/>
      <c r="AF70" s="398"/>
      <c r="AG70" s="398"/>
      <c r="AH70" s="398"/>
    </row>
    <row r="71" spans="1:34" ht="15.75" customHeight="1">
      <c r="A71" s="398"/>
      <c r="B71" s="48"/>
      <c r="C71" s="428"/>
      <c r="D71" s="428"/>
      <c r="E71" s="428"/>
      <c r="F71" s="421"/>
      <c r="G71" s="429"/>
      <c r="H71" s="430"/>
      <c r="I71" s="430"/>
      <c r="J71" s="421"/>
      <c r="K71" s="421"/>
      <c r="L71" s="421"/>
      <c r="M71" s="421"/>
      <c r="N71" s="430"/>
      <c r="O71" s="421"/>
      <c r="P71" s="421"/>
      <c r="Q71" s="421"/>
      <c r="R71" s="421"/>
      <c r="S71" s="430"/>
      <c r="T71" s="407"/>
      <c r="U71" s="407"/>
      <c r="V71" s="398"/>
      <c r="W71" s="430"/>
      <c r="X71" s="417"/>
      <c r="Y71" s="417"/>
      <c r="Z71" s="50"/>
      <c r="AA71" s="28"/>
      <c r="AB71" s="51"/>
      <c r="AC71" s="398"/>
      <c r="AD71" s="398"/>
      <c r="AE71" s="398"/>
      <c r="AF71" s="398"/>
      <c r="AG71" s="398"/>
      <c r="AH71" s="398"/>
    </row>
    <row r="72" spans="1:34" ht="15.75" customHeight="1">
      <c r="A72" s="398"/>
      <c r="B72" s="479" t="s">
        <v>177</v>
      </c>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c r="AB72" s="910"/>
      <c r="AC72" s="398"/>
      <c r="AD72" s="398"/>
      <c r="AE72" s="398"/>
      <c r="AF72" s="398"/>
      <c r="AG72" s="398"/>
      <c r="AH72" s="398"/>
    </row>
    <row r="73" spans="1:34" ht="15.75" customHeight="1">
      <c r="A73" s="398"/>
      <c r="B73" s="467" t="s">
        <v>122</v>
      </c>
      <c r="C73" s="910"/>
      <c r="D73" s="52" t="s">
        <v>178</v>
      </c>
      <c r="E73" s="467" t="s">
        <v>179</v>
      </c>
      <c r="F73" s="910"/>
      <c r="G73" s="467" t="s">
        <v>177</v>
      </c>
      <c r="H73" s="923"/>
      <c r="I73" s="923"/>
      <c r="J73" s="923"/>
      <c r="K73" s="923"/>
      <c r="L73" s="923"/>
      <c r="M73" s="923"/>
      <c r="N73" s="923"/>
      <c r="O73" s="910"/>
      <c r="P73" s="467" t="s">
        <v>180</v>
      </c>
      <c r="Q73" s="923"/>
      <c r="R73" s="923"/>
      <c r="S73" s="923"/>
      <c r="T73" s="923"/>
      <c r="U73" s="923"/>
      <c r="V73" s="923"/>
      <c r="W73" s="923"/>
      <c r="X73" s="923"/>
      <c r="Y73" s="923"/>
      <c r="Z73" s="923"/>
      <c r="AA73" s="923"/>
      <c r="AB73" s="910"/>
      <c r="AC73" s="398"/>
      <c r="AD73" s="398"/>
      <c r="AE73" s="398"/>
      <c r="AF73" s="398"/>
      <c r="AG73" s="398"/>
      <c r="AH73" s="398"/>
    </row>
    <row r="74" spans="1:34" ht="15.75" customHeight="1">
      <c r="A74" s="398"/>
      <c r="B74" s="467"/>
      <c r="C74" s="910"/>
      <c r="D74" s="37"/>
      <c r="E74" s="467"/>
      <c r="F74" s="910"/>
      <c r="G74" s="485"/>
      <c r="H74" s="923"/>
      <c r="I74" s="923"/>
      <c r="J74" s="923"/>
      <c r="K74" s="923"/>
      <c r="L74" s="923"/>
      <c r="M74" s="923"/>
      <c r="N74" s="923"/>
      <c r="O74" s="910"/>
      <c r="P74" s="485"/>
      <c r="Q74" s="923"/>
      <c r="R74" s="923"/>
      <c r="S74" s="923"/>
      <c r="T74" s="923"/>
      <c r="U74" s="923"/>
      <c r="V74" s="923"/>
      <c r="W74" s="923"/>
      <c r="X74" s="923"/>
      <c r="Y74" s="923"/>
      <c r="Z74" s="923"/>
      <c r="AA74" s="923"/>
      <c r="AB74" s="910"/>
      <c r="AC74" s="398"/>
      <c r="AD74" s="398"/>
      <c r="AE74" s="398"/>
      <c r="AF74" s="398"/>
      <c r="AG74" s="398"/>
      <c r="AH74" s="398"/>
    </row>
    <row r="75" spans="1:34" ht="15.75" customHeight="1">
      <c r="A75" s="398"/>
      <c r="B75" s="467"/>
      <c r="C75" s="910"/>
      <c r="D75" s="37"/>
      <c r="E75" s="467"/>
      <c r="F75" s="910"/>
      <c r="G75" s="485"/>
      <c r="H75" s="923"/>
      <c r="I75" s="923"/>
      <c r="J75" s="923"/>
      <c r="K75" s="923"/>
      <c r="L75" s="923"/>
      <c r="M75" s="923"/>
      <c r="N75" s="923"/>
      <c r="O75" s="910"/>
      <c r="P75" s="485"/>
      <c r="Q75" s="923"/>
      <c r="R75" s="923"/>
      <c r="S75" s="923"/>
      <c r="T75" s="923"/>
      <c r="U75" s="923"/>
      <c r="V75" s="923"/>
      <c r="W75" s="923"/>
      <c r="X75" s="923"/>
      <c r="Y75" s="923"/>
      <c r="Z75" s="923"/>
      <c r="AA75" s="923"/>
      <c r="AB75" s="910"/>
      <c r="AC75" s="398"/>
      <c r="AD75" s="398"/>
      <c r="AE75" s="398"/>
      <c r="AF75" s="398"/>
      <c r="AG75" s="398"/>
      <c r="AH75" s="398"/>
    </row>
    <row r="76" spans="1:34" ht="26.25" customHeight="1">
      <c r="A76" s="398"/>
      <c r="B76" s="486" t="s">
        <v>181</v>
      </c>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c r="AB76" s="910"/>
      <c r="AC76" s="398"/>
      <c r="AD76" s="431"/>
      <c r="AE76" s="398"/>
      <c r="AF76" s="398"/>
      <c r="AG76" s="398"/>
      <c r="AH76" s="398"/>
    </row>
    <row r="77" spans="1:34" ht="12.75" customHeight="1">
      <c r="A77" s="39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row>
    <row r="78" spans="1:34" ht="12.75" customHeight="1">
      <c r="A78" s="39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row>
    <row r="79" spans="1:34" ht="12.75" customHeight="1">
      <c r="A79" s="39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row>
    <row r="80" spans="1:34" ht="12.75" customHeight="1">
      <c r="A80" s="39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row>
    <row r="81" spans="1:34" ht="12.75" customHeight="1">
      <c r="A81" s="39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row>
    <row r="82" spans="1:34" ht="12.75" customHeight="1">
      <c r="A82" s="39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row>
    <row r="83" spans="1:34" ht="12.75" customHeight="1">
      <c r="A83" s="39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row>
    <row r="84" spans="1:34"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row>
    <row r="85" spans="1:34"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row>
    <row r="86" spans="1:34"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row>
    <row r="87" spans="1:34"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row>
    <row r="88" spans="1:34"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row>
    <row r="89" spans="1:34"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row>
    <row r="90" spans="1:34"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row>
    <row r="91" spans="1:34"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row>
    <row r="92" spans="1:34"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row>
    <row r="93" spans="1:34"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row>
    <row r="94" spans="1:34"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row>
    <row r="95" spans="1:34"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row>
    <row r="96" spans="1:34"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row>
    <row r="97" spans="1:34"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row>
    <row r="98" spans="1:34"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row>
    <row r="99" spans="1:34"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row>
    <row r="100" spans="1:34"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row>
    <row r="101" spans="1:34"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row>
    <row r="102" spans="1:34"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row>
    <row r="103" spans="1:34"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row>
    <row r="104" spans="1:34"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row>
    <row r="105" spans="1:34"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row>
    <row r="106" spans="1:34"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row>
    <row r="107" spans="1:34"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row>
    <row r="108" spans="1:34"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row>
    <row r="109" spans="1:34"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row>
    <row r="110" spans="1:34"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row>
    <row r="111" spans="1:34"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row>
    <row r="112" spans="1:34"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row>
    <row r="113" spans="1:34"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row>
    <row r="114" spans="1:34"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row>
    <row r="115" spans="1:34"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row>
    <row r="116" spans="1:34"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row>
    <row r="117" spans="1:34"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row>
    <row r="118" spans="1:34"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row>
    <row r="119" spans="1:34"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row>
    <row r="120" spans="1:34"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row>
    <row r="121" spans="1:34"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row>
    <row r="122" spans="1:34"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row>
    <row r="123" spans="1:34"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c r="AH123" s="398"/>
    </row>
    <row r="124" spans="1:34"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c r="AH124" s="398"/>
    </row>
    <row r="125" spans="1:34"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row>
    <row r="126" spans="1:34"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c r="AH126" s="398"/>
    </row>
    <row r="127" spans="1:34"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row>
    <row r="128" spans="1:34"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c r="AH128" s="398"/>
    </row>
    <row r="129" spans="1:34"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row>
    <row r="130" spans="1:34"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row>
    <row r="131" spans="1:34"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row>
    <row r="132" spans="1:34"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row>
    <row r="133" spans="1:34"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row>
    <row r="134" spans="1:34"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row>
    <row r="135" spans="1:34"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row>
    <row r="136" spans="1:34"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row>
    <row r="137" spans="1:34"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row>
    <row r="138" spans="1:34"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row>
    <row r="139" spans="1:34"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c r="AH139" s="398"/>
    </row>
    <row r="140" spans="1:34"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c r="AH140" s="398"/>
    </row>
    <row r="141" spans="1:34"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c r="AH141" s="398"/>
    </row>
    <row r="142" spans="1:34"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c r="AH142" s="398"/>
    </row>
    <row r="143" spans="1:34"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c r="AH143" s="398"/>
    </row>
    <row r="144" spans="1:34"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c r="AH144" s="398"/>
    </row>
    <row r="145" spans="1:34"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c r="AH145" s="398"/>
    </row>
    <row r="146" spans="1:34"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c r="AH146" s="398"/>
    </row>
    <row r="147" spans="1:34"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c r="AH147" s="398"/>
    </row>
    <row r="148" spans="1:34"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c r="AH148" s="398"/>
    </row>
    <row r="149" spans="1:34"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c r="AH149" s="398"/>
    </row>
    <row r="150" spans="1:34"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c r="AH150" s="398"/>
    </row>
    <row r="151" spans="1:34"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c r="AH151" s="398"/>
    </row>
    <row r="152" spans="1:34"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row>
    <row r="153" spans="1:34"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row>
    <row r="154" spans="1:34"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c r="AH154" s="398"/>
    </row>
    <row r="155" spans="1:34"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c r="AH155" s="398"/>
    </row>
    <row r="156" spans="1:34"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c r="AH156" s="398"/>
    </row>
    <row r="157" spans="1:34"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row>
    <row r="158" spans="1:34"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row>
    <row r="159" spans="1:34"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c r="AH159" s="398"/>
    </row>
    <row r="160" spans="1:34"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c r="AH160" s="398"/>
    </row>
    <row r="161" spans="1:34"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c r="AH161" s="398"/>
    </row>
    <row r="162" spans="1:34"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c r="AH162" s="398"/>
    </row>
    <row r="163" spans="1:34"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c r="AH163" s="398"/>
    </row>
    <row r="164" spans="1:34"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c r="AH164" s="398"/>
    </row>
    <row r="165" spans="1:34"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c r="AH165" s="398"/>
    </row>
    <row r="166" spans="1:34"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row>
    <row r="167" spans="1:34"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c r="AH167" s="398"/>
    </row>
    <row r="168" spans="1:34"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c r="AH168" s="398"/>
    </row>
    <row r="169" spans="1:34"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row>
    <row r="170" spans="1:34"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c r="AH170" s="398"/>
    </row>
    <row r="171" spans="1:34"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row>
    <row r="172" spans="1:34"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c r="AH172" s="398"/>
    </row>
    <row r="173" spans="1:34"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row>
    <row r="174" spans="1:34"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row>
    <row r="175" spans="1:34"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c r="AH175" s="398"/>
    </row>
    <row r="176" spans="1:34"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c r="AH176" s="398"/>
    </row>
    <row r="177" spans="1:34"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c r="AH177" s="398"/>
    </row>
    <row r="178" spans="1:34"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row>
    <row r="179" spans="1:34"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row>
    <row r="180" spans="1:34"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row>
    <row r="181" spans="1:34"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row>
    <row r="182" spans="1:34"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row>
    <row r="183" spans="1:34"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row>
    <row r="184" spans="1:34"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row>
    <row r="185" spans="1:34"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row>
    <row r="186" spans="1:34"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row>
    <row r="187" spans="1:34"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row>
    <row r="188" spans="1:34"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row>
    <row r="189" spans="1:34"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row>
    <row r="190" spans="1:34"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row>
    <row r="191" spans="1:34"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row>
    <row r="192" spans="1:34"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row>
    <row r="193" spans="1:34"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row>
    <row r="194" spans="1:34"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row>
    <row r="195" spans="1:34"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row>
    <row r="196" spans="1:34"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row>
    <row r="197" spans="1:34"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row>
    <row r="198" spans="1:34"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row>
    <row r="199" spans="1:34"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row>
    <row r="200" spans="1:34"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row>
    <row r="201" spans="1:34"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row>
    <row r="202" spans="1:34"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row>
    <row r="203" spans="1:34"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row>
    <row r="204" spans="1:34"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row>
    <row r="205" spans="1:34"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row>
    <row r="206" spans="1:34"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row>
    <row r="207" spans="1:34"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c r="AH207" s="398"/>
    </row>
    <row r="208" spans="1:34"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c r="AH208" s="398"/>
    </row>
    <row r="209" spans="1:34"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c r="AH209" s="398"/>
    </row>
    <row r="210" spans="1:34"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c r="AH210" s="398"/>
    </row>
    <row r="211" spans="1:34"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c r="AH211" s="398"/>
    </row>
    <row r="212" spans="1:34"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row>
    <row r="213" spans="1:34"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row>
    <row r="214" spans="1:34"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row>
    <row r="215" spans="1:34"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row>
    <row r="216" spans="1:34"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row>
    <row r="217" spans="1:34"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row>
    <row r="218" spans="1:34"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row>
    <row r="219" spans="1:34"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row>
    <row r="220" spans="1:34"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row>
    <row r="221" spans="1:34"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row>
    <row r="222" spans="1:34"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row>
    <row r="223" spans="1:34"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c r="AH223" s="398"/>
    </row>
    <row r="224" spans="1:34"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row>
    <row r="225" spans="1:34"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c r="AH225" s="398"/>
    </row>
    <row r="226" spans="1:34"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c r="AH226" s="398"/>
    </row>
    <row r="227" spans="1:34"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row>
    <row r="228" spans="1:34"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row>
    <row r="229" spans="1:34"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row>
    <row r="230" spans="1:34"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row>
    <row r="231" spans="1:34"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row>
    <row r="232" spans="1:34"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row>
    <row r="233" spans="1:34"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row>
    <row r="234" spans="1:34"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row>
    <row r="235" spans="1:34"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row>
    <row r="236" spans="1:34"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row>
    <row r="237" spans="1:34"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row>
    <row r="238" spans="1:34"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row>
    <row r="239" spans="1:34"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row>
    <row r="240" spans="1:34"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row>
    <row r="241" spans="1:34"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row>
    <row r="242" spans="1:34"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row>
    <row r="243" spans="1:34"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row>
    <row r="244" spans="1:34"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c r="AH244" s="398"/>
    </row>
    <row r="245" spans="1:34"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c r="AH245" s="398"/>
    </row>
    <row r="246" spans="1:34"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row>
    <row r="247" spans="1:34"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c r="AG247" s="398"/>
      <c r="AH247" s="398"/>
    </row>
    <row r="248" spans="1:34"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c r="AG248" s="398"/>
      <c r="AH248" s="398"/>
    </row>
    <row r="249" spans="1:34"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row>
    <row r="250" spans="1:34"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row>
    <row r="251" spans="1:34"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c r="AH251" s="398"/>
    </row>
    <row r="252" spans="1:34"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c r="AH252" s="398"/>
    </row>
    <row r="253" spans="1:34"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c r="AH253" s="398"/>
    </row>
    <row r="254" spans="1:34"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c r="AH254" s="398"/>
    </row>
    <row r="255" spans="1:34"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c r="AH255" s="398"/>
    </row>
    <row r="256" spans="1:34"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c r="AH256" s="398"/>
    </row>
    <row r="257" spans="1:34"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c r="AH257" s="398"/>
    </row>
    <row r="258" spans="1:34"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c r="AH258" s="398"/>
    </row>
    <row r="259" spans="1:34"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row>
    <row r="260" spans="1:34"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c r="AH260" s="398"/>
    </row>
    <row r="261" spans="1:34"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c r="AH261" s="398"/>
    </row>
    <row r="262" spans="1:34"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c r="AH262" s="398"/>
    </row>
    <row r="263" spans="1:34"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c r="AH263" s="398"/>
    </row>
    <row r="264" spans="1:34"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c r="AH264" s="398"/>
    </row>
    <row r="265" spans="1:34"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398"/>
    </row>
    <row r="266" spans="1:34"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c r="AH266" s="398"/>
    </row>
    <row r="267" spans="1:34"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c r="AH267" s="398"/>
    </row>
    <row r="268" spans="1:34"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row>
    <row r="269" spans="1:34"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c r="AG269" s="398"/>
      <c r="AH269" s="398"/>
    </row>
    <row r="270" spans="1:34"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c r="AG270" s="398"/>
      <c r="AH270" s="398"/>
    </row>
    <row r="271" spans="1:34"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c r="AG271" s="398"/>
      <c r="AH271" s="398"/>
    </row>
    <row r="272" spans="1:34"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c r="AH272" s="398"/>
    </row>
    <row r="273" spans="1:34"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c r="AH273" s="398"/>
    </row>
    <row r="274" spans="1:34"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c r="AH274" s="398"/>
    </row>
    <row r="275" spans="1:34"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398"/>
    </row>
    <row r="276" spans="1:34"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398"/>
    </row>
    <row r="277" spans="1:34"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c r="AH277" s="398"/>
    </row>
    <row r="278" spans="1:34"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c r="AH278" s="398"/>
    </row>
    <row r="279" spans="1:34"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c r="AH279" s="398"/>
    </row>
    <row r="280" spans="1:34"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c r="AH280" s="398"/>
    </row>
    <row r="281" spans="1:34"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c r="AH281" s="398"/>
    </row>
    <row r="282" spans="1:34"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c r="AH282" s="398"/>
    </row>
    <row r="283" spans="1:34"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c r="AG283" s="398"/>
      <c r="AH283" s="398"/>
    </row>
    <row r="284" spans="1:34"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c r="AG284" s="398"/>
      <c r="AH284" s="398"/>
    </row>
    <row r="285" spans="1:34"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c r="AG285" s="398"/>
      <c r="AH285" s="398"/>
    </row>
    <row r="286" spans="1:34"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c r="AG286" s="398"/>
      <c r="AH286" s="398"/>
    </row>
    <row r="287" spans="1:34"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c r="AG287" s="398"/>
      <c r="AH287" s="398"/>
    </row>
    <row r="288" spans="1:34"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c r="AG288" s="398"/>
      <c r="AH288" s="398"/>
    </row>
    <row r="289" spans="1:34"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c r="AG289" s="398"/>
      <c r="AH289" s="398"/>
    </row>
    <row r="290" spans="1:34"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c r="AG290" s="398"/>
      <c r="AH290" s="398"/>
    </row>
    <row r="291" spans="1:34"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c r="AH291" s="398"/>
    </row>
    <row r="292" spans="1:34"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c r="AG292" s="398"/>
      <c r="AH292" s="398"/>
    </row>
    <row r="293" spans="1:34"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c r="AG293" s="398"/>
      <c r="AH293" s="398"/>
    </row>
    <row r="294" spans="1:34"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c r="AH294" s="398"/>
    </row>
    <row r="295" spans="1:34"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c r="AG295" s="398"/>
      <c r="AH295" s="398"/>
    </row>
    <row r="296" spans="1:34"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c r="AG296" s="398"/>
      <c r="AH296" s="398"/>
    </row>
    <row r="297" spans="1:34"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c r="AG297" s="398"/>
      <c r="AH297" s="398"/>
    </row>
    <row r="298" spans="1:34"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c r="AH298" s="398"/>
    </row>
    <row r="299" spans="1:34"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c r="AG299" s="398"/>
      <c r="AH299" s="398"/>
    </row>
    <row r="300" spans="1:34"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c r="AG300" s="398"/>
      <c r="AH300" s="398"/>
    </row>
    <row r="301" spans="1:34"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c r="AG301" s="398"/>
      <c r="AH301" s="398"/>
    </row>
    <row r="302" spans="1:34"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c r="AG302" s="398"/>
      <c r="AH302" s="398"/>
    </row>
    <row r="303" spans="1:34"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c r="AG303" s="398"/>
      <c r="AH303" s="398"/>
    </row>
    <row r="304" spans="1:34"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c r="AG304" s="398"/>
      <c r="AH304" s="398"/>
    </row>
    <row r="305" spans="1:34"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c r="AG305" s="398"/>
      <c r="AH305" s="398"/>
    </row>
    <row r="306" spans="1:34"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c r="AG306" s="398"/>
      <c r="AH306" s="398"/>
    </row>
    <row r="307" spans="1:34"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c r="AG307" s="398"/>
      <c r="AH307" s="398"/>
    </row>
    <row r="308" spans="1:34"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c r="AH308" s="398"/>
    </row>
    <row r="309" spans="1:34"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c r="AG309" s="398"/>
      <c r="AH309" s="398"/>
    </row>
    <row r="310" spans="1:34"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c r="AH310" s="398"/>
    </row>
    <row r="311" spans="1:34"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c r="AG311" s="398"/>
      <c r="AH311" s="398"/>
    </row>
    <row r="312" spans="1:34"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c r="AG312" s="398"/>
      <c r="AH312" s="398"/>
    </row>
    <row r="313" spans="1:34"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c r="AG313" s="398"/>
      <c r="AH313" s="398"/>
    </row>
    <row r="314" spans="1:34"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c r="AH314" s="398"/>
    </row>
    <row r="315" spans="1:34"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c r="AG315" s="398"/>
      <c r="AH315" s="398"/>
    </row>
    <row r="316" spans="1:34"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c r="AG316" s="398"/>
      <c r="AH316" s="398"/>
    </row>
    <row r="317" spans="1:34"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c r="AG317" s="398"/>
      <c r="AH317" s="398"/>
    </row>
    <row r="318" spans="1:34"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c r="AG318" s="398"/>
      <c r="AH318" s="398"/>
    </row>
    <row r="319" spans="1:34"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c r="AG319" s="398"/>
      <c r="AH319" s="398"/>
    </row>
    <row r="320" spans="1:34"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c r="AH320" s="398"/>
    </row>
    <row r="321" spans="1:34"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c r="AH321" s="398"/>
    </row>
    <row r="322" spans="1:34"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row>
    <row r="323" spans="1:34"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c r="AG323" s="398"/>
      <c r="AH323" s="398"/>
    </row>
    <row r="324" spans="1:34"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row>
    <row r="325" spans="1:34"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c r="AG325" s="398"/>
      <c r="AH325" s="398"/>
    </row>
    <row r="326" spans="1:34"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c r="AG326" s="398"/>
      <c r="AH326" s="398"/>
    </row>
    <row r="327" spans="1:34"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c r="AG327" s="398"/>
      <c r="AH327" s="398"/>
    </row>
    <row r="328" spans="1:34"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c r="AG328" s="398"/>
      <c r="AH328" s="398"/>
    </row>
    <row r="329" spans="1:34"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c r="AG329" s="398"/>
      <c r="AH329" s="398"/>
    </row>
    <row r="330" spans="1:34"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c r="AH330" s="398"/>
    </row>
    <row r="331" spans="1:34"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c r="AG331" s="398"/>
      <c r="AH331" s="398"/>
    </row>
    <row r="332" spans="1:34"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c r="AG332" s="398"/>
      <c r="AH332" s="398"/>
    </row>
    <row r="333" spans="1:34"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c r="AG333" s="398"/>
      <c r="AH333" s="398"/>
    </row>
    <row r="334" spans="1:34"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c r="AH334" s="398"/>
    </row>
    <row r="335" spans="1:34"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c r="AH335" s="398"/>
    </row>
    <row r="336" spans="1:34"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c r="AG336" s="398"/>
      <c r="AH336" s="398"/>
    </row>
    <row r="337" spans="1:34"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c r="AG337" s="398"/>
      <c r="AH337" s="398"/>
    </row>
    <row r="338" spans="1:34"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c r="AG338" s="398"/>
      <c r="AH338" s="398"/>
    </row>
    <row r="339" spans="1:34"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c r="AG339" s="398"/>
      <c r="AH339" s="398"/>
    </row>
    <row r="340" spans="1:34"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c r="AG340" s="398"/>
      <c r="AH340" s="398"/>
    </row>
    <row r="341" spans="1:34"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c r="AG341" s="398"/>
      <c r="AH341" s="398"/>
    </row>
    <row r="342" spans="1:34"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c r="AG342" s="398"/>
      <c r="AH342" s="398"/>
    </row>
    <row r="343" spans="1:34"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c r="AG343" s="398"/>
      <c r="AH343" s="398"/>
    </row>
    <row r="344" spans="1:34"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c r="AH344" s="398"/>
    </row>
    <row r="345" spans="1:34"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c r="AH345" s="398"/>
    </row>
    <row r="346" spans="1:34"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c r="AH346" s="398"/>
    </row>
    <row r="347" spans="1:34"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c r="AH347" s="398"/>
    </row>
    <row r="348" spans="1:34"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c r="AH348" s="398"/>
    </row>
    <row r="349" spans="1:34"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c r="AH349" s="398"/>
    </row>
    <row r="350" spans="1:34"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c r="AG350" s="398"/>
      <c r="AH350" s="398"/>
    </row>
    <row r="351" spans="1:34"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c r="AG351" s="398"/>
      <c r="AH351" s="398"/>
    </row>
    <row r="352" spans="1:34"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c r="AG352" s="398"/>
      <c r="AH352" s="398"/>
    </row>
    <row r="353" spans="1:34"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c r="AG353" s="398"/>
      <c r="AH353" s="398"/>
    </row>
    <row r="354" spans="1:34"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c r="AG354" s="398"/>
      <c r="AH354" s="398"/>
    </row>
    <row r="355" spans="1:34"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c r="AG355" s="398"/>
      <c r="AH355" s="398"/>
    </row>
    <row r="356" spans="1:34"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c r="AH356" s="398"/>
    </row>
    <row r="357" spans="1:34"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c r="AH357" s="398"/>
    </row>
    <row r="358" spans="1:34"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c r="AG358" s="398"/>
      <c r="AH358" s="398"/>
    </row>
    <row r="359" spans="1:34"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c r="AH359" s="398"/>
    </row>
    <row r="360" spans="1:34"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c r="AG360" s="398"/>
      <c r="AH360" s="398"/>
    </row>
    <row r="361" spans="1:34"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c r="AG361" s="398"/>
      <c r="AH361" s="398"/>
    </row>
    <row r="362" spans="1:34"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c r="AG362" s="398"/>
      <c r="AH362" s="398"/>
    </row>
    <row r="363" spans="1:34"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c r="AG363" s="398"/>
      <c r="AH363" s="398"/>
    </row>
    <row r="364" spans="1:34"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c r="AG364" s="398"/>
      <c r="AH364" s="398"/>
    </row>
    <row r="365" spans="1:34"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c r="AG365" s="398"/>
      <c r="AH365" s="398"/>
    </row>
    <row r="366" spans="1:34"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c r="AH366" s="398"/>
    </row>
    <row r="367" spans="1:34"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c r="AG367" s="398"/>
      <c r="AH367" s="398"/>
    </row>
    <row r="368" spans="1:34"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c r="AG368" s="398"/>
      <c r="AH368" s="398"/>
    </row>
    <row r="369" spans="1:34"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c r="AG369" s="398"/>
      <c r="AH369" s="398"/>
    </row>
    <row r="370" spans="1:34"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c r="AG370" s="398"/>
      <c r="AH370" s="398"/>
    </row>
    <row r="371" spans="1:34"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c r="AG371" s="398"/>
      <c r="AH371" s="398"/>
    </row>
    <row r="372" spans="1:34"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c r="AG372" s="398"/>
      <c r="AH372" s="398"/>
    </row>
    <row r="373" spans="1:34"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c r="AG373" s="398"/>
      <c r="AH373" s="398"/>
    </row>
    <row r="374" spans="1:34"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c r="AG374" s="398"/>
      <c r="AH374" s="398"/>
    </row>
    <row r="375" spans="1:34"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c r="AG375" s="398"/>
      <c r="AH375" s="398"/>
    </row>
    <row r="376" spans="1:34"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c r="AG376" s="398"/>
      <c r="AH376" s="398"/>
    </row>
    <row r="377" spans="1:34"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c r="AG377" s="398"/>
      <c r="AH377" s="398"/>
    </row>
    <row r="378" spans="1:34"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c r="AG378" s="398"/>
      <c r="AH378" s="398"/>
    </row>
    <row r="379" spans="1:34"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c r="AG379" s="398"/>
      <c r="AH379" s="398"/>
    </row>
    <row r="380" spans="1:34"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c r="AH380" s="398"/>
    </row>
    <row r="381" spans="1:34"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c r="AG381" s="398"/>
      <c r="AH381" s="398"/>
    </row>
    <row r="382" spans="1:34"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c r="AH382" s="398"/>
    </row>
    <row r="383" spans="1:34"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c r="AG383" s="398"/>
      <c r="AH383" s="398"/>
    </row>
    <row r="384" spans="1:34"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c r="AG384" s="398"/>
      <c r="AH384" s="398"/>
    </row>
    <row r="385" spans="1:34"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c r="AG385" s="398"/>
      <c r="AH385" s="398"/>
    </row>
    <row r="386" spans="1:34"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c r="AG386" s="398"/>
      <c r="AH386" s="398"/>
    </row>
    <row r="387" spans="1:34"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c r="AG387" s="398"/>
      <c r="AH387" s="398"/>
    </row>
    <row r="388" spans="1:34"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c r="AG388" s="398"/>
      <c r="AH388" s="398"/>
    </row>
    <row r="389" spans="1:34"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c r="AG389" s="398"/>
      <c r="AH389" s="398"/>
    </row>
    <row r="390" spans="1:34"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c r="AG390" s="398"/>
      <c r="AH390" s="398"/>
    </row>
    <row r="391" spans="1:34"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c r="AH391" s="398"/>
    </row>
    <row r="392" spans="1:34"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c r="AH392" s="398"/>
    </row>
    <row r="393" spans="1:34"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c r="AH393" s="398"/>
    </row>
    <row r="394" spans="1:34"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c r="AH394" s="398"/>
    </row>
    <row r="395" spans="1:34"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c r="AH395" s="398"/>
    </row>
    <row r="396" spans="1:34"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c r="AG396" s="398"/>
      <c r="AH396" s="398"/>
    </row>
    <row r="397" spans="1:34"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c r="AG397" s="398"/>
      <c r="AH397" s="398"/>
    </row>
    <row r="398" spans="1:34"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c r="AG398" s="398"/>
      <c r="AH398" s="398"/>
    </row>
    <row r="399" spans="1:34"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c r="AG399" s="398"/>
      <c r="AH399" s="398"/>
    </row>
    <row r="400" spans="1:34"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c r="AG400" s="398"/>
      <c r="AH400" s="398"/>
    </row>
    <row r="401" spans="1:34"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c r="AG401" s="398"/>
      <c r="AH401" s="398"/>
    </row>
    <row r="402" spans="1:34"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c r="AG402" s="398"/>
      <c r="AH402" s="398"/>
    </row>
    <row r="403" spans="1:34"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c r="AG403" s="398"/>
      <c r="AH403" s="398"/>
    </row>
    <row r="404" spans="1:34"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c r="AG404" s="398"/>
      <c r="AH404" s="398"/>
    </row>
    <row r="405" spans="1:34"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c r="AG405" s="398"/>
      <c r="AH405" s="398"/>
    </row>
    <row r="406" spans="1:34"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c r="AG406" s="398"/>
      <c r="AH406" s="398"/>
    </row>
    <row r="407" spans="1:34"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c r="AG407" s="398"/>
      <c r="AH407" s="398"/>
    </row>
    <row r="408" spans="1:34"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c r="AG408" s="398"/>
      <c r="AH408" s="398"/>
    </row>
    <row r="409" spans="1:34"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c r="AG409" s="398"/>
      <c r="AH409" s="398"/>
    </row>
    <row r="410" spans="1:34"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c r="AH410" s="398"/>
    </row>
    <row r="411" spans="1:34"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c r="AH411" s="398"/>
    </row>
    <row r="412" spans="1:34"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c r="AG412" s="398"/>
      <c r="AH412" s="398"/>
    </row>
    <row r="413" spans="1:34"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c r="AG413" s="398"/>
      <c r="AH413" s="398"/>
    </row>
    <row r="414" spans="1:34"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c r="AH414" s="398"/>
    </row>
    <row r="415" spans="1:34"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c r="AH415" s="398"/>
    </row>
    <row r="416" spans="1:34"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c r="AG416" s="398"/>
      <c r="AH416" s="398"/>
    </row>
    <row r="417" spans="1:34"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c r="AH417" s="398"/>
    </row>
    <row r="418" spans="1:34"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c r="AG418" s="398"/>
      <c r="AH418" s="398"/>
    </row>
    <row r="419" spans="1:34"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c r="AG419" s="398"/>
      <c r="AH419" s="398"/>
    </row>
    <row r="420" spans="1:34"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c r="AG420" s="398"/>
      <c r="AH420" s="398"/>
    </row>
    <row r="421" spans="1:34"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c r="AG421" s="398"/>
      <c r="AH421" s="398"/>
    </row>
    <row r="422" spans="1:34"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c r="AG422" s="398"/>
      <c r="AH422" s="398"/>
    </row>
    <row r="423" spans="1:34"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c r="AG423" s="398"/>
      <c r="AH423" s="398"/>
    </row>
    <row r="424" spans="1:34"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c r="AE424" s="398"/>
      <c r="AF424" s="398"/>
      <c r="AG424" s="398"/>
      <c r="AH424" s="398"/>
    </row>
    <row r="425" spans="1:34"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c r="AG425" s="398"/>
      <c r="AH425" s="398"/>
    </row>
    <row r="426" spans="1:34"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c r="AE426" s="398"/>
      <c r="AF426" s="398"/>
      <c r="AG426" s="398"/>
      <c r="AH426" s="398"/>
    </row>
    <row r="427" spans="1:34"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c r="AE427" s="398"/>
      <c r="AF427" s="398"/>
      <c r="AG427" s="398"/>
      <c r="AH427" s="398"/>
    </row>
    <row r="428" spans="1:34"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c r="AE428" s="398"/>
      <c r="AF428" s="398"/>
      <c r="AG428" s="398"/>
      <c r="AH428" s="398"/>
    </row>
    <row r="429" spans="1:34"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c r="AE429" s="398"/>
      <c r="AF429" s="398"/>
      <c r="AG429" s="398"/>
      <c r="AH429" s="398"/>
    </row>
    <row r="430" spans="1:34"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c r="AE430" s="398"/>
      <c r="AF430" s="398"/>
      <c r="AG430" s="398"/>
      <c r="AH430" s="398"/>
    </row>
    <row r="431" spans="1:34"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c r="AE431" s="398"/>
      <c r="AF431" s="398"/>
      <c r="AG431" s="398"/>
      <c r="AH431" s="398"/>
    </row>
    <row r="432" spans="1:34"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c r="AE432" s="398"/>
      <c r="AF432" s="398"/>
      <c r="AG432" s="398"/>
      <c r="AH432" s="398"/>
    </row>
    <row r="433" spans="1:34"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c r="AE433" s="398"/>
      <c r="AF433" s="398"/>
      <c r="AG433" s="398"/>
      <c r="AH433" s="398"/>
    </row>
    <row r="434" spans="1:34"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c r="AH434" s="398"/>
    </row>
    <row r="435" spans="1:34"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c r="AH435" s="398"/>
    </row>
    <row r="436" spans="1:34"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c r="AE436" s="398"/>
      <c r="AF436" s="398"/>
      <c r="AG436" s="398"/>
      <c r="AH436" s="398"/>
    </row>
    <row r="437" spans="1:34"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c r="AE437" s="398"/>
      <c r="AF437" s="398"/>
      <c r="AG437" s="398"/>
      <c r="AH437" s="398"/>
    </row>
    <row r="438" spans="1:34"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c r="AE438" s="398"/>
      <c r="AF438" s="398"/>
      <c r="AG438" s="398"/>
      <c r="AH438" s="398"/>
    </row>
    <row r="439" spans="1:34"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c r="AE439" s="398"/>
      <c r="AF439" s="398"/>
      <c r="AG439" s="398"/>
      <c r="AH439" s="398"/>
    </row>
    <row r="440" spans="1:34"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c r="AH440" s="398"/>
    </row>
    <row r="441" spans="1:34"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c r="AE441" s="398"/>
      <c r="AF441" s="398"/>
      <c r="AG441" s="398"/>
      <c r="AH441" s="398"/>
    </row>
    <row r="442" spans="1:34"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c r="AE442" s="398"/>
      <c r="AF442" s="398"/>
      <c r="AG442" s="398"/>
      <c r="AH442" s="398"/>
    </row>
    <row r="443" spans="1:34"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c r="AE443" s="398"/>
      <c r="AF443" s="398"/>
      <c r="AG443" s="398"/>
      <c r="AH443" s="398"/>
    </row>
    <row r="444" spans="1:34"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c r="AE444" s="398"/>
      <c r="AF444" s="398"/>
      <c r="AG444" s="398"/>
      <c r="AH444" s="398"/>
    </row>
    <row r="445" spans="1:34"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c r="AE445" s="398"/>
      <c r="AF445" s="398"/>
      <c r="AG445" s="398"/>
      <c r="AH445" s="398"/>
    </row>
    <row r="446" spans="1:34"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c r="AE446" s="398"/>
      <c r="AF446" s="398"/>
      <c r="AG446" s="398"/>
      <c r="AH446" s="398"/>
    </row>
    <row r="447" spans="1:34"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c r="AE447" s="398"/>
      <c r="AF447" s="398"/>
      <c r="AG447" s="398"/>
      <c r="AH447" s="398"/>
    </row>
    <row r="448" spans="1:34"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c r="AE448" s="398"/>
      <c r="AF448" s="398"/>
      <c r="AG448" s="398"/>
      <c r="AH448" s="398"/>
    </row>
    <row r="449" spans="1:34"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c r="AE449" s="398"/>
      <c r="AF449" s="398"/>
      <c r="AG449" s="398"/>
      <c r="AH449" s="398"/>
    </row>
    <row r="450" spans="1:34"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c r="AE450" s="398"/>
      <c r="AF450" s="398"/>
      <c r="AG450" s="398"/>
      <c r="AH450" s="398"/>
    </row>
    <row r="451" spans="1:34"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c r="AE451" s="398"/>
      <c r="AF451" s="398"/>
      <c r="AG451" s="398"/>
      <c r="AH451" s="398"/>
    </row>
    <row r="452" spans="1:34"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c r="AE452" s="398"/>
      <c r="AF452" s="398"/>
      <c r="AG452" s="398"/>
      <c r="AH452" s="398"/>
    </row>
    <row r="453" spans="1:34"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c r="AE453" s="398"/>
      <c r="AF453" s="398"/>
      <c r="AG453" s="398"/>
      <c r="AH453" s="398"/>
    </row>
    <row r="454" spans="1:34"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c r="AE454" s="398"/>
      <c r="AF454" s="398"/>
      <c r="AG454" s="398"/>
      <c r="AH454" s="398"/>
    </row>
    <row r="455" spans="1:34"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c r="AE455" s="398"/>
      <c r="AF455" s="398"/>
      <c r="AG455" s="398"/>
      <c r="AH455" s="398"/>
    </row>
    <row r="456" spans="1:34"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c r="AE456" s="398"/>
      <c r="AF456" s="398"/>
      <c r="AG456" s="398"/>
      <c r="AH456" s="398"/>
    </row>
    <row r="457" spans="1:34"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c r="AE457" s="398"/>
      <c r="AF457" s="398"/>
      <c r="AG457" s="398"/>
      <c r="AH457" s="398"/>
    </row>
    <row r="458" spans="1:34"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c r="AH458" s="398"/>
    </row>
    <row r="459" spans="1:34"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c r="AE459" s="398"/>
      <c r="AF459" s="398"/>
      <c r="AG459" s="398"/>
      <c r="AH459" s="398"/>
    </row>
    <row r="460" spans="1:34"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c r="AH460" s="398"/>
    </row>
    <row r="461" spans="1:34"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c r="AE461" s="398"/>
      <c r="AF461" s="398"/>
      <c r="AG461" s="398"/>
      <c r="AH461" s="398"/>
    </row>
    <row r="462" spans="1:34"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c r="AE462" s="398"/>
      <c r="AF462" s="398"/>
      <c r="AG462" s="398"/>
      <c r="AH462" s="398"/>
    </row>
    <row r="463" spans="1:34"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c r="AE463" s="398"/>
      <c r="AF463" s="398"/>
      <c r="AG463" s="398"/>
      <c r="AH463" s="398"/>
    </row>
    <row r="464" spans="1:34"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c r="AE464" s="398"/>
      <c r="AF464" s="398"/>
      <c r="AG464" s="398"/>
      <c r="AH464" s="398"/>
    </row>
    <row r="465" spans="1:34"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c r="AE465" s="398"/>
      <c r="AF465" s="398"/>
      <c r="AG465" s="398"/>
      <c r="AH465" s="398"/>
    </row>
    <row r="466" spans="1:34"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c r="AE466" s="398"/>
      <c r="AF466" s="398"/>
      <c r="AG466" s="398"/>
      <c r="AH466" s="398"/>
    </row>
    <row r="467" spans="1:34"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c r="AE467" s="398"/>
      <c r="AF467" s="398"/>
      <c r="AG467" s="398"/>
      <c r="AH467" s="398"/>
    </row>
    <row r="468" spans="1:34"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c r="AE468" s="398"/>
      <c r="AF468" s="398"/>
      <c r="AG468" s="398"/>
      <c r="AH468" s="398"/>
    </row>
    <row r="469" spans="1:34"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c r="AH469" s="398"/>
    </row>
    <row r="470" spans="1:34"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c r="AE470" s="398"/>
      <c r="AF470" s="398"/>
      <c r="AG470" s="398"/>
      <c r="AH470" s="398"/>
    </row>
    <row r="471" spans="1:34"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c r="AE471" s="398"/>
      <c r="AF471" s="398"/>
      <c r="AG471" s="398"/>
      <c r="AH471" s="398"/>
    </row>
    <row r="472" spans="1:34"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c r="AE472" s="398"/>
      <c r="AF472" s="398"/>
      <c r="AG472" s="398"/>
      <c r="AH472" s="398"/>
    </row>
    <row r="473" spans="1:34"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c r="AE473" s="398"/>
      <c r="AF473" s="398"/>
      <c r="AG473" s="398"/>
      <c r="AH473" s="398"/>
    </row>
    <row r="474" spans="1:34"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c r="AE474" s="398"/>
      <c r="AF474" s="398"/>
      <c r="AG474" s="398"/>
      <c r="AH474" s="398"/>
    </row>
    <row r="475" spans="1:34"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c r="AE475" s="398"/>
      <c r="AF475" s="398"/>
      <c r="AG475" s="398"/>
      <c r="AH475" s="398"/>
    </row>
    <row r="476" spans="1:34"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c r="AE476" s="398"/>
      <c r="AF476" s="398"/>
      <c r="AG476" s="398"/>
      <c r="AH476" s="398"/>
    </row>
    <row r="477" spans="1:34"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c r="AE477" s="398"/>
      <c r="AF477" s="398"/>
      <c r="AG477" s="398"/>
      <c r="AH477" s="398"/>
    </row>
    <row r="478" spans="1:34"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c r="AE478" s="398"/>
      <c r="AF478" s="398"/>
      <c r="AG478" s="398"/>
      <c r="AH478" s="398"/>
    </row>
    <row r="479" spans="1:34"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c r="AE479" s="398"/>
      <c r="AF479" s="398"/>
      <c r="AG479" s="398"/>
      <c r="AH479" s="398"/>
    </row>
    <row r="480" spans="1:34"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c r="AE480" s="398"/>
      <c r="AF480" s="398"/>
      <c r="AG480" s="398"/>
      <c r="AH480" s="398"/>
    </row>
    <row r="481" spans="1:34"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c r="AE481" s="398"/>
      <c r="AF481" s="398"/>
      <c r="AG481" s="398"/>
      <c r="AH481" s="398"/>
    </row>
    <row r="482" spans="1:34"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c r="AH482" s="398"/>
    </row>
    <row r="483" spans="1:34"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c r="AE483" s="398"/>
      <c r="AF483" s="398"/>
      <c r="AG483" s="398"/>
      <c r="AH483" s="398"/>
    </row>
    <row r="484" spans="1:34"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c r="AE484" s="398"/>
      <c r="AF484" s="398"/>
      <c r="AG484" s="398"/>
      <c r="AH484" s="398"/>
    </row>
    <row r="485" spans="1:34"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c r="AE485" s="398"/>
      <c r="AF485" s="398"/>
      <c r="AG485" s="398"/>
      <c r="AH485" s="398"/>
    </row>
    <row r="486" spans="1:34"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G486" s="398"/>
      <c r="AH486" s="398"/>
    </row>
    <row r="487" spans="1:34"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c r="AH487" s="398"/>
    </row>
    <row r="488" spans="1:34"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c r="AH488" s="398"/>
    </row>
    <row r="489" spans="1:34"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c r="AE489" s="398"/>
      <c r="AF489" s="398"/>
      <c r="AG489" s="398"/>
      <c r="AH489" s="398"/>
    </row>
    <row r="490" spans="1:34"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c r="AE490" s="398"/>
      <c r="AF490" s="398"/>
      <c r="AG490" s="398"/>
      <c r="AH490" s="398"/>
    </row>
    <row r="491" spans="1:34"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c r="AE491" s="398"/>
      <c r="AF491" s="398"/>
      <c r="AG491" s="398"/>
      <c r="AH491" s="398"/>
    </row>
    <row r="492" spans="1:34"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c r="AE492" s="398"/>
      <c r="AF492" s="398"/>
      <c r="AG492" s="398"/>
      <c r="AH492" s="398"/>
    </row>
    <row r="493" spans="1:34"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c r="AE493" s="398"/>
      <c r="AF493" s="398"/>
      <c r="AG493" s="398"/>
      <c r="AH493" s="398"/>
    </row>
    <row r="494" spans="1:34"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c r="AE494" s="398"/>
      <c r="AF494" s="398"/>
      <c r="AG494" s="398"/>
      <c r="AH494" s="398"/>
    </row>
    <row r="495" spans="1:34"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c r="AE495" s="398"/>
      <c r="AF495" s="398"/>
      <c r="AG495" s="398"/>
      <c r="AH495" s="398"/>
    </row>
    <row r="496" spans="1:34"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c r="AE496" s="398"/>
      <c r="AF496" s="398"/>
      <c r="AG496" s="398"/>
      <c r="AH496" s="398"/>
    </row>
    <row r="497" spans="1:34"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G497" s="398"/>
      <c r="AH497" s="398"/>
    </row>
    <row r="498" spans="1:34"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c r="AE498" s="398"/>
      <c r="AF498" s="398"/>
      <c r="AG498" s="398"/>
      <c r="AH498" s="398"/>
    </row>
    <row r="499" spans="1:34"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row>
    <row r="500" spans="1:34"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c r="AE500" s="398"/>
      <c r="AF500" s="398"/>
      <c r="AG500" s="398"/>
      <c r="AH500" s="398"/>
    </row>
    <row r="501" spans="1:34"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c r="AE501" s="398"/>
      <c r="AF501" s="398"/>
      <c r="AG501" s="398"/>
      <c r="AH501" s="398"/>
    </row>
    <row r="502" spans="1:34"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c r="AE502" s="398"/>
      <c r="AF502" s="398"/>
      <c r="AG502" s="398"/>
      <c r="AH502" s="398"/>
    </row>
    <row r="503" spans="1:34"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c r="AE503" s="398"/>
      <c r="AF503" s="398"/>
      <c r="AG503" s="398"/>
      <c r="AH503" s="398"/>
    </row>
    <row r="504" spans="1:34"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c r="AH504" s="398"/>
    </row>
    <row r="505" spans="1:34"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c r="AH505" s="398"/>
    </row>
    <row r="506" spans="1:34"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c r="AE506" s="398"/>
      <c r="AF506" s="398"/>
      <c r="AG506" s="398"/>
      <c r="AH506" s="398"/>
    </row>
    <row r="507" spans="1:34"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c r="AH507" s="398"/>
    </row>
    <row r="508" spans="1:34"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c r="AE508" s="398"/>
      <c r="AF508" s="398"/>
      <c r="AG508" s="398"/>
      <c r="AH508" s="398"/>
    </row>
    <row r="509" spans="1:34"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c r="AE509" s="398"/>
      <c r="AF509" s="398"/>
      <c r="AG509" s="398"/>
      <c r="AH509" s="398"/>
    </row>
    <row r="510" spans="1:34"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G510" s="398"/>
      <c r="AH510" s="398"/>
    </row>
    <row r="511" spans="1:34"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c r="AE511" s="398"/>
      <c r="AF511" s="398"/>
      <c r="AG511" s="398"/>
      <c r="AH511" s="398"/>
    </row>
    <row r="512" spans="1:34"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row>
    <row r="513" spans="1:34"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c r="AE513" s="398"/>
      <c r="AF513" s="398"/>
      <c r="AG513" s="398"/>
      <c r="AH513" s="398"/>
    </row>
    <row r="514" spans="1:34"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c r="AE514" s="398"/>
      <c r="AF514" s="398"/>
      <c r="AG514" s="398"/>
      <c r="AH514" s="398"/>
    </row>
    <row r="515" spans="1:34"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c r="AE515" s="398"/>
      <c r="AF515" s="398"/>
      <c r="AG515" s="398"/>
      <c r="AH515" s="398"/>
    </row>
    <row r="516" spans="1:34"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c r="AE516" s="398"/>
      <c r="AF516" s="398"/>
      <c r="AG516" s="398"/>
      <c r="AH516" s="398"/>
    </row>
    <row r="517" spans="1:34"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c r="AE517" s="398"/>
      <c r="AF517" s="398"/>
      <c r="AG517" s="398"/>
      <c r="AH517" s="398"/>
    </row>
    <row r="518" spans="1:34"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c r="AE518" s="398"/>
      <c r="AF518" s="398"/>
      <c r="AG518" s="398"/>
      <c r="AH518" s="398"/>
    </row>
    <row r="519" spans="1:34"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c r="AE519" s="398"/>
      <c r="AF519" s="398"/>
      <c r="AG519" s="398"/>
      <c r="AH519" s="398"/>
    </row>
    <row r="520" spans="1:34"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c r="AE520" s="398"/>
      <c r="AF520" s="398"/>
      <c r="AG520" s="398"/>
      <c r="AH520" s="398"/>
    </row>
    <row r="521" spans="1:34"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c r="AE521" s="398"/>
      <c r="AF521" s="398"/>
      <c r="AG521" s="398"/>
      <c r="AH521" s="398"/>
    </row>
    <row r="522" spans="1:34"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8"/>
      <c r="AF522" s="398"/>
      <c r="AG522" s="398"/>
      <c r="AH522" s="398"/>
    </row>
    <row r="523" spans="1:34"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c r="AE523" s="398"/>
      <c r="AF523" s="398"/>
      <c r="AG523" s="398"/>
      <c r="AH523" s="398"/>
    </row>
    <row r="524" spans="1:34"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c r="AE524" s="398"/>
      <c r="AF524" s="398"/>
      <c r="AG524" s="398"/>
      <c r="AH524" s="398"/>
    </row>
    <row r="525" spans="1:34"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c r="AE525" s="398"/>
      <c r="AF525" s="398"/>
      <c r="AG525" s="398"/>
      <c r="AH525" s="398"/>
    </row>
    <row r="526" spans="1:34"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c r="AE526" s="398"/>
      <c r="AF526" s="398"/>
      <c r="AG526" s="398"/>
      <c r="AH526" s="398"/>
    </row>
    <row r="527" spans="1:34"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c r="AE527" s="398"/>
      <c r="AF527" s="398"/>
      <c r="AG527" s="398"/>
      <c r="AH527" s="398"/>
    </row>
    <row r="528" spans="1:34"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c r="AE528" s="398"/>
      <c r="AF528" s="398"/>
      <c r="AG528" s="398"/>
      <c r="AH528" s="398"/>
    </row>
    <row r="529" spans="1:34"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c r="AH529" s="398"/>
    </row>
    <row r="530" spans="1:34"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c r="AH530" s="398"/>
    </row>
    <row r="531" spans="1:34"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c r="AH531" s="398"/>
    </row>
    <row r="532" spans="1:34"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c r="AE532" s="398"/>
      <c r="AF532" s="398"/>
      <c r="AG532" s="398"/>
      <c r="AH532" s="398"/>
    </row>
    <row r="533" spans="1:34"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c r="AE533" s="398"/>
      <c r="AF533" s="398"/>
      <c r="AG533" s="398"/>
      <c r="AH533" s="398"/>
    </row>
    <row r="534" spans="1:34"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c r="AH534" s="398"/>
    </row>
    <row r="535" spans="1:34"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c r="AE535" s="398"/>
      <c r="AF535" s="398"/>
      <c r="AG535" s="398"/>
      <c r="AH535" s="398"/>
    </row>
    <row r="536" spans="1:34"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c r="AE536" s="398"/>
      <c r="AF536" s="398"/>
      <c r="AG536" s="398"/>
      <c r="AH536" s="398"/>
    </row>
    <row r="537" spans="1:34"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c r="AE537" s="398"/>
      <c r="AF537" s="398"/>
      <c r="AG537" s="398"/>
      <c r="AH537" s="398"/>
    </row>
    <row r="538" spans="1:34"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c r="AE538" s="398"/>
      <c r="AF538" s="398"/>
      <c r="AG538" s="398"/>
      <c r="AH538" s="398"/>
    </row>
    <row r="539" spans="1:34"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c r="AH539" s="398"/>
    </row>
    <row r="540" spans="1:34"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c r="AE540" s="398"/>
      <c r="AF540" s="398"/>
      <c r="AG540" s="398"/>
      <c r="AH540" s="398"/>
    </row>
    <row r="541" spans="1:34"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c r="AE541" s="398"/>
      <c r="AF541" s="398"/>
      <c r="AG541" s="398"/>
      <c r="AH541" s="398"/>
    </row>
    <row r="542" spans="1:34"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c r="AE542" s="398"/>
      <c r="AF542" s="398"/>
      <c r="AG542" s="398"/>
      <c r="AH542" s="398"/>
    </row>
    <row r="543" spans="1:34"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c r="AE543" s="398"/>
      <c r="AF543" s="398"/>
      <c r="AG543" s="398"/>
      <c r="AH543" s="398"/>
    </row>
    <row r="544" spans="1:34"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c r="AE544" s="398"/>
      <c r="AF544" s="398"/>
      <c r="AG544" s="398"/>
      <c r="AH544" s="398"/>
    </row>
    <row r="545" spans="1:34"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c r="AE545" s="398"/>
      <c r="AF545" s="398"/>
      <c r="AG545" s="398"/>
      <c r="AH545" s="398"/>
    </row>
    <row r="546" spans="1:34"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c r="AE546" s="398"/>
      <c r="AF546" s="398"/>
      <c r="AG546" s="398"/>
      <c r="AH546" s="398"/>
    </row>
    <row r="547" spans="1:34"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c r="AE547" s="398"/>
      <c r="AF547" s="398"/>
      <c r="AG547" s="398"/>
      <c r="AH547" s="398"/>
    </row>
    <row r="548" spans="1:34"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c r="AE548" s="398"/>
      <c r="AF548" s="398"/>
      <c r="AG548" s="398"/>
      <c r="AH548" s="398"/>
    </row>
    <row r="549" spans="1:34"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c r="AE549" s="398"/>
      <c r="AF549" s="398"/>
      <c r="AG549" s="398"/>
      <c r="AH549" s="398"/>
    </row>
    <row r="550" spans="1:34"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c r="AE550" s="398"/>
      <c r="AF550" s="398"/>
      <c r="AG550" s="398"/>
      <c r="AH550" s="398"/>
    </row>
    <row r="551" spans="1:34"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c r="AE551" s="398"/>
      <c r="AF551" s="398"/>
      <c r="AG551" s="398"/>
      <c r="AH551" s="398"/>
    </row>
    <row r="552" spans="1:34"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c r="AE552" s="398"/>
      <c r="AF552" s="398"/>
      <c r="AG552" s="398"/>
      <c r="AH552" s="398"/>
    </row>
    <row r="553" spans="1:34"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c r="AH553" s="398"/>
    </row>
    <row r="554" spans="1:34"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c r="AE554" s="398"/>
      <c r="AF554" s="398"/>
      <c r="AG554" s="398"/>
      <c r="AH554" s="398"/>
    </row>
    <row r="555" spans="1:34"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c r="AE555" s="398"/>
      <c r="AF555" s="398"/>
      <c r="AG555" s="398"/>
      <c r="AH555" s="398"/>
    </row>
    <row r="556" spans="1:34"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c r="AE556" s="398"/>
      <c r="AF556" s="398"/>
      <c r="AG556" s="398"/>
      <c r="AH556" s="398"/>
    </row>
    <row r="557" spans="1:34"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c r="AE557" s="398"/>
      <c r="AF557" s="398"/>
      <c r="AG557" s="398"/>
      <c r="AH557" s="398"/>
    </row>
    <row r="558" spans="1:34"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c r="AE558" s="398"/>
      <c r="AF558" s="398"/>
      <c r="AG558" s="398"/>
      <c r="AH558" s="398"/>
    </row>
    <row r="559" spans="1:34"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c r="AE559" s="398"/>
      <c r="AF559" s="398"/>
      <c r="AG559" s="398"/>
      <c r="AH559" s="398"/>
    </row>
    <row r="560" spans="1:34"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c r="AE560" s="398"/>
      <c r="AF560" s="398"/>
      <c r="AG560" s="398"/>
      <c r="AH560" s="398"/>
    </row>
    <row r="561" spans="1:34"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c r="AE561" s="398"/>
      <c r="AF561" s="398"/>
      <c r="AG561" s="398"/>
      <c r="AH561" s="398"/>
    </row>
    <row r="562" spans="1:34"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c r="AE562" s="398"/>
      <c r="AF562" s="398"/>
      <c r="AG562" s="398"/>
      <c r="AH562" s="398"/>
    </row>
    <row r="563" spans="1:34"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c r="AE563" s="398"/>
      <c r="AF563" s="398"/>
      <c r="AG563" s="398"/>
      <c r="AH563" s="398"/>
    </row>
    <row r="564" spans="1:34"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c r="AE564" s="398"/>
      <c r="AF564" s="398"/>
      <c r="AG564" s="398"/>
      <c r="AH564" s="398"/>
    </row>
    <row r="565" spans="1:34"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c r="AE565" s="398"/>
      <c r="AF565" s="398"/>
      <c r="AG565" s="398"/>
      <c r="AH565" s="398"/>
    </row>
    <row r="566" spans="1:34"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c r="AH566" s="398"/>
    </row>
    <row r="567" spans="1:34"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row>
    <row r="568" spans="1:34"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c r="AH568" s="398"/>
    </row>
    <row r="569" spans="1:34"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c r="AE569" s="398"/>
      <c r="AF569" s="398"/>
      <c r="AG569" s="398"/>
      <c r="AH569" s="398"/>
    </row>
    <row r="570" spans="1:34"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c r="AE570" s="398"/>
      <c r="AF570" s="398"/>
      <c r="AG570" s="398"/>
      <c r="AH570" s="398"/>
    </row>
    <row r="571" spans="1:34"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c r="AE571" s="398"/>
      <c r="AF571" s="398"/>
      <c r="AG571" s="398"/>
      <c r="AH571" s="398"/>
    </row>
    <row r="572" spans="1:34"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c r="AE572" s="398"/>
      <c r="AF572" s="398"/>
      <c r="AG572" s="398"/>
      <c r="AH572" s="398"/>
    </row>
    <row r="573" spans="1:34"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c r="AE573" s="398"/>
      <c r="AF573" s="398"/>
      <c r="AG573" s="398"/>
      <c r="AH573" s="398"/>
    </row>
    <row r="574" spans="1:34"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c r="AE574" s="398"/>
      <c r="AF574" s="398"/>
      <c r="AG574" s="398"/>
      <c r="AH574" s="398"/>
    </row>
    <row r="575" spans="1:34"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c r="AE575" s="398"/>
      <c r="AF575" s="398"/>
      <c r="AG575" s="398"/>
      <c r="AH575" s="398"/>
    </row>
    <row r="576" spans="1:34"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c r="AE576" s="398"/>
      <c r="AF576" s="398"/>
      <c r="AG576" s="398"/>
      <c r="AH576" s="398"/>
    </row>
    <row r="577" spans="1:34"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c r="AE577" s="398"/>
      <c r="AF577" s="398"/>
      <c r="AG577" s="398"/>
      <c r="AH577" s="398"/>
    </row>
    <row r="578" spans="1:34"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c r="AE578" s="398"/>
      <c r="AF578" s="398"/>
      <c r="AG578" s="398"/>
      <c r="AH578" s="398"/>
    </row>
    <row r="579" spans="1:34"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c r="AE579" s="398"/>
      <c r="AF579" s="398"/>
      <c r="AG579" s="398"/>
      <c r="AH579" s="398"/>
    </row>
    <row r="580" spans="1:34"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c r="AE580" s="398"/>
      <c r="AF580" s="398"/>
      <c r="AG580" s="398"/>
      <c r="AH580" s="398"/>
    </row>
    <row r="581" spans="1:34"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c r="AE581" s="398"/>
      <c r="AF581" s="398"/>
      <c r="AG581" s="398"/>
      <c r="AH581" s="398"/>
    </row>
    <row r="582" spans="1:34"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c r="AH582" s="398"/>
    </row>
    <row r="583" spans="1:34"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c r="AE583" s="398"/>
      <c r="AF583" s="398"/>
      <c r="AG583" s="398"/>
      <c r="AH583" s="398"/>
    </row>
    <row r="584" spans="1:34"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c r="AE584" s="398"/>
      <c r="AF584" s="398"/>
      <c r="AG584" s="398"/>
      <c r="AH584" s="398"/>
    </row>
    <row r="585" spans="1:34"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c r="AE585" s="398"/>
      <c r="AF585" s="398"/>
      <c r="AG585" s="398"/>
      <c r="AH585" s="398"/>
    </row>
    <row r="586" spans="1:34"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c r="AE586" s="398"/>
      <c r="AF586" s="398"/>
      <c r="AG586" s="398"/>
      <c r="AH586" s="398"/>
    </row>
    <row r="587" spans="1:34"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c r="AE587" s="398"/>
      <c r="AF587" s="398"/>
      <c r="AG587" s="398"/>
      <c r="AH587" s="398"/>
    </row>
    <row r="588" spans="1:34"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c r="AE588" s="398"/>
      <c r="AF588" s="398"/>
      <c r="AG588" s="398"/>
      <c r="AH588" s="398"/>
    </row>
    <row r="589" spans="1:34"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c r="AE589" s="398"/>
      <c r="AF589" s="398"/>
      <c r="AG589" s="398"/>
      <c r="AH589" s="398"/>
    </row>
    <row r="590" spans="1:34"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c r="AH590" s="398"/>
    </row>
    <row r="591" spans="1:34"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c r="AE591" s="398"/>
      <c r="AF591" s="398"/>
      <c r="AG591" s="398"/>
      <c r="AH591" s="398"/>
    </row>
    <row r="592" spans="1:34"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c r="AH592" s="398"/>
    </row>
    <row r="593" spans="1:34"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c r="AH593" s="398"/>
    </row>
    <row r="594" spans="1:34"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c r="AE594" s="398"/>
      <c r="AF594" s="398"/>
      <c r="AG594" s="398"/>
      <c r="AH594" s="398"/>
    </row>
    <row r="595" spans="1:34"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c r="AH595" s="398"/>
    </row>
    <row r="596" spans="1:34"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c r="AE596" s="398"/>
      <c r="AF596" s="398"/>
      <c r="AG596" s="398"/>
      <c r="AH596" s="398"/>
    </row>
    <row r="597" spans="1:34"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c r="AE597" s="398"/>
      <c r="AF597" s="398"/>
      <c r="AG597" s="398"/>
      <c r="AH597" s="398"/>
    </row>
    <row r="598" spans="1:34"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c r="AE598" s="398"/>
      <c r="AF598" s="398"/>
      <c r="AG598" s="398"/>
      <c r="AH598" s="398"/>
    </row>
    <row r="599" spans="1:34"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c r="AE599" s="398"/>
      <c r="AF599" s="398"/>
      <c r="AG599" s="398"/>
      <c r="AH599" s="398"/>
    </row>
    <row r="600" spans="1:34"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c r="AE600" s="398"/>
      <c r="AF600" s="398"/>
      <c r="AG600" s="398"/>
      <c r="AH600" s="398"/>
    </row>
    <row r="601" spans="1:34"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c r="AE601" s="398"/>
      <c r="AF601" s="398"/>
      <c r="AG601" s="398"/>
      <c r="AH601" s="398"/>
    </row>
    <row r="602" spans="1:34"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c r="AE602" s="398"/>
      <c r="AF602" s="398"/>
      <c r="AG602" s="398"/>
      <c r="AH602" s="398"/>
    </row>
    <row r="603" spans="1:34"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c r="AE603" s="398"/>
      <c r="AF603" s="398"/>
      <c r="AG603" s="398"/>
      <c r="AH603" s="398"/>
    </row>
    <row r="604" spans="1:34"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c r="AE604" s="398"/>
      <c r="AF604" s="398"/>
      <c r="AG604" s="398"/>
      <c r="AH604" s="398"/>
    </row>
    <row r="605" spans="1:34"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c r="AE605" s="398"/>
      <c r="AF605" s="398"/>
      <c r="AG605" s="398"/>
      <c r="AH605" s="398"/>
    </row>
    <row r="606" spans="1:34"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c r="AE606" s="398"/>
      <c r="AF606" s="398"/>
      <c r="AG606" s="398"/>
      <c r="AH606" s="398"/>
    </row>
    <row r="607" spans="1:34"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c r="AE607" s="398"/>
      <c r="AF607" s="398"/>
      <c r="AG607" s="398"/>
      <c r="AH607" s="398"/>
    </row>
    <row r="608" spans="1:34"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c r="AH608" s="398"/>
    </row>
    <row r="609" spans="1:34"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c r="AE609" s="398"/>
      <c r="AF609" s="398"/>
      <c r="AG609" s="398"/>
      <c r="AH609" s="398"/>
    </row>
    <row r="610" spans="1:34"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c r="AH610" s="398"/>
    </row>
    <row r="611" spans="1:34"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c r="AE611" s="398"/>
      <c r="AF611" s="398"/>
      <c r="AG611" s="398"/>
      <c r="AH611" s="398"/>
    </row>
    <row r="612" spans="1:34"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c r="AE612" s="398"/>
      <c r="AF612" s="398"/>
      <c r="AG612" s="398"/>
      <c r="AH612" s="398"/>
    </row>
    <row r="613" spans="1:34"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c r="AE613" s="398"/>
      <c r="AF613" s="398"/>
      <c r="AG613" s="398"/>
      <c r="AH613" s="398"/>
    </row>
    <row r="614" spans="1:34"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c r="AE614" s="398"/>
      <c r="AF614" s="398"/>
      <c r="AG614" s="398"/>
      <c r="AH614" s="398"/>
    </row>
    <row r="615" spans="1:34"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c r="AE615" s="398"/>
      <c r="AF615" s="398"/>
      <c r="AG615" s="398"/>
      <c r="AH615" s="398"/>
    </row>
    <row r="616" spans="1:34"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c r="AE616" s="398"/>
      <c r="AF616" s="398"/>
      <c r="AG616" s="398"/>
      <c r="AH616" s="398"/>
    </row>
    <row r="617" spans="1:34"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c r="AH617" s="398"/>
    </row>
    <row r="618" spans="1:34"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c r="AE618" s="398"/>
      <c r="AF618" s="398"/>
      <c r="AG618" s="398"/>
      <c r="AH618" s="398"/>
    </row>
    <row r="619" spans="1:34"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c r="AE619" s="398"/>
      <c r="AF619" s="398"/>
      <c r="AG619" s="398"/>
      <c r="AH619" s="398"/>
    </row>
    <row r="620" spans="1:34"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c r="AE620" s="398"/>
      <c r="AF620" s="398"/>
      <c r="AG620" s="398"/>
      <c r="AH620" s="398"/>
    </row>
    <row r="621" spans="1:34"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c r="AH621" s="398"/>
    </row>
    <row r="622" spans="1:34"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c r="AE622" s="398"/>
      <c r="AF622" s="398"/>
      <c r="AG622" s="398"/>
      <c r="AH622" s="398"/>
    </row>
    <row r="623" spans="1:34"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c r="AH623" s="398"/>
    </row>
    <row r="624" spans="1:34"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c r="AE624" s="398"/>
      <c r="AF624" s="398"/>
      <c r="AG624" s="398"/>
      <c r="AH624" s="398"/>
    </row>
    <row r="625" spans="1:34"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c r="AE625" s="398"/>
      <c r="AF625" s="398"/>
      <c r="AG625" s="398"/>
      <c r="AH625" s="398"/>
    </row>
    <row r="626" spans="1:34"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c r="AE626" s="398"/>
      <c r="AF626" s="398"/>
      <c r="AG626" s="398"/>
      <c r="AH626" s="398"/>
    </row>
    <row r="627" spans="1:34"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c r="AE627" s="398"/>
      <c r="AF627" s="398"/>
      <c r="AG627" s="398"/>
      <c r="AH627" s="398"/>
    </row>
    <row r="628" spans="1:34"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c r="AE628" s="398"/>
      <c r="AF628" s="398"/>
      <c r="AG628" s="398"/>
      <c r="AH628" s="398"/>
    </row>
    <row r="629" spans="1:34"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c r="AE629" s="398"/>
      <c r="AF629" s="398"/>
      <c r="AG629" s="398"/>
      <c r="AH629" s="398"/>
    </row>
    <row r="630" spans="1:34"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c r="AE630" s="398"/>
      <c r="AF630" s="398"/>
      <c r="AG630" s="398"/>
      <c r="AH630" s="398"/>
    </row>
    <row r="631" spans="1:34"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c r="AE631" s="398"/>
      <c r="AF631" s="398"/>
      <c r="AG631" s="398"/>
      <c r="AH631" s="398"/>
    </row>
    <row r="632" spans="1:34"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c r="AE632" s="398"/>
      <c r="AF632" s="398"/>
      <c r="AG632" s="398"/>
      <c r="AH632" s="398"/>
    </row>
    <row r="633" spans="1:34"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c r="AE633" s="398"/>
      <c r="AF633" s="398"/>
      <c r="AG633" s="398"/>
      <c r="AH633" s="398"/>
    </row>
    <row r="634" spans="1:34"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c r="AE634" s="398"/>
      <c r="AF634" s="398"/>
      <c r="AG634" s="398"/>
      <c r="AH634" s="398"/>
    </row>
    <row r="635" spans="1:34"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c r="AE635" s="398"/>
      <c r="AF635" s="398"/>
      <c r="AG635" s="398"/>
      <c r="AH635" s="398"/>
    </row>
    <row r="636" spans="1:34"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c r="AE636" s="398"/>
      <c r="AF636" s="398"/>
      <c r="AG636" s="398"/>
      <c r="AH636" s="398"/>
    </row>
    <row r="637" spans="1:34"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c r="AE637" s="398"/>
      <c r="AF637" s="398"/>
      <c r="AG637" s="398"/>
      <c r="AH637" s="398"/>
    </row>
    <row r="638" spans="1:34"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c r="AH638" s="398"/>
    </row>
    <row r="639" spans="1:34"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c r="AE639" s="398"/>
      <c r="AF639" s="398"/>
      <c r="AG639" s="398"/>
      <c r="AH639" s="398"/>
    </row>
    <row r="640" spans="1:34"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c r="AE640" s="398"/>
      <c r="AF640" s="398"/>
      <c r="AG640" s="398"/>
      <c r="AH640" s="398"/>
    </row>
    <row r="641" spans="1:34"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c r="AE641" s="398"/>
      <c r="AF641" s="398"/>
      <c r="AG641" s="398"/>
      <c r="AH641" s="398"/>
    </row>
    <row r="642" spans="1:34"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c r="AH642" s="398"/>
    </row>
    <row r="643" spans="1:34"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c r="AH643" s="398"/>
    </row>
    <row r="644" spans="1:34"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c r="AH644" s="398"/>
    </row>
    <row r="645" spans="1:34"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c r="AH645" s="398"/>
    </row>
    <row r="646" spans="1:34"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c r="AH646" s="398"/>
    </row>
    <row r="647" spans="1:34"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c r="AH647" s="398"/>
    </row>
    <row r="648" spans="1:34"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c r="AH648" s="398"/>
    </row>
    <row r="649" spans="1:34"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c r="AH649" s="398"/>
    </row>
    <row r="650" spans="1:34"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c r="AH650" s="398"/>
    </row>
    <row r="651" spans="1:34"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c r="AE651" s="398"/>
      <c r="AF651" s="398"/>
      <c r="AG651" s="398"/>
      <c r="AH651" s="398"/>
    </row>
    <row r="652" spans="1:34"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c r="AE652" s="398"/>
      <c r="AF652" s="398"/>
      <c r="AG652" s="398"/>
      <c r="AH652" s="398"/>
    </row>
    <row r="653" spans="1:34"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c r="AE653" s="398"/>
      <c r="AF653" s="398"/>
      <c r="AG653" s="398"/>
      <c r="AH653" s="398"/>
    </row>
    <row r="654" spans="1:34"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c r="AE654" s="398"/>
      <c r="AF654" s="398"/>
      <c r="AG654" s="398"/>
      <c r="AH654" s="398"/>
    </row>
    <row r="655" spans="1:34"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c r="AE655" s="398"/>
      <c r="AF655" s="398"/>
      <c r="AG655" s="398"/>
      <c r="AH655" s="398"/>
    </row>
    <row r="656" spans="1:34"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c r="AE656" s="398"/>
      <c r="AF656" s="398"/>
      <c r="AG656" s="398"/>
      <c r="AH656" s="398"/>
    </row>
    <row r="657" spans="1:34"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c r="AE657" s="398"/>
      <c r="AF657" s="398"/>
      <c r="AG657" s="398"/>
      <c r="AH657" s="398"/>
    </row>
    <row r="658" spans="1:34"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c r="AE658" s="398"/>
      <c r="AF658" s="398"/>
      <c r="AG658" s="398"/>
      <c r="AH658" s="398"/>
    </row>
    <row r="659" spans="1:34"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c r="AE659" s="398"/>
      <c r="AF659" s="398"/>
      <c r="AG659" s="398"/>
      <c r="AH659" s="398"/>
    </row>
    <row r="660" spans="1:34"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c r="AE660" s="398"/>
      <c r="AF660" s="398"/>
      <c r="AG660" s="398"/>
      <c r="AH660" s="398"/>
    </row>
    <row r="661" spans="1:34"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c r="AE661" s="398"/>
      <c r="AF661" s="398"/>
      <c r="AG661" s="398"/>
      <c r="AH661" s="398"/>
    </row>
    <row r="662" spans="1:34"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c r="AH662" s="398"/>
    </row>
    <row r="663" spans="1:34"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c r="AE663" s="398"/>
      <c r="AF663" s="398"/>
      <c r="AG663" s="398"/>
      <c r="AH663" s="398"/>
    </row>
    <row r="664" spans="1:34"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c r="AH664" s="398"/>
    </row>
    <row r="665" spans="1:34"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c r="AH665" s="398"/>
    </row>
    <row r="666" spans="1:34"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c r="AE666" s="398"/>
      <c r="AF666" s="398"/>
      <c r="AG666" s="398"/>
      <c r="AH666" s="398"/>
    </row>
    <row r="667" spans="1:34"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c r="AH667" s="398"/>
    </row>
    <row r="668" spans="1:34"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c r="AE668" s="398"/>
      <c r="AF668" s="398"/>
      <c r="AG668" s="398"/>
      <c r="AH668" s="398"/>
    </row>
    <row r="669" spans="1:34"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c r="AE669" s="398"/>
      <c r="AF669" s="398"/>
      <c r="AG669" s="398"/>
      <c r="AH669" s="398"/>
    </row>
    <row r="670" spans="1:34"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c r="AE670" s="398"/>
      <c r="AF670" s="398"/>
      <c r="AG670" s="398"/>
      <c r="AH670" s="398"/>
    </row>
    <row r="671" spans="1:34"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c r="AE671" s="398"/>
      <c r="AF671" s="398"/>
      <c r="AG671" s="398"/>
      <c r="AH671" s="398"/>
    </row>
    <row r="672" spans="1:34"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c r="AE672" s="398"/>
      <c r="AF672" s="398"/>
      <c r="AG672" s="398"/>
      <c r="AH672" s="398"/>
    </row>
    <row r="673" spans="1:34"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c r="AE673" s="398"/>
      <c r="AF673" s="398"/>
      <c r="AG673" s="398"/>
      <c r="AH673" s="398"/>
    </row>
    <row r="674" spans="1:34"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c r="AE674" s="398"/>
      <c r="AF674" s="398"/>
      <c r="AG674" s="398"/>
      <c r="AH674" s="398"/>
    </row>
    <row r="675" spans="1:34"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c r="AE675" s="398"/>
      <c r="AF675" s="398"/>
      <c r="AG675" s="398"/>
      <c r="AH675" s="398"/>
    </row>
    <row r="676" spans="1:34"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c r="AE676" s="398"/>
      <c r="AF676" s="398"/>
      <c r="AG676" s="398"/>
      <c r="AH676" s="398"/>
    </row>
    <row r="677" spans="1:34"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c r="AE677" s="398"/>
      <c r="AF677" s="398"/>
      <c r="AG677" s="398"/>
      <c r="AH677" s="398"/>
    </row>
    <row r="678" spans="1:34"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c r="AE678" s="398"/>
      <c r="AF678" s="398"/>
      <c r="AG678" s="398"/>
      <c r="AH678" s="398"/>
    </row>
    <row r="679" spans="1:34"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c r="AE679" s="398"/>
      <c r="AF679" s="398"/>
      <c r="AG679" s="398"/>
      <c r="AH679" s="398"/>
    </row>
    <row r="680" spans="1:34"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c r="AE680" s="398"/>
      <c r="AF680" s="398"/>
      <c r="AG680" s="398"/>
      <c r="AH680" s="398"/>
    </row>
    <row r="681" spans="1:34"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c r="AE681" s="398"/>
      <c r="AF681" s="398"/>
      <c r="AG681" s="398"/>
      <c r="AH681" s="398"/>
    </row>
    <row r="682" spans="1:34"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c r="AH682" s="398"/>
    </row>
    <row r="683" spans="1:34"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c r="AE683" s="398"/>
      <c r="AF683" s="398"/>
      <c r="AG683" s="398"/>
      <c r="AH683" s="398"/>
    </row>
    <row r="684" spans="1:34"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c r="AE684" s="398"/>
      <c r="AF684" s="398"/>
      <c r="AG684" s="398"/>
      <c r="AH684" s="398"/>
    </row>
    <row r="685" spans="1:34"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c r="AE685" s="398"/>
      <c r="AF685" s="398"/>
      <c r="AG685" s="398"/>
      <c r="AH685" s="398"/>
    </row>
    <row r="686" spans="1:34"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c r="AE686" s="398"/>
      <c r="AF686" s="398"/>
      <c r="AG686" s="398"/>
      <c r="AH686" s="398"/>
    </row>
    <row r="687" spans="1:34"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c r="AE687" s="398"/>
      <c r="AF687" s="398"/>
      <c r="AG687" s="398"/>
      <c r="AH687" s="398"/>
    </row>
    <row r="688" spans="1:34"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c r="AH688" s="398"/>
    </row>
    <row r="689" spans="1:34"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c r="AE689" s="398"/>
      <c r="AF689" s="398"/>
      <c r="AG689" s="398"/>
      <c r="AH689" s="398"/>
    </row>
    <row r="690" spans="1:34"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c r="AE690" s="398"/>
      <c r="AF690" s="398"/>
      <c r="AG690" s="398"/>
      <c r="AH690" s="398"/>
    </row>
    <row r="691" spans="1:34"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c r="AE691" s="398"/>
      <c r="AF691" s="398"/>
      <c r="AG691" s="398"/>
      <c r="AH691" s="398"/>
    </row>
    <row r="692" spans="1:34"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c r="AE692" s="398"/>
      <c r="AF692" s="398"/>
      <c r="AG692" s="398"/>
      <c r="AH692" s="398"/>
    </row>
    <row r="693" spans="1:34"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c r="AE693" s="398"/>
      <c r="AF693" s="398"/>
      <c r="AG693" s="398"/>
      <c r="AH693" s="398"/>
    </row>
    <row r="694" spans="1:34"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c r="AE694" s="398"/>
      <c r="AF694" s="398"/>
      <c r="AG694" s="398"/>
      <c r="AH694" s="398"/>
    </row>
    <row r="695" spans="1:34"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c r="AE695" s="398"/>
      <c r="AF695" s="398"/>
      <c r="AG695" s="398"/>
      <c r="AH695" s="398"/>
    </row>
    <row r="696" spans="1:34"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c r="AE696" s="398"/>
      <c r="AF696" s="398"/>
      <c r="AG696" s="398"/>
      <c r="AH696" s="398"/>
    </row>
    <row r="697" spans="1:34"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c r="AE697" s="398"/>
      <c r="AF697" s="398"/>
      <c r="AG697" s="398"/>
      <c r="AH697" s="398"/>
    </row>
    <row r="698" spans="1:34"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c r="AE698" s="398"/>
      <c r="AF698" s="398"/>
      <c r="AG698" s="398"/>
      <c r="AH698" s="398"/>
    </row>
    <row r="699" spans="1:34"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c r="AE699" s="398"/>
      <c r="AF699" s="398"/>
      <c r="AG699" s="398"/>
      <c r="AH699" s="398"/>
    </row>
    <row r="700" spans="1:34"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c r="AE700" s="398"/>
      <c r="AF700" s="398"/>
      <c r="AG700" s="398"/>
      <c r="AH700" s="398"/>
    </row>
    <row r="701" spans="1:34"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c r="AH701" s="398"/>
    </row>
    <row r="702" spans="1:34"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c r="AE702" s="398"/>
      <c r="AF702" s="398"/>
      <c r="AG702" s="398"/>
      <c r="AH702" s="398"/>
    </row>
    <row r="703" spans="1:34"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c r="AE703" s="398"/>
      <c r="AF703" s="398"/>
      <c r="AG703" s="398"/>
      <c r="AH703" s="398"/>
    </row>
    <row r="704" spans="1:34"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c r="AE704" s="398"/>
      <c r="AF704" s="398"/>
      <c r="AG704" s="398"/>
      <c r="AH704" s="398"/>
    </row>
    <row r="705" spans="1:34"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c r="AE705" s="398"/>
      <c r="AF705" s="398"/>
      <c r="AG705" s="398"/>
      <c r="AH705" s="398"/>
    </row>
    <row r="706" spans="1:34"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c r="AE706" s="398"/>
      <c r="AF706" s="398"/>
      <c r="AG706" s="398"/>
      <c r="AH706" s="398"/>
    </row>
    <row r="707" spans="1:34"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c r="AE707" s="398"/>
      <c r="AF707" s="398"/>
      <c r="AG707" s="398"/>
      <c r="AH707" s="398"/>
    </row>
    <row r="708" spans="1:34"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c r="AE708" s="398"/>
      <c r="AF708" s="398"/>
      <c r="AG708" s="398"/>
      <c r="AH708" s="398"/>
    </row>
    <row r="709" spans="1:34"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c r="AE709" s="398"/>
      <c r="AF709" s="398"/>
      <c r="AG709" s="398"/>
      <c r="AH709" s="398"/>
    </row>
    <row r="710" spans="1:34"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c r="AE710" s="398"/>
      <c r="AF710" s="398"/>
      <c r="AG710" s="398"/>
      <c r="AH710" s="398"/>
    </row>
    <row r="711" spans="1:34"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c r="AE711" s="398"/>
      <c r="AF711" s="398"/>
      <c r="AG711" s="398"/>
      <c r="AH711" s="398"/>
    </row>
    <row r="712" spans="1:34"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c r="AE712" s="398"/>
      <c r="AF712" s="398"/>
      <c r="AG712" s="398"/>
      <c r="AH712" s="398"/>
    </row>
    <row r="713" spans="1:34"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c r="AE713" s="398"/>
      <c r="AF713" s="398"/>
      <c r="AG713" s="398"/>
      <c r="AH713" s="398"/>
    </row>
    <row r="714" spans="1:34"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c r="AH714" s="398"/>
    </row>
    <row r="715" spans="1:34"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c r="AH715" s="398"/>
    </row>
    <row r="716" spans="1:34"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c r="AE716" s="398"/>
      <c r="AF716" s="398"/>
      <c r="AG716" s="398"/>
      <c r="AH716" s="398"/>
    </row>
    <row r="717" spans="1:34"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c r="AE717" s="398"/>
      <c r="AF717" s="398"/>
      <c r="AG717" s="398"/>
      <c r="AH717" s="398"/>
    </row>
    <row r="718" spans="1:34"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c r="AE718" s="398"/>
      <c r="AF718" s="398"/>
      <c r="AG718" s="398"/>
      <c r="AH718" s="398"/>
    </row>
    <row r="719" spans="1:34"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c r="AE719" s="398"/>
      <c r="AF719" s="398"/>
      <c r="AG719" s="398"/>
      <c r="AH719" s="398"/>
    </row>
    <row r="720" spans="1:34"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c r="AH720" s="398"/>
    </row>
    <row r="721" spans="1:34"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c r="AH721" s="398"/>
    </row>
    <row r="722" spans="1:34"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c r="AE722" s="398"/>
      <c r="AF722" s="398"/>
      <c r="AG722" s="398"/>
      <c r="AH722" s="398"/>
    </row>
    <row r="723" spans="1:34"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c r="AE723" s="398"/>
      <c r="AF723" s="398"/>
      <c r="AG723" s="398"/>
      <c r="AH723" s="398"/>
    </row>
    <row r="724" spans="1:34"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c r="AE724" s="398"/>
      <c r="AF724" s="398"/>
      <c r="AG724" s="398"/>
      <c r="AH724" s="398"/>
    </row>
    <row r="725" spans="1:34"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c r="AE725" s="398"/>
      <c r="AF725" s="398"/>
      <c r="AG725" s="398"/>
      <c r="AH725" s="398"/>
    </row>
    <row r="726" spans="1:34"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c r="AE726" s="398"/>
      <c r="AF726" s="398"/>
      <c r="AG726" s="398"/>
      <c r="AH726" s="398"/>
    </row>
    <row r="727" spans="1:34"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c r="AE727" s="398"/>
      <c r="AF727" s="398"/>
      <c r="AG727" s="398"/>
      <c r="AH727" s="398"/>
    </row>
    <row r="728" spans="1:34"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c r="AE728" s="398"/>
      <c r="AF728" s="398"/>
      <c r="AG728" s="398"/>
      <c r="AH728" s="398"/>
    </row>
    <row r="729" spans="1:34"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c r="AE729" s="398"/>
      <c r="AF729" s="398"/>
      <c r="AG729" s="398"/>
      <c r="AH729" s="398"/>
    </row>
    <row r="730" spans="1:34"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c r="AH730" s="398"/>
    </row>
    <row r="731" spans="1:34"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c r="AE731" s="398"/>
      <c r="AF731" s="398"/>
      <c r="AG731" s="398"/>
      <c r="AH731" s="398"/>
    </row>
    <row r="732" spans="1:34"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c r="AE732" s="398"/>
      <c r="AF732" s="398"/>
      <c r="AG732" s="398"/>
      <c r="AH732" s="398"/>
    </row>
    <row r="733" spans="1:34"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c r="AE733" s="398"/>
      <c r="AF733" s="398"/>
      <c r="AG733" s="398"/>
      <c r="AH733" s="398"/>
    </row>
    <row r="734" spans="1:34"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c r="AE734" s="398"/>
      <c r="AF734" s="398"/>
      <c r="AG734" s="398"/>
      <c r="AH734" s="398"/>
    </row>
    <row r="735" spans="1:34"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c r="AE735" s="398"/>
      <c r="AF735" s="398"/>
      <c r="AG735" s="398"/>
      <c r="AH735" s="398"/>
    </row>
    <row r="736" spans="1:34"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c r="AE736" s="398"/>
      <c r="AF736" s="398"/>
      <c r="AG736" s="398"/>
      <c r="AH736" s="398"/>
    </row>
    <row r="737" spans="1:34"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c r="AE737" s="398"/>
      <c r="AF737" s="398"/>
      <c r="AG737" s="398"/>
      <c r="AH737" s="398"/>
    </row>
    <row r="738" spans="1:34"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c r="AH738" s="398"/>
    </row>
    <row r="739" spans="1:34"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c r="AE739" s="398"/>
      <c r="AF739" s="398"/>
      <c r="AG739" s="398"/>
      <c r="AH739" s="398"/>
    </row>
    <row r="740" spans="1:34"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c r="AE740" s="398"/>
      <c r="AF740" s="398"/>
      <c r="AG740" s="398"/>
      <c r="AH740" s="398"/>
    </row>
    <row r="741" spans="1:34"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c r="AE741" s="398"/>
      <c r="AF741" s="398"/>
      <c r="AG741" s="398"/>
      <c r="AH741" s="398"/>
    </row>
    <row r="742" spans="1:34"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c r="AE742" s="398"/>
      <c r="AF742" s="398"/>
      <c r="AG742" s="398"/>
      <c r="AH742" s="398"/>
    </row>
    <row r="743" spans="1:34"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c r="AE743" s="398"/>
      <c r="AF743" s="398"/>
      <c r="AG743" s="398"/>
      <c r="AH743" s="398"/>
    </row>
    <row r="744" spans="1:34"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c r="AH744" s="398"/>
    </row>
    <row r="745" spans="1:34"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c r="AE745" s="398"/>
      <c r="AF745" s="398"/>
      <c r="AG745" s="398"/>
      <c r="AH745" s="398"/>
    </row>
    <row r="746" spans="1:34"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c r="AE746" s="398"/>
      <c r="AF746" s="398"/>
      <c r="AG746" s="398"/>
      <c r="AH746" s="398"/>
    </row>
    <row r="747" spans="1:34"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c r="AE747" s="398"/>
      <c r="AF747" s="398"/>
      <c r="AG747" s="398"/>
      <c r="AH747" s="398"/>
    </row>
    <row r="748" spans="1:34"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c r="AE748" s="398"/>
      <c r="AF748" s="398"/>
      <c r="AG748" s="398"/>
      <c r="AH748" s="398"/>
    </row>
    <row r="749" spans="1:34"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c r="AE749" s="398"/>
      <c r="AF749" s="398"/>
      <c r="AG749" s="398"/>
      <c r="AH749" s="398"/>
    </row>
    <row r="750" spans="1:34"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c r="AE750" s="398"/>
      <c r="AF750" s="398"/>
      <c r="AG750" s="398"/>
      <c r="AH750" s="398"/>
    </row>
    <row r="751" spans="1:34"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c r="AE751" s="398"/>
      <c r="AF751" s="398"/>
      <c r="AG751" s="398"/>
      <c r="AH751" s="398"/>
    </row>
    <row r="752" spans="1:34"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c r="AE752" s="398"/>
      <c r="AF752" s="398"/>
      <c r="AG752" s="398"/>
      <c r="AH752" s="398"/>
    </row>
    <row r="753" spans="1:34"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c r="AE753" s="398"/>
      <c r="AF753" s="398"/>
      <c r="AG753" s="398"/>
      <c r="AH753" s="398"/>
    </row>
    <row r="754" spans="1:34"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c r="AE754" s="398"/>
      <c r="AF754" s="398"/>
      <c r="AG754" s="398"/>
      <c r="AH754" s="398"/>
    </row>
    <row r="755" spans="1:34"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c r="AE755" s="398"/>
      <c r="AF755" s="398"/>
      <c r="AG755" s="398"/>
      <c r="AH755" s="398"/>
    </row>
    <row r="756" spans="1:34"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c r="AE756" s="398"/>
      <c r="AF756" s="398"/>
      <c r="AG756" s="398"/>
      <c r="AH756" s="398"/>
    </row>
    <row r="757" spans="1:34"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c r="AE757" s="398"/>
      <c r="AF757" s="398"/>
      <c r="AG757" s="398"/>
      <c r="AH757" s="398"/>
    </row>
    <row r="758" spans="1:34"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c r="AE758" s="398"/>
      <c r="AF758" s="398"/>
      <c r="AG758" s="398"/>
      <c r="AH758" s="398"/>
    </row>
    <row r="759" spans="1:34"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c r="AE759" s="398"/>
      <c r="AF759" s="398"/>
      <c r="AG759" s="398"/>
      <c r="AH759" s="398"/>
    </row>
    <row r="760" spans="1:34"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c r="AE760" s="398"/>
      <c r="AF760" s="398"/>
      <c r="AG760" s="398"/>
      <c r="AH760" s="398"/>
    </row>
    <row r="761" spans="1:34"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c r="AE761" s="398"/>
      <c r="AF761" s="398"/>
      <c r="AG761" s="398"/>
      <c r="AH761" s="398"/>
    </row>
    <row r="762" spans="1:34"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c r="AE762" s="398"/>
      <c r="AF762" s="398"/>
      <c r="AG762" s="398"/>
      <c r="AH762" s="398"/>
    </row>
    <row r="763" spans="1:34"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c r="AH763" s="398"/>
    </row>
    <row r="764" spans="1:34"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c r="AH764" s="398"/>
    </row>
    <row r="765" spans="1:34"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c r="AE765" s="398"/>
      <c r="AF765" s="398"/>
      <c r="AG765" s="398"/>
      <c r="AH765" s="398"/>
    </row>
    <row r="766" spans="1:34"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c r="AH766" s="398"/>
    </row>
    <row r="767" spans="1:34"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c r="AE767" s="398"/>
      <c r="AF767" s="398"/>
      <c r="AG767" s="398"/>
      <c r="AH767" s="398"/>
    </row>
    <row r="768" spans="1:34"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c r="AE768" s="398"/>
      <c r="AF768" s="398"/>
      <c r="AG768" s="398"/>
      <c r="AH768" s="398"/>
    </row>
    <row r="769" spans="1:34"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c r="AE769" s="398"/>
      <c r="AF769" s="398"/>
      <c r="AG769" s="398"/>
      <c r="AH769" s="398"/>
    </row>
    <row r="770" spans="1:34"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c r="AE770" s="398"/>
      <c r="AF770" s="398"/>
      <c r="AG770" s="398"/>
      <c r="AH770" s="398"/>
    </row>
    <row r="771" spans="1:34"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c r="AE771" s="398"/>
      <c r="AF771" s="398"/>
      <c r="AG771" s="398"/>
      <c r="AH771" s="398"/>
    </row>
    <row r="772" spans="1:34"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c r="AE772" s="398"/>
      <c r="AF772" s="398"/>
      <c r="AG772" s="398"/>
      <c r="AH772" s="398"/>
    </row>
    <row r="773" spans="1:34"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c r="AE773" s="398"/>
      <c r="AF773" s="398"/>
      <c r="AG773" s="398"/>
      <c r="AH773" s="398"/>
    </row>
    <row r="774" spans="1:34"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c r="AE774" s="398"/>
      <c r="AF774" s="398"/>
      <c r="AG774" s="398"/>
      <c r="AH774" s="398"/>
    </row>
    <row r="775" spans="1:34"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c r="AE775" s="398"/>
      <c r="AF775" s="398"/>
      <c r="AG775" s="398"/>
      <c r="AH775" s="398"/>
    </row>
    <row r="776" spans="1:34"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c r="AE776" s="398"/>
      <c r="AF776" s="398"/>
      <c r="AG776" s="398"/>
      <c r="AH776" s="398"/>
    </row>
    <row r="777" spans="1:34"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c r="AE777" s="398"/>
      <c r="AF777" s="398"/>
      <c r="AG777" s="398"/>
      <c r="AH777" s="398"/>
    </row>
    <row r="778" spans="1:34"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c r="AE778" s="398"/>
      <c r="AF778" s="398"/>
      <c r="AG778" s="398"/>
      <c r="AH778" s="398"/>
    </row>
    <row r="779" spans="1:34"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c r="AE779" s="398"/>
      <c r="AF779" s="398"/>
      <c r="AG779" s="398"/>
      <c r="AH779" s="398"/>
    </row>
    <row r="780" spans="1:34"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c r="AE780" s="398"/>
      <c r="AF780" s="398"/>
      <c r="AG780" s="398"/>
      <c r="AH780" s="398"/>
    </row>
    <row r="781" spans="1:34"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c r="AH781" s="398"/>
    </row>
    <row r="782" spans="1:34"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c r="AH782" s="398"/>
    </row>
    <row r="783" spans="1:34"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c r="AH783" s="398"/>
    </row>
    <row r="784" spans="1:34"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c r="AE784" s="398"/>
      <c r="AF784" s="398"/>
      <c r="AG784" s="398"/>
      <c r="AH784" s="398"/>
    </row>
    <row r="785" spans="1:34"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c r="AE785" s="398"/>
      <c r="AF785" s="398"/>
      <c r="AG785" s="398"/>
      <c r="AH785" s="398"/>
    </row>
    <row r="786" spans="1:34"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c r="AE786" s="398"/>
      <c r="AF786" s="398"/>
      <c r="AG786" s="398"/>
      <c r="AH786" s="398"/>
    </row>
    <row r="787" spans="1:34"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c r="AE787" s="398"/>
      <c r="AF787" s="398"/>
      <c r="AG787" s="398"/>
      <c r="AH787" s="398"/>
    </row>
    <row r="788" spans="1:34"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c r="AH788" s="398"/>
    </row>
    <row r="789" spans="1:34"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c r="AE789" s="398"/>
      <c r="AF789" s="398"/>
      <c r="AG789" s="398"/>
      <c r="AH789" s="398"/>
    </row>
    <row r="790" spans="1:34"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c r="AE790" s="398"/>
      <c r="AF790" s="398"/>
      <c r="AG790" s="398"/>
      <c r="AH790" s="398"/>
    </row>
    <row r="791" spans="1:34"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c r="AE791" s="398"/>
      <c r="AF791" s="398"/>
      <c r="AG791" s="398"/>
      <c r="AH791" s="398"/>
    </row>
    <row r="792" spans="1:34"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c r="AE792" s="398"/>
      <c r="AF792" s="398"/>
      <c r="AG792" s="398"/>
      <c r="AH792" s="398"/>
    </row>
    <row r="793" spans="1:34"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c r="AE793" s="398"/>
      <c r="AF793" s="398"/>
      <c r="AG793" s="398"/>
      <c r="AH793" s="398"/>
    </row>
    <row r="794" spans="1:34"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c r="AE794" s="398"/>
      <c r="AF794" s="398"/>
      <c r="AG794" s="398"/>
      <c r="AH794" s="398"/>
    </row>
    <row r="795" spans="1:34"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c r="AE795" s="398"/>
      <c r="AF795" s="398"/>
      <c r="AG795" s="398"/>
      <c r="AH795" s="398"/>
    </row>
    <row r="796" spans="1:34"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row>
    <row r="797" spans="1:34"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c r="AE797" s="398"/>
      <c r="AF797" s="398"/>
      <c r="AG797" s="398"/>
      <c r="AH797" s="398"/>
    </row>
    <row r="798" spans="1:34"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c r="AE798" s="398"/>
      <c r="AF798" s="398"/>
      <c r="AG798" s="398"/>
      <c r="AH798" s="398"/>
    </row>
    <row r="799" spans="1:34"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c r="AE799" s="398"/>
      <c r="AF799" s="398"/>
      <c r="AG799" s="398"/>
      <c r="AH799" s="398"/>
    </row>
    <row r="800" spans="1:34"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c r="AE800" s="398"/>
      <c r="AF800" s="398"/>
      <c r="AG800" s="398"/>
      <c r="AH800" s="398"/>
    </row>
    <row r="801" spans="1:34"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c r="AE801" s="398"/>
      <c r="AF801" s="398"/>
      <c r="AG801" s="398"/>
      <c r="AH801" s="398"/>
    </row>
    <row r="802" spans="1:34"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c r="AE802" s="398"/>
      <c r="AF802" s="398"/>
      <c r="AG802" s="398"/>
      <c r="AH802" s="398"/>
    </row>
    <row r="803" spans="1:34"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c r="AE803" s="398"/>
      <c r="AF803" s="398"/>
      <c r="AG803" s="398"/>
      <c r="AH803" s="398"/>
    </row>
    <row r="804" spans="1:34"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c r="AE804" s="398"/>
      <c r="AF804" s="398"/>
      <c r="AG804" s="398"/>
      <c r="AH804" s="398"/>
    </row>
    <row r="805" spans="1:34"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c r="AE805" s="398"/>
      <c r="AF805" s="398"/>
      <c r="AG805" s="398"/>
      <c r="AH805" s="398"/>
    </row>
    <row r="806" spans="1:34"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c r="AE806" s="398"/>
      <c r="AF806" s="398"/>
      <c r="AG806" s="398"/>
      <c r="AH806" s="398"/>
    </row>
    <row r="807" spans="1:34"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c r="AE807" s="398"/>
      <c r="AF807" s="398"/>
      <c r="AG807" s="398"/>
      <c r="AH807" s="398"/>
    </row>
    <row r="808" spans="1:34"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c r="AH808" s="398"/>
    </row>
    <row r="809" spans="1:34"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c r="AH809" s="398"/>
    </row>
    <row r="810" spans="1:34"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c r="AE810" s="398"/>
      <c r="AF810" s="398"/>
      <c r="AG810" s="398"/>
      <c r="AH810" s="398"/>
    </row>
    <row r="811" spans="1:34"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c r="AH811" s="398"/>
    </row>
    <row r="812" spans="1:34"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c r="AE812" s="398"/>
      <c r="AF812" s="398"/>
      <c r="AG812" s="398"/>
      <c r="AH812" s="398"/>
    </row>
    <row r="813" spans="1:34"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c r="AE813" s="398"/>
      <c r="AF813" s="398"/>
      <c r="AG813" s="398"/>
      <c r="AH813" s="398"/>
    </row>
    <row r="814" spans="1:34"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c r="AE814" s="398"/>
      <c r="AF814" s="398"/>
      <c r="AG814" s="398"/>
      <c r="AH814" s="398"/>
    </row>
    <row r="815" spans="1:34"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c r="AE815" s="398"/>
      <c r="AF815" s="398"/>
      <c r="AG815" s="398"/>
      <c r="AH815" s="398"/>
    </row>
    <row r="816" spans="1:34"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c r="AE816" s="398"/>
      <c r="AF816" s="398"/>
      <c r="AG816" s="398"/>
      <c r="AH816" s="398"/>
    </row>
    <row r="817" spans="1:34"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c r="AE817" s="398"/>
      <c r="AF817" s="398"/>
      <c r="AG817" s="398"/>
      <c r="AH817" s="398"/>
    </row>
    <row r="818" spans="1:34"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row>
    <row r="819" spans="1:34"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c r="AE819" s="398"/>
      <c r="AF819" s="398"/>
      <c r="AG819" s="398"/>
      <c r="AH819" s="398"/>
    </row>
    <row r="820" spans="1:34"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c r="AE820" s="398"/>
      <c r="AF820" s="398"/>
      <c r="AG820" s="398"/>
      <c r="AH820" s="398"/>
    </row>
    <row r="821" spans="1:34"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c r="AE821" s="398"/>
      <c r="AF821" s="398"/>
      <c r="AG821" s="398"/>
      <c r="AH821" s="398"/>
    </row>
    <row r="822" spans="1:34"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c r="AE822" s="398"/>
      <c r="AF822" s="398"/>
      <c r="AG822" s="398"/>
      <c r="AH822" s="398"/>
    </row>
    <row r="823" spans="1:34"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c r="AE823" s="398"/>
      <c r="AF823" s="398"/>
      <c r="AG823" s="398"/>
      <c r="AH823" s="398"/>
    </row>
    <row r="824" spans="1:34"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c r="AE824" s="398"/>
      <c r="AF824" s="398"/>
      <c r="AG824" s="398"/>
      <c r="AH824" s="398"/>
    </row>
    <row r="825" spans="1:34"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c r="AH825" s="398"/>
    </row>
    <row r="826" spans="1:34"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c r="AE826" s="398"/>
      <c r="AF826" s="398"/>
      <c r="AG826" s="398"/>
      <c r="AH826" s="398"/>
    </row>
    <row r="827" spans="1:34"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c r="AE827" s="398"/>
      <c r="AF827" s="398"/>
      <c r="AG827" s="398"/>
      <c r="AH827" s="398"/>
    </row>
    <row r="828" spans="1:34"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c r="AE828" s="398"/>
      <c r="AF828" s="398"/>
      <c r="AG828" s="398"/>
      <c r="AH828" s="398"/>
    </row>
    <row r="829" spans="1:34"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c r="AE829" s="398"/>
      <c r="AF829" s="398"/>
      <c r="AG829" s="398"/>
      <c r="AH829" s="398"/>
    </row>
    <row r="830" spans="1:34"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c r="AE830" s="398"/>
      <c r="AF830" s="398"/>
      <c r="AG830" s="398"/>
      <c r="AH830" s="398"/>
    </row>
    <row r="831" spans="1:34"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c r="AE831" s="398"/>
      <c r="AF831" s="398"/>
      <c r="AG831" s="398"/>
      <c r="AH831" s="398"/>
    </row>
    <row r="832" spans="1:34"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c r="AE832" s="398"/>
      <c r="AF832" s="398"/>
      <c r="AG832" s="398"/>
      <c r="AH832" s="398"/>
    </row>
    <row r="833" spans="1:34"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c r="AE833" s="398"/>
      <c r="AF833" s="398"/>
      <c r="AG833" s="398"/>
      <c r="AH833" s="398"/>
    </row>
    <row r="834" spans="1:34"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c r="AE834" s="398"/>
      <c r="AF834" s="398"/>
      <c r="AG834" s="398"/>
      <c r="AH834" s="398"/>
    </row>
    <row r="835" spans="1:34"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c r="AE835" s="398"/>
      <c r="AF835" s="398"/>
      <c r="AG835" s="398"/>
      <c r="AH835" s="398"/>
    </row>
    <row r="836" spans="1:34"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c r="AE836" s="398"/>
      <c r="AF836" s="398"/>
      <c r="AG836" s="398"/>
      <c r="AH836" s="398"/>
    </row>
    <row r="837" spans="1:34"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c r="AE837" s="398"/>
      <c r="AF837" s="398"/>
      <c r="AG837" s="398"/>
      <c r="AH837" s="398"/>
    </row>
    <row r="838" spans="1:34"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c r="AH838" s="398"/>
    </row>
    <row r="839" spans="1:34"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c r="AE839" s="398"/>
      <c r="AF839" s="398"/>
      <c r="AG839" s="398"/>
      <c r="AH839" s="398"/>
    </row>
    <row r="840" spans="1:34"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c r="AH840" s="398"/>
    </row>
    <row r="841" spans="1:34"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c r="AE841" s="398"/>
      <c r="AF841" s="398"/>
      <c r="AG841" s="398"/>
      <c r="AH841" s="398"/>
    </row>
    <row r="842" spans="1:34"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c r="AE842" s="398"/>
      <c r="AF842" s="398"/>
      <c r="AG842" s="398"/>
      <c r="AH842" s="398"/>
    </row>
    <row r="843" spans="1:34"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c r="AE843" s="398"/>
      <c r="AF843" s="398"/>
      <c r="AG843" s="398"/>
      <c r="AH843" s="398"/>
    </row>
    <row r="844" spans="1:34"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c r="AE844" s="398"/>
      <c r="AF844" s="398"/>
      <c r="AG844" s="398"/>
      <c r="AH844" s="398"/>
    </row>
    <row r="845" spans="1:34"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c r="AE845" s="398"/>
      <c r="AF845" s="398"/>
      <c r="AG845" s="398"/>
      <c r="AH845" s="398"/>
    </row>
    <row r="846" spans="1:34"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c r="AE846" s="398"/>
      <c r="AF846" s="398"/>
      <c r="AG846" s="398"/>
      <c r="AH846" s="398"/>
    </row>
    <row r="847" spans="1:34"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c r="AH847" s="398"/>
    </row>
    <row r="848" spans="1:34"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c r="AE848" s="398"/>
      <c r="AF848" s="398"/>
      <c r="AG848" s="398"/>
      <c r="AH848" s="398"/>
    </row>
    <row r="849" spans="1:34"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c r="AE849" s="398"/>
      <c r="AF849" s="398"/>
      <c r="AG849" s="398"/>
      <c r="AH849" s="398"/>
    </row>
    <row r="850" spans="1:34"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c r="AE850" s="398"/>
      <c r="AF850" s="398"/>
      <c r="AG850" s="398"/>
      <c r="AH850" s="398"/>
    </row>
    <row r="851" spans="1:34"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c r="AE851" s="398"/>
      <c r="AF851" s="398"/>
      <c r="AG851" s="398"/>
      <c r="AH851" s="398"/>
    </row>
    <row r="852" spans="1:34"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c r="AE852" s="398"/>
      <c r="AF852" s="398"/>
      <c r="AG852" s="398"/>
      <c r="AH852" s="398"/>
    </row>
    <row r="853" spans="1:34"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c r="AE853" s="398"/>
      <c r="AF853" s="398"/>
      <c r="AG853" s="398"/>
      <c r="AH853" s="398"/>
    </row>
    <row r="854" spans="1:34"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c r="AE854" s="398"/>
      <c r="AF854" s="398"/>
      <c r="AG854" s="398"/>
      <c r="AH854" s="398"/>
    </row>
    <row r="855" spans="1:34"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c r="AH855" s="398"/>
    </row>
    <row r="856" spans="1:34"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c r="AE856" s="398"/>
      <c r="AF856" s="398"/>
      <c r="AG856" s="398"/>
      <c r="AH856" s="398"/>
    </row>
    <row r="857" spans="1:34"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c r="AE857" s="398"/>
      <c r="AF857" s="398"/>
      <c r="AG857" s="398"/>
      <c r="AH857" s="398"/>
    </row>
    <row r="858" spans="1:34"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c r="AH858" s="398"/>
    </row>
    <row r="859" spans="1:34"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c r="AE859" s="398"/>
      <c r="AF859" s="398"/>
      <c r="AG859" s="398"/>
      <c r="AH859" s="398"/>
    </row>
    <row r="860" spans="1:34"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row>
    <row r="861" spans="1:34"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c r="AE861" s="398"/>
      <c r="AF861" s="398"/>
      <c r="AG861" s="398"/>
      <c r="AH861" s="398"/>
    </row>
    <row r="862" spans="1:34"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c r="AE862" s="398"/>
      <c r="AF862" s="398"/>
      <c r="AG862" s="398"/>
      <c r="AH862" s="398"/>
    </row>
    <row r="863" spans="1:34"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c r="AE863" s="398"/>
      <c r="AF863" s="398"/>
      <c r="AG863" s="398"/>
      <c r="AH863" s="398"/>
    </row>
    <row r="864" spans="1:34"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c r="AH864" s="398"/>
    </row>
    <row r="865" spans="1:34"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c r="AH865" s="398"/>
    </row>
    <row r="866" spans="1:34"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c r="AE866" s="398"/>
      <c r="AF866" s="398"/>
      <c r="AG866" s="398"/>
      <c r="AH866" s="398"/>
    </row>
    <row r="867" spans="1:34"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c r="AE867" s="398"/>
      <c r="AF867" s="398"/>
      <c r="AG867" s="398"/>
      <c r="AH867" s="398"/>
    </row>
    <row r="868" spans="1:34"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c r="AE868" s="398"/>
      <c r="AF868" s="398"/>
      <c r="AG868" s="398"/>
      <c r="AH868" s="398"/>
    </row>
    <row r="869" spans="1:34"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c r="AE869" s="398"/>
      <c r="AF869" s="398"/>
      <c r="AG869" s="398"/>
      <c r="AH869" s="398"/>
    </row>
    <row r="870" spans="1:34"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c r="AE870" s="398"/>
      <c r="AF870" s="398"/>
      <c r="AG870" s="398"/>
      <c r="AH870" s="398"/>
    </row>
    <row r="871" spans="1:34"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c r="AH871" s="398"/>
    </row>
    <row r="872" spans="1:34"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c r="AE872" s="398"/>
      <c r="AF872" s="398"/>
      <c r="AG872" s="398"/>
      <c r="AH872" s="398"/>
    </row>
    <row r="873" spans="1:34"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c r="AE873" s="398"/>
      <c r="AF873" s="398"/>
      <c r="AG873" s="398"/>
      <c r="AH873" s="398"/>
    </row>
    <row r="874" spans="1:34"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c r="AE874" s="398"/>
      <c r="AF874" s="398"/>
      <c r="AG874" s="398"/>
      <c r="AH874" s="398"/>
    </row>
    <row r="875" spans="1:34"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c r="AE875" s="398"/>
      <c r="AF875" s="398"/>
      <c r="AG875" s="398"/>
      <c r="AH875" s="398"/>
    </row>
    <row r="876" spans="1:34"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c r="AH876" s="398"/>
    </row>
    <row r="877" spans="1:34"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c r="AE877" s="398"/>
      <c r="AF877" s="398"/>
      <c r="AG877" s="398"/>
      <c r="AH877" s="398"/>
    </row>
    <row r="878" spans="1:34"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c r="AE878" s="398"/>
      <c r="AF878" s="398"/>
      <c r="AG878" s="398"/>
      <c r="AH878" s="398"/>
    </row>
    <row r="879" spans="1:34"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c r="AE879" s="398"/>
      <c r="AF879" s="398"/>
      <c r="AG879" s="398"/>
      <c r="AH879" s="398"/>
    </row>
    <row r="880" spans="1:34"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c r="AH880" s="398"/>
    </row>
    <row r="881" spans="1:34"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c r="AE881" s="398"/>
      <c r="AF881" s="398"/>
      <c r="AG881" s="398"/>
      <c r="AH881" s="398"/>
    </row>
    <row r="882" spans="1:34"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c r="AE882" s="398"/>
      <c r="AF882" s="398"/>
      <c r="AG882" s="398"/>
      <c r="AH882" s="398"/>
    </row>
    <row r="883" spans="1:34"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c r="AE883" s="398"/>
      <c r="AF883" s="398"/>
      <c r="AG883" s="398"/>
      <c r="AH883" s="398"/>
    </row>
    <row r="884" spans="1:34"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c r="AE884" s="398"/>
      <c r="AF884" s="398"/>
      <c r="AG884" s="398"/>
      <c r="AH884" s="398"/>
    </row>
    <row r="885" spans="1:34"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c r="AE885" s="398"/>
      <c r="AF885" s="398"/>
      <c r="AG885" s="398"/>
      <c r="AH885" s="398"/>
    </row>
    <row r="886" spans="1:34"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c r="AH886" s="398"/>
    </row>
    <row r="887" spans="1:34"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c r="AE887" s="398"/>
      <c r="AF887" s="398"/>
      <c r="AG887" s="398"/>
      <c r="AH887" s="398"/>
    </row>
    <row r="888" spans="1:34"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c r="AE888" s="398"/>
      <c r="AF888" s="398"/>
      <c r="AG888" s="398"/>
      <c r="AH888" s="398"/>
    </row>
    <row r="889" spans="1:34"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c r="AE889" s="398"/>
      <c r="AF889" s="398"/>
      <c r="AG889" s="398"/>
      <c r="AH889" s="398"/>
    </row>
    <row r="890" spans="1:34"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c r="AE890" s="398"/>
      <c r="AF890" s="398"/>
      <c r="AG890" s="398"/>
      <c r="AH890" s="398"/>
    </row>
    <row r="891" spans="1:34"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c r="AE891" s="398"/>
      <c r="AF891" s="398"/>
      <c r="AG891" s="398"/>
      <c r="AH891" s="398"/>
    </row>
    <row r="892" spans="1:34"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c r="AE892" s="398"/>
      <c r="AF892" s="398"/>
      <c r="AG892" s="398"/>
      <c r="AH892" s="398"/>
    </row>
    <row r="893" spans="1:34"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c r="AE893" s="398"/>
      <c r="AF893" s="398"/>
      <c r="AG893" s="398"/>
      <c r="AH893" s="398"/>
    </row>
    <row r="894" spans="1:34"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c r="AE894" s="398"/>
      <c r="AF894" s="398"/>
      <c r="AG894" s="398"/>
      <c r="AH894" s="398"/>
    </row>
    <row r="895" spans="1:34"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c r="AE895" s="398"/>
      <c r="AF895" s="398"/>
      <c r="AG895" s="398"/>
      <c r="AH895" s="398"/>
    </row>
    <row r="896" spans="1:34"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c r="AE896" s="398"/>
      <c r="AF896" s="398"/>
      <c r="AG896" s="398"/>
      <c r="AH896" s="398"/>
    </row>
    <row r="897" spans="1:34"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c r="AE897" s="398"/>
      <c r="AF897" s="398"/>
      <c r="AG897" s="398"/>
      <c r="AH897" s="398"/>
    </row>
    <row r="898" spans="1:34"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c r="AE898" s="398"/>
      <c r="AF898" s="398"/>
      <c r="AG898" s="398"/>
      <c r="AH898" s="398"/>
    </row>
    <row r="899" spans="1:34"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c r="AH899" s="398"/>
    </row>
    <row r="900" spans="1:34"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c r="AE900" s="398"/>
      <c r="AF900" s="398"/>
      <c r="AG900" s="398"/>
      <c r="AH900" s="398"/>
    </row>
    <row r="901" spans="1:34"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c r="AE901" s="398"/>
      <c r="AF901" s="398"/>
      <c r="AG901" s="398"/>
      <c r="AH901" s="398"/>
    </row>
    <row r="902" spans="1:34"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c r="AE902" s="398"/>
      <c r="AF902" s="398"/>
      <c r="AG902" s="398"/>
      <c r="AH902" s="398"/>
    </row>
    <row r="903" spans="1:34"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c r="AE903" s="398"/>
      <c r="AF903" s="398"/>
      <c r="AG903" s="398"/>
      <c r="AH903" s="398"/>
    </row>
    <row r="904" spans="1:34"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c r="AE904" s="398"/>
      <c r="AF904" s="398"/>
      <c r="AG904" s="398"/>
      <c r="AH904" s="398"/>
    </row>
    <row r="905" spans="1:34"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c r="AE905" s="398"/>
      <c r="AF905" s="398"/>
      <c r="AG905" s="398"/>
      <c r="AH905" s="398"/>
    </row>
    <row r="906" spans="1:34"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c r="AE906" s="398"/>
      <c r="AF906" s="398"/>
      <c r="AG906" s="398"/>
      <c r="AH906" s="398"/>
    </row>
    <row r="907" spans="1:34"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c r="AE907" s="398"/>
      <c r="AF907" s="398"/>
      <c r="AG907" s="398"/>
      <c r="AH907" s="398"/>
    </row>
    <row r="908" spans="1:34"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c r="AE908" s="398"/>
      <c r="AF908" s="398"/>
      <c r="AG908" s="398"/>
      <c r="AH908" s="398"/>
    </row>
    <row r="909" spans="1:34"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c r="AE909" s="398"/>
      <c r="AF909" s="398"/>
      <c r="AG909" s="398"/>
      <c r="AH909" s="398"/>
    </row>
    <row r="910" spans="1:34"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c r="AE910" s="398"/>
      <c r="AF910" s="398"/>
      <c r="AG910" s="398"/>
      <c r="AH910" s="398"/>
    </row>
    <row r="911" spans="1:34"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c r="AE911" s="398"/>
      <c r="AF911" s="398"/>
      <c r="AG911" s="398"/>
      <c r="AH911" s="398"/>
    </row>
    <row r="912" spans="1:34"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c r="AE912" s="398"/>
      <c r="AF912" s="398"/>
      <c r="AG912" s="398"/>
      <c r="AH912" s="398"/>
    </row>
    <row r="913" spans="1:34"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c r="AE913" s="398"/>
      <c r="AF913" s="398"/>
      <c r="AG913" s="398"/>
      <c r="AH913" s="398"/>
    </row>
    <row r="914" spans="1:34"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c r="AE914" s="398"/>
      <c r="AF914" s="398"/>
      <c r="AG914" s="398"/>
      <c r="AH914" s="398"/>
    </row>
    <row r="915" spans="1:34"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c r="AH915" s="398"/>
    </row>
    <row r="916" spans="1:34"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c r="AE916" s="398"/>
      <c r="AF916" s="398"/>
      <c r="AG916" s="398"/>
      <c r="AH916" s="398"/>
    </row>
    <row r="917" spans="1:34"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c r="AE917" s="398"/>
      <c r="AF917" s="398"/>
      <c r="AG917" s="398"/>
      <c r="AH917" s="398"/>
    </row>
    <row r="918" spans="1:34"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c r="AE918" s="398"/>
      <c r="AF918" s="398"/>
      <c r="AG918" s="398"/>
      <c r="AH918" s="398"/>
    </row>
    <row r="919" spans="1:34"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c r="AE919" s="398"/>
      <c r="AF919" s="398"/>
      <c r="AG919" s="398"/>
      <c r="AH919" s="398"/>
    </row>
    <row r="920" spans="1:34"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c r="AE920" s="398"/>
      <c r="AF920" s="398"/>
      <c r="AG920" s="398"/>
      <c r="AH920" s="398"/>
    </row>
    <row r="921" spans="1:34"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c r="AE921" s="398"/>
      <c r="AF921" s="398"/>
      <c r="AG921" s="398"/>
      <c r="AH921" s="398"/>
    </row>
    <row r="922" spans="1:34"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c r="AE922" s="398"/>
      <c r="AF922" s="398"/>
      <c r="AG922" s="398"/>
      <c r="AH922" s="398"/>
    </row>
    <row r="923" spans="1:34"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c r="AH923" s="398"/>
    </row>
    <row r="924" spans="1:34"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c r="AE924" s="398"/>
      <c r="AF924" s="398"/>
      <c r="AG924" s="398"/>
      <c r="AH924" s="398"/>
    </row>
    <row r="925" spans="1:34"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c r="AE925" s="398"/>
      <c r="AF925" s="398"/>
      <c r="AG925" s="398"/>
      <c r="AH925" s="398"/>
    </row>
    <row r="926" spans="1:34"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c r="AE926" s="398"/>
      <c r="AF926" s="398"/>
      <c r="AG926" s="398"/>
      <c r="AH926" s="398"/>
    </row>
    <row r="927" spans="1:34"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c r="AE927" s="398"/>
      <c r="AF927" s="398"/>
      <c r="AG927" s="398"/>
      <c r="AH927" s="398"/>
    </row>
    <row r="928" spans="1:34"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c r="AH928" s="398"/>
    </row>
    <row r="929" spans="1:34"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c r="AE929" s="398"/>
      <c r="AF929" s="398"/>
      <c r="AG929" s="398"/>
      <c r="AH929" s="398"/>
    </row>
    <row r="930" spans="1:34"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c r="AE930" s="398"/>
      <c r="AF930" s="398"/>
      <c r="AG930" s="398"/>
      <c r="AH930" s="398"/>
    </row>
    <row r="931" spans="1:34"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c r="AE931" s="398"/>
      <c r="AF931" s="398"/>
      <c r="AG931" s="398"/>
      <c r="AH931" s="398"/>
    </row>
    <row r="932" spans="1:34"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c r="AE932" s="398"/>
      <c r="AF932" s="398"/>
      <c r="AG932" s="398"/>
      <c r="AH932" s="398"/>
    </row>
    <row r="933" spans="1:34"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c r="AE933" s="398"/>
      <c r="AF933" s="398"/>
      <c r="AG933" s="398"/>
      <c r="AH933" s="398"/>
    </row>
    <row r="934" spans="1:34"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c r="AE934" s="398"/>
      <c r="AF934" s="398"/>
      <c r="AG934" s="398"/>
      <c r="AH934" s="398"/>
    </row>
    <row r="935" spans="1:34"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c r="AE935" s="398"/>
      <c r="AF935" s="398"/>
      <c r="AG935" s="398"/>
      <c r="AH935" s="398"/>
    </row>
    <row r="936" spans="1:34"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c r="AE936" s="398"/>
      <c r="AF936" s="398"/>
      <c r="AG936" s="398"/>
      <c r="AH936" s="398"/>
    </row>
    <row r="937" spans="1:34"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c r="AE937" s="398"/>
      <c r="AF937" s="398"/>
      <c r="AG937" s="398"/>
      <c r="AH937" s="398"/>
    </row>
    <row r="938" spans="1:34"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c r="AE938" s="398"/>
      <c r="AF938" s="398"/>
      <c r="AG938" s="398"/>
      <c r="AH938" s="398"/>
    </row>
    <row r="939" spans="1:34"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c r="AE939" s="398"/>
      <c r="AF939" s="398"/>
      <c r="AG939" s="398"/>
      <c r="AH939" s="398"/>
    </row>
    <row r="940" spans="1:34"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c r="AE940" s="398"/>
      <c r="AF940" s="398"/>
      <c r="AG940" s="398"/>
      <c r="AH940" s="398"/>
    </row>
    <row r="941" spans="1:34"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c r="AE941" s="398"/>
      <c r="AF941" s="398"/>
      <c r="AG941" s="398"/>
      <c r="AH941" s="398"/>
    </row>
    <row r="942" spans="1:34"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c r="AE942" s="398"/>
      <c r="AF942" s="398"/>
      <c r="AG942" s="398"/>
      <c r="AH942" s="398"/>
    </row>
    <row r="943" spans="1:34"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c r="AE943" s="398"/>
      <c r="AF943" s="398"/>
      <c r="AG943" s="398"/>
      <c r="AH943" s="398"/>
    </row>
    <row r="944" spans="1:34"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c r="AE944" s="398"/>
      <c r="AF944" s="398"/>
      <c r="AG944" s="398"/>
      <c r="AH944" s="398"/>
    </row>
    <row r="945" spans="1:34"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c r="AE945" s="398"/>
      <c r="AF945" s="398"/>
      <c r="AG945" s="398"/>
      <c r="AH945" s="398"/>
    </row>
    <row r="946" spans="1:34"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c r="AE946" s="398"/>
      <c r="AF946" s="398"/>
      <c r="AG946" s="398"/>
      <c r="AH946" s="398"/>
    </row>
    <row r="947" spans="1:34"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c r="AE947" s="398"/>
      <c r="AF947" s="398"/>
      <c r="AG947" s="398"/>
      <c r="AH947" s="398"/>
    </row>
    <row r="948" spans="1:34"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c r="AE948" s="398"/>
      <c r="AF948" s="398"/>
      <c r="AG948" s="398"/>
      <c r="AH948" s="398"/>
    </row>
    <row r="949" spans="1:34"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c r="AH949" s="398"/>
    </row>
    <row r="950" spans="1:34"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c r="AE950" s="398"/>
      <c r="AF950" s="398"/>
      <c r="AG950" s="398"/>
      <c r="AH950" s="398"/>
    </row>
    <row r="951" spans="1:34"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c r="AE951" s="398"/>
      <c r="AF951" s="398"/>
      <c r="AG951" s="398"/>
      <c r="AH951" s="398"/>
    </row>
    <row r="952" spans="1:34"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c r="AE952" s="398"/>
      <c r="AF952" s="398"/>
      <c r="AG952" s="398"/>
      <c r="AH952" s="398"/>
    </row>
    <row r="953" spans="1:34"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c r="AE953" s="398"/>
      <c r="AF953" s="398"/>
      <c r="AG953" s="398"/>
      <c r="AH953" s="398"/>
    </row>
    <row r="954" spans="1:34"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c r="AH954" s="398"/>
    </row>
    <row r="955" spans="1:34"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c r="AE955" s="398"/>
      <c r="AF955" s="398"/>
      <c r="AG955" s="398"/>
      <c r="AH955" s="398"/>
    </row>
    <row r="956" spans="1:34"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c r="AE956" s="398"/>
      <c r="AF956" s="398"/>
      <c r="AG956" s="398"/>
      <c r="AH956" s="398"/>
    </row>
    <row r="957" spans="1:34"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c r="AE957" s="398"/>
      <c r="AF957" s="398"/>
      <c r="AG957" s="398"/>
      <c r="AH957" s="398"/>
    </row>
    <row r="958" spans="1:34"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c r="AE958" s="398"/>
      <c r="AF958" s="398"/>
      <c r="AG958" s="398"/>
      <c r="AH958" s="398"/>
    </row>
    <row r="959" spans="1:34"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c r="AE959" s="398"/>
      <c r="AF959" s="398"/>
      <c r="AG959" s="398"/>
      <c r="AH959" s="398"/>
    </row>
    <row r="960" spans="1:34"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c r="AE960" s="398"/>
      <c r="AF960" s="398"/>
      <c r="AG960" s="398"/>
      <c r="AH960" s="398"/>
    </row>
    <row r="961" spans="1:34"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c r="AH961" s="398"/>
    </row>
    <row r="962" spans="1:34"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c r="AE962" s="398"/>
      <c r="AF962" s="398"/>
      <c r="AG962" s="398"/>
      <c r="AH962" s="398"/>
    </row>
    <row r="963" spans="1:34"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c r="AH963" s="398"/>
    </row>
    <row r="964" spans="1:34"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c r="AE964" s="398"/>
      <c r="AF964" s="398"/>
      <c r="AG964" s="398"/>
      <c r="AH964" s="398"/>
    </row>
    <row r="965" spans="1:34"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c r="AE965" s="398"/>
      <c r="AF965" s="398"/>
      <c r="AG965" s="398"/>
      <c r="AH965" s="398"/>
    </row>
    <row r="966" spans="1:34"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c r="AE966" s="398"/>
      <c r="AF966" s="398"/>
      <c r="AG966" s="398"/>
      <c r="AH966" s="398"/>
    </row>
    <row r="967" spans="1:34"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c r="AE967" s="398"/>
      <c r="AF967" s="398"/>
      <c r="AG967" s="398"/>
      <c r="AH967" s="398"/>
    </row>
    <row r="968" spans="1:34"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c r="AE968" s="398"/>
      <c r="AF968" s="398"/>
      <c r="AG968" s="398"/>
      <c r="AH968" s="398"/>
    </row>
    <row r="969" spans="1:34"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c r="AE969" s="398"/>
      <c r="AF969" s="398"/>
      <c r="AG969" s="398"/>
      <c r="AH969" s="398"/>
    </row>
    <row r="970" spans="1:34"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c r="AE970" s="398"/>
      <c r="AF970" s="398"/>
      <c r="AG970" s="398"/>
      <c r="AH970" s="398"/>
    </row>
    <row r="971" spans="1:34"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c r="AE971" s="398"/>
      <c r="AF971" s="398"/>
      <c r="AG971" s="398"/>
      <c r="AH971" s="398"/>
    </row>
    <row r="972" spans="1:34"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c r="AH972" s="398"/>
    </row>
    <row r="973" spans="1:34"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c r="AE973" s="398"/>
      <c r="AF973" s="398"/>
      <c r="AG973" s="398"/>
      <c r="AH973" s="398"/>
    </row>
    <row r="974" spans="1:34"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c r="AE974" s="398"/>
      <c r="AF974" s="398"/>
      <c r="AG974" s="398"/>
      <c r="AH974" s="398"/>
    </row>
    <row r="975" spans="1:34"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c r="AE975" s="398"/>
      <c r="AF975" s="398"/>
      <c r="AG975" s="398"/>
      <c r="AH975" s="398"/>
    </row>
    <row r="976" spans="1:34"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c r="AE976" s="398"/>
      <c r="AF976" s="398"/>
      <c r="AG976" s="398"/>
      <c r="AH976" s="398"/>
    </row>
    <row r="977" spans="1:34"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c r="AE977" s="398"/>
      <c r="AF977" s="398"/>
      <c r="AG977" s="398"/>
      <c r="AH977" s="398"/>
    </row>
    <row r="978" spans="1:34"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c r="AE978" s="398"/>
      <c r="AF978" s="398"/>
      <c r="AG978" s="398"/>
      <c r="AH978" s="398"/>
    </row>
    <row r="979" spans="1:34"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c r="AE979" s="398"/>
      <c r="AF979" s="398"/>
      <c r="AG979" s="398"/>
      <c r="AH979" s="398"/>
    </row>
    <row r="980" spans="1:34"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c r="AE980" s="398"/>
      <c r="AF980" s="398"/>
      <c r="AG980" s="398"/>
      <c r="AH980" s="398"/>
    </row>
    <row r="981" spans="1:34"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c r="AE981" s="398"/>
      <c r="AF981" s="398"/>
      <c r="AG981" s="398"/>
      <c r="AH981" s="398"/>
    </row>
    <row r="982" spans="1:34"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c r="AE982" s="398"/>
      <c r="AF982" s="398"/>
      <c r="AG982" s="398"/>
      <c r="AH982" s="398"/>
    </row>
    <row r="983" spans="1:34"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c r="AE983" s="398"/>
      <c r="AF983" s="398"/>
      <c r="AG983" s="398"/>
      <c r="AH983" s="398"/>
    </row>
    <row r="984" spans="1:34"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c r="AE984" s="398"/>
      <c r="AF984" s="398"/>
      <c r="AG984" s="398"/>
      <c r="AH984" s="398"/>
    </row>
    <row r="985" spans="1:34"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c r="AE985" s="398"/>
      <c r="AF985" s="398"/>
      <c r="AG985" s="398"/>
      <c r="AH985" s="398"/>
    </row>
    <row r="986" spans="1:34"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c r="AE986" s="398"/>
      <c r="AF986" s="398"/>
      <c r="AG986" s="398"/>
      <c r="AH986" s="398"/>
    </row>
    <row r="987" spans="1:34"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c r="AE987" s="398"/>
      <c r="AF987" s="398"/>
      <c r="AG987" s="398"/>
      <c r="AH987" s="398"/>
    </row>
    <row r="988" spans="1:34"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c r="AE988" s="398"/>
      <c r="AF988" s="398"/>
      <c r="AG988" s="398"/>
      <c r="AH988" s="398"/>
    </row>
    <row r="989" spans="1:34"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c r="AE989" s="398"/>
      <c r="AF989" s="398"/>
      <c r="AG989" s="398"/>
      <c r="AH989" s="398"/>
    </row>
    <row r="990" spans="1:34"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c r="AE990" s="398"/>
      <c r="AF990" s="398"/>
      <c r="AG990" s="398"/>
      <c r="AH990" s="398"/>
    </row>
    <row r="991" spans="1:34"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c r="AH991" s="398"/>
    </row>
    <row r="992" spans="1:34"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c r="AE992" s="398"/>
      <c r="AF992" s="398"/>
      <c r="AG992" s="398"/>
      <c r="AH992" s="398"/>
    </row>
    <row r="993" spans="1:34"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c r="AE993" s="398"/>
      <c r="AF993" s="398"/>
      <c r="AG993" s="398"/>
      <c r="AH993" s="398"/>
    </row>
    <row r="994" spans="1:34"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c r="AE994" s="398"/>
      <c r="AF994" s="398"/>
      <c r="AG994" s="398"/>
      <c r="AH994" s="398"/>
    </row>
    <row r="995" spans="1:34"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c r="AE995" s="398"/>
      <c r="AF995" s="398"/>
      <c r="AG995" s="398"/>
      <c r="AH995" s="398"/>
    </row>
    <row r="996" spans="1:34"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c r="AE996" s="398"/>
      <c r="AF996" s="398"/>
      <c r="AG996" s="398"/>
      <c r="AH996" s="398"/>
    </row>
    <row r="997" spans="1:34"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c r="AE997" s="398"/>
      <c r="AF997" s="398"/>
      <c r="AG997" s="398"/>
      <c r="AH997" s="398"/>
    </row>
    <row r="998" spans="1:34"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c r="AH998" s="398"/>
    </row>
    <row r="999" spans="1:34"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c r="AE999" s="398"/>
      <c r="AF999" s="398"/>
      <c r="AG999" s="398"/>
      <c r="AH999" s="398"/>
    </row>
    <row r="1000" spans="1:34"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c r="AE1000" s="398"/>
      <c r="AF1000" s="398"/>
      <c r="AG1000" s="398"/>
      <c r="AH1000" s="398"/>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595</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3" t="s">
        <v>125</v>
      </c>
      <c r="D12" s="924"/>
      <c r="E12" s="492" t="s">
        <v>576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596</v>
      </c>
      <c r="D14" s="919"/>
      <c r="E14" s="487" t="s">
        <v>597</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row>
    <row r="15" spans="1:30"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row>
    <row r="16" spans="1:30"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row>
    <row r="17" spans="1:30" ht="15" customHeight="1">
      <c r="A17" s="398"/>
      <c r="B17" s="31"/>
      <c r="C17" s="490" t="s">
        <v>598</v>
      </c>
      <c r="D17" s="919"/>
      <c r="E17" s="487" t="s">
        <v>599</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row>
    <row r="18" spans="1:30"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row>
    <row r="19" spans="1:30"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row>
    <row r="20" spans="1:30"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row>
    <row r="21" spans="1:30"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row>
    <row r="22" spans="1:30" ht="29.25" customHeight="1">
      <c r="A22" s="398"/>
      <c r="B22" s="31"/>
      <c r="C22" s="467" t="s">
        <v>600</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row>
    <row r="23" spans="1:30"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row>
    <row r="24" spans="1:30"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row>
    <row r="25" spans="1:30" ht="15" customHeight="1">
      <c r="A25" s="398"/>
      <c r="B25" s="31"/>
      <c r="C25" s="487" t="s">
        <v>601</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row>
    <row r="26" spans="1:30"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row>
    <row r="27" spans="1:30"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row>
    <row r="28" spans="1:30"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row>
    <row r="29" spans="1:30"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row>
    <row r="30" spans="1:30"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33</v>
      </c>
      <c r="X30" s="923"/>
      <c r="Y30" s="923"/>
      <c r="Z30" s="923"/>
      <c r="AA30" s="910"/>
      <c r="AB30" s="405"/>
      <c r="AC30" s="398"/>
      <c r="AD30" s="398"/>
    </row>
    <row r="31" spans="1:30"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row>
    <row r="32" spans="1:30"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row>
    <row r="33" spans="1:30" ht="39.75" customHeight="1">
      <c r="A33" s="398"/>
      <c r="B33" s="31"/>
      <c r="C33" s="828" t="s">
        <v>568</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row>
    <row r="34" spans="1:30"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row>
    <row r="35" spans="1:30"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row>
    <row r="36" spans="1:30" ht="29.25" customHeight="1">
      <c r="A36" s="398"/>
      <c r="B36" s="31"/>
      <c r="C36" s="494" t="s">
        <v>569</v>
      </c>
      <c r="D36" s="923"/>
      <c r="E36" s="923"/>
      <c r="F36" s="923"/>
      <c r="G36" s="923"/>
      <c r="H36" s="923"/>
      <c r="I36" s="923"/>
      <c r="J36" s="923"/>
      <c r="K36" s="910"/>
      <c r="L36" s="407"/>
      <c r="M36" s="494"/>
      <c r="N36" s="923"/>
      <c r="O36" s="923"/>
      <c r="P36" s="923"/>
      <c r="Q36" s="923"/>
      <c r="R36" s="923"/>
      <c r="S36" s="923"/>
      <c r="T36" s="923"/>
      <c r="U36" s="923"/>
      <c r="V36" s="923"/>
      <c r="W36" s="923"/>
      <c r="X36" s="923"/>
      <c r="Y36" s="923"/>
      <c r="Z36" s="923"/>
      <c r="AA36" s="910"/>
      <c r="AB36" s="413"/>
      <c r="AC36" s="398"/>
      <c r="AD36" s="398"/>
    </row>
    <row r="37" spans="1:30"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row>
    <row r="38" spans="1:30"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row>
    <row r="39" spans="1:30" ht="90" customHeight="1">
      <c r="A39" s="398"/>
      <c r="B39" s="31"/>
      <c r="C39" s="495" t="s">
        <v>570</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row>
    <row r="40" spans="1:30"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row>
    <row r="41" spans="1:30" ht="15.75" customHeight="1">
      <c r="A41" s="398"/>
      <c r="B41" s="31"/>
      <c r="C41" s="482" t="s">
        <v>139</v>
      </c>
      <c r="D41" s="919"/>
      <c r="E41" s="410"/>
      <c r="F41" s="467" t="s">
        <v>34</v>
      </c>
      <c r="G41" s="910"/>
      <c r="H41" s="410"/>
      <c r="I41" s="398"/>
      <c r="J41" s="417" t="s">
        <v>140</v>
      </c>
      <c r="K41" s="467">
        <v>2</v>
      </c>
      <c r="L41" s="923"/>
      <c r="M41" s="923"/>
      <c r="N41" s="910"/>
      <c r="O41" s="410"/>
      <c r="P41" s="410"/>
      <c r="Q41" s="402" t="s">
        <v>141</v>
      </c>
      <c r="R41" s="398"/>
      <c r="S41" s="410"/>
      <c r="T41" s="410"/>
      <c r="U41" s="410"/>
      <c r="V41" s="410"/>
      <c r="W41" s="467" t="s">
        <v>20</v>
      </c>
      <c r="X41" s="923"/>
      <c r="Y41" s="923"/>
      <c r="Z41" s="923"/>
      <c r="AA41" s="910"/>
      <c r="AB41" s="409"/>
      <c r="AC41" s="398"/>
      <c r="AD41" s="398"/>
    </row>
    <row r="42" spans="1:30"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row>
    <row r="43" spans="1:30" ht="32.25" customHeight="1">
      <c r="A43" s="398"/>
      <c r="B43" s="31"/>
      <c r="C43" s="398"/>
      <c r="D43" s="417" t="s">
        <v>142</v>
      </c>
      <c r="E43" s="410"/>
      <c r="F43" s="495" t="s">
        <v>602</v>
      </c>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row>
    <row r="44" spans="1:30"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row>
    <row r="45" spans="1:30"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row>
    <row r="46" spans="1:30"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row>
    <row r="47" spans="1:30"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row>
    <row r="48" spans="1:30"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row>
    <row r="49" spans="1:30"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row>
    <row r="50" spans="1:30"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row>
    <row r="51" spans="1:30"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row>
    <row r="52" spans="1:30"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row>
    <row r="53" spans="1:30"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row>
    <row r="54" spans="1:30"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row>
    <row r="55" spans="1:30"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row>
    <row r="56" spans="1:30"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row>
    <row r="57" spans="1:30" ht="15.75" customHeight="1">
      <c r="A57" s="425"/>
      <c r="B57" s="41"/>
      <c r="C57" s="44">
        <v>2024</v>
      </c>
      <c r="D57" s="45">
        <v>45474</v>
      </c>
      <c r="E57" s="477">
        <v>45656</v>
      </c>
      <c r="F57" s="910"/>
      <c r="G57" s="46">
        <v>0.5</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row>
    <row r="58" spans="1:30" ht="15.75" customHeight="1">
      <c r="A58" s="425"/>
      <c r="B58" s="41"/>
      <c r="C58" s="44">
        <v>2025</v>
      </c>
      <c r="D58" s="45">
        <v>45658</v>
      </c>
      <c r="E58" s="477">
        <v>46021</v>
      </c>
      <c r="F58" s="910"/>
      <c r="G58" s="46">
        <v>0.8</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row>
    <row r="59" spans="1:30" ht="15.75" customHeight="1">
      <c r="A59" s="425"/>
      <c r="B59" s="41"/>
      <c r="C59" s="44">
        <v>2026</v>
      </c>
      <c r="D59" s="45">
        <v>46023</v>
      </c>
      <c r="E59" s="477">
        <v>46386</v>
      </c>
      <c r="F59" s="910"/>
      <c r="G59" s="46">
        <v>0.4</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row>
    <row r="60" spans="1:30" ht="15.75" customHeight="1">
      <c r="A60" s="425"/>
      <c r="B60" s="41"/>
      <c r="C60" s="44">
        <v>2027</v>
      </c>
      <c r="D60" s="45">
        <v>46388</v>
      </c>
      <c r="E60" s="477">
        <v>46751</v>
      </c>
      <c r="F60" s="910"/>
      <c r="G60" s="46">
        <v>0.3</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row>
    <row r="61" spans="1:30"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row>
    <row r="62" spans="1:30"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row>
    <row r="63" spans="1:30"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row>
    <row r="64" spans="1:30"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row>
    <row r="65" spans="1:30"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row>
    <row r="66" spans="1:30"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row>
    <row r="67" spans="1:30"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row>
    <row r="68" spans="1:30"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row>
    <row r="69" spans="1:30"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row>
    <row r="70" spans="1:30"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row>
    <row r="71" spans="1:30"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row>
    <row r="72" spans="1:30"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row>
    <row r="73" spans="1:30"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row>
    <row r="74" spans="1:30"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row>
    <row r="75" spans="1:30"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row>
    <row r="76" spans="1:30"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row>
    <row r="77" spans="1:30"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row>
    <row r="78" spans="1:30"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row>
    <row r="79" spans="1:30"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row>
    <row r="80" spans="1:30"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row>
    <row r="81" spans="1:30"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row>
    <row r="82" spans="1:30"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row>
    <row r="83" spans="1:30"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2" spans="1:33"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c r="AE2" s="398"/>
      <c r="AF2" s="398"/>
      <c r="AG2" s="398"/>
    </row>
    <row r="3" spans="1:33"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c r="AE3" s="398"/>
      <c r="AF3" s="398"/>
      <c r="AG3" s="398"/>
    </row>
    <row r="4" spans="1:33"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c r="AE4" s="398"/>
      <c r="AF4" s="398"/>
      <c r="AG4" s="398"/>
    </row>
    <row r="5" spans="1:33"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c r="AE5" s="398"/>
      <c r="AF5" s="398"/>
      <c r="AG5" s="398"/>
    </row>
    <row r="6" spans="1:33"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c r="AE6" s="398"/>
      <c r="AF6" s="398"/>
      <c r="AG6" s="398"/>
    </row>
    <row r="7" spans="1:33"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c r="AE7" s="398"/>
      <c r="AF7" s="827" t="s">
        <v>573</v>
      </c>
      <c r="AG7" s="919"/>
    </row>
    <row r="8" spans="1:33"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c r="AE8" s="398"/>
      <c r="AF8" s="398"/>
      <c r="AG8" s="398"/>
    </row>
    <row r="9" spans="1:33"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c r="AE9" s="398"/>
      <c r="AF9" s="398"/>
      <c r="AG9" s="398"/>
    </row>
    <row r="10" spans="1:33" ht="30" customHeight="1">
      <c r="A10" s="398"/>
      <c r="B10" s="31"/>
      <c r="C10" s="490" t="s">
        <v>123</v>
      </c>
      <c r="D10" s="919"/>
      <c r="E10" s="467" t="s">
        <v>604</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c r="AE10" s="398"/>
      <c r="AF10" s="52" t="s">
        <v>574</v>
      </c>
      <c r="AG10" s="52" t="s">
        <v>575</v>
      </c>
    </row>
    <row r="11" spans="1:33"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c r="AE11" s="398"/>
      <c r="AF11" s="37" t="s">
        <v>605</v>
      </c>
      <c r="AG11" s="37">
        <v>25</v>
      </c>
    </row>
    <row r="12" spans="1:33" ht="29.25" customHeight="1">
      <c r="A12" s="398"/>
      <c r="B12" s="31"/>
      <c r="C12" s="493" t="s">
        <v>125</v>
      </c>
      <c r="D12" s="924"/>
      <c r="E12" s="492" t="s">
        <v>606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c r="AE12" s="398"/>
      <c r="AF12" s="37" t="s">
        <v>607</v>
      </c>
      <c r="AG12" s="37">
        <v>12</v>
      </c>
    </row>
    <row r="13" spans="1:33"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c r="AE13" s="398"/>
      <c r="AF13" s="37" t="s">
        <v>608</v>
      </c>
      <c r="AG13" s="37">
        <v>12</v>
      </c>
    </row>
    <row r="14" spans="1:33" ht="15" customHeight="1">
      <c r="A14" s="398"/>
      <c r="B14" s="31"/>
      <c r="C14" s="490" t="s">
        <v>596</v>
      </c>
      <c r="D14" s="919"/>
      <c r="E14" s="487" t="s">
        <v>609</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c r="AE14" s="398"/>
      <c r="AF14" s="37" t="s">
        <v>610</v>
      </c>
      <c r="AG14" s="37">
        <v>25</v>
      </c>
    </row>
    <row r="15" spans="1:33"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c r="AE15" s="398"/>
      <c r="AF15" s="37" t="s">
        <v>611</v>
      </c>
      <c r="AG15" s="37">
        <v>12</v>
      </c>
    </row>
    <row r="16" spans="1:33"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c r="AE16" s="398"/>
      <c r="AF16" s="37" t="s">
        <v>612</v>
      </c>
      <c r="AG16" s="37">
        <v>28</v>
      </c>
    </row>
    <row r="17" spans="1:33" ht="15" customHeight="1">
      <c r="A17" s="398"/>
      <c r="B17" s="31"/>
      <c r="C17" s="490" t="s">
        <v>598</v>
      </c>
      <c r="D17" s="919"/>
      <c r="E17" s="829" t="s">
        <v>613</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c r="AE17" s="398"/>
      <c r="AF17" s="37" t="s">
        <v>614</v>
      </c>
      <c r="AG17" s="37">
        <v>100</v>
      </c>
    </row>
    <row r="18" spans="1:33"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c r="AE18" s="398"/>
      <c r="AF18" s="37" t="s">
        <v>615</v>
      </c>
      <c r="AG18" s="37">
        <v>34</v>
      </c>
    </row>
    <row r="19" spans="1:33"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c r="AE19" s="398"/>
      <c r="AF19" s="37" t="s">
        <v>616</v>
      </c>
      <c r="AG19" s="37">
        <v>100</v>
      </c>
    </row>
    <row r="20" spans="1:33"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c r="AE20" s="398"/>
      <c r="AF20" s="37" t="s">
        <v>617</v>
      </c>
      <c r="AG20" s="37">
        <v>38</v>
      </c>
    </row>
    <row r="21" spans="1:33"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c r="AE21" s="398"/>
      <c r="AF21" s="37" t="s">
        <v>618</v>
      </c>
      <c r="AG21" s="37">
        <v>100</v>
      </c>
    </row>
    <row r="22" spans="1:33" ht="29.25" customHeight="1">
      <c r="A22" s="398"/>
      <c r="B22" s="31"/>
      <c r="C22" s="467" t="s">
        <v>619</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c r="AE22" s="398"/>
      <c r="AF22" s="37" t="s">
        <v>620</v>
      </c>
      <c r="AG22" s="37">
        <v>15</v>
      </c>
    </row>
    <row r="23" spans="1:33"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c r="AE23" s="398"/>
      <c r="AF23" s="398"/>
      <c r="AG23" s="398"/>
    </row>
    <row r="24" spans="1:33"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c r="AE24" s="398"/>
      <c r="AF24" s="398"/>
      <c r="AG24" s="398"/>
    </row>
    <row r="25" spans="1:33" ht="15" customHeight="1">
      <c r="A25" s="398"/>
      <c r="B25" s="31"/>
      <c r="C25" s="830" t="s">
        <v>621</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c r="AE25" s="398"/>
      <c r="AF25" s="433">
        <f>+((AG11/AG12)*AG13)+((AG14/AG15)*AG13)+(((((AG16/100)*AG17)+((AG18/100)*AG19)+((AG20/100)*AG21))*AG22)/100)</f>
        <v>65</v>
      </c>
      <c r="AG25" s="398"/>
    </row>
    <row r="26" spans="1:33"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c r="AE26" s="398"/>
      <c r="AF26" s="434"/>
      <c r="AG26" s="398"/>
    </row>
    <row r="27" spans="1:33"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c r="AE27" s="398"/>
      <c r="AF27" s="398"/>
      <c r="AG27" s="398"/>
    </row>
    <row r="28" spans="1:33"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c r="AE28" s="398"/>
      <c r="AF28" s="398"/>
      <c r="AG28" s="398"/>
    </row>
    <row r="29" spans="1:33"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c r="AE29" s="398"/>
      <c r="AF29" s="398"/>
      <c r="AG29" s="398"/>
    </row>
    <row r="30" spans="1:33"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21</v>
      </c>
      <c r="X30" s="923"/>
      <c r="Y30" s="923"/>
      <c r="Z30" s="923"/>
      <c r="AA30" s="910"/>
      <c r="AB30" s="405"/>
      <c r="AC30" s="398"/>
      <c r="AD30" s="398"/>
      <c r="AE30" s="398"/>
      <c r="AF30" s="398"/>
      <c r="AG30" s="398"/>
    </row>
    <row r="31" spans="1:33"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c r="AE31" s="398"/>
      <c r="AF31" s="398"/>
      <c r="AG31" s="398"/>
    </row>
    <row r="32" spans="1:33"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c r="AE32" s="398"/>
      <c r="AF32" s="398"/>
      <c r="AG32" s="398"/>
    </row>
    <row r="33" spans="1:33" ht="39.75" customHeight="1">
      <c r="A33" s="398"/>
      <c r="B33" s="31"/>
      <c r="C33" s="828" t="s">
        <v>622</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c r="AE33" s="398"/>
      <c r="AF33" s="398"/>
      <c r="AG33" s="398"/>
    </row>
    <row r="34" spans="1:33"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c r="AE34" s="398"/>
      <c r="AF34" s="398"/>
      <c r="AG34" s="398"/>
    </row>
    <row r="35" spans="1:33"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c r="AE35" s="398"/>
      <c r="AF35" s="398"/>
      <c r="AG35" s="398"/>
    </row>
    <row r="36" spans="1:33" ht="29.25" customHeight="1">
      <c r="A36" s="398"/>
      <c r="B36" s="31"/>
      <c r="C36" s="494" t="s">
        <v>569</v>
      </c>
      <c r="D36" s="923"/>
      <c r="E36" s="923"/>
      <c r="F36" s="923"/>
      <c r="G36" s="923"/>
      <c r="H36" s="923"/>
      <c r="I36" s="923"/>
      <c r="J36" s="923"/>
      <c r="K36" s="910"/>
      <c r="L36" s="407"/>
      <c r="M36" s="494"/>
      <c r="N36" s="923"/>
      <c r="O36" s="923"/>
      <c r="P36" s="923"/>
      <c r="Q36" s="923"/>
      <c r="R36" s="923"/>
      <c r="S36" s="923"/>
      <c r="T36" s="923"/>
      <c r="U36" s="923"/>
      <c r="V36" s="923"/>
      <c r="W36" s="923"/>
      <c r="X36" s="923"/>
      <c r="Y36" s="923"/>
      <c r="Z36" s="923"/>
      <c r="AA36" s="910"/>
      <c r="AB36" s="413"/>
      <c r="AC36" s="398"/>
      <c r="AD36" s="398"/>
      <c r="AE36" s="398"/>
      <c r="AF36" s="398"/>
      <c r="AG36" s="398"/>
    </row>
    <row r="37" spans="1:33"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c r="AE37" s="398"/>
      <c r="AF37" s="398"/>
      <c r="AG37" s="398"/>
    </row>
    <row r="38" spans="1:33"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c r="AE38" s="398"/>
      <c r="AF38" s="398"/>
      <c r="AG38" s="398"/>
    </row>
    <row r="39" spans="1:33" ht="90" customHeight="1">
      <c r="A39" s="398"/>
      <c r="B39" s="31"/>
      <c r="C39" s="495" t="s">
        <v>570</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c r="AE39" s="398"/>
      <c r="AF39" s="398"/>
      <c r="AG39" s="398"/>
    </row>
    <row r="40" spans="1:33"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c r="AE40" s="398"/>
      <c r="AF40" s="398"/>
      <c r="AG40" s="398"/>
    </row>
    <row r="41" spans="1:33" ht="15.75" customHeight="1">
      <c r="A41" s="398"/>
      <c r="B41" s="31"/>
      <c r="C41" s="482" t="s">
        <v>139</v>
      </c>
      <c r="D41" s="919"/>
      <c r="E41" s="410"/>
      <c r="F41" s="467" t="s">
        <v>34</v>
      </c>
      <c r="G41" s="910"/>
      <c r="H41" s="410"/>
      <c r="I41" s="398"/>
      <c r="J41" s="417" t="s">
        <v>140</v>
      </c>
      <c r="K41" s="467">
        <v>2</v>
      </c>
      <c r="L41" s="923"/>
      <c r="M41" s="923"/>
      <c r="N41" s="910"/>
      <c r="O41" s="410"/>
      <c r="P41" s="410"/>
      <c r="Q41" s="402" t="s">
        <v>141</v>
      </c>
      <c r="R41" s="398"/>
      <c r="S41" s="410"/>
      <c r="T41" s="410"/>
      <c r="U41" s="410"/>
      <c r="V41" s="410"/>
      <c r="W41" s="467" t="s">
        <v>20</v>
      </c>
      <c r="X41" s="923"/>
      <c r="Y41" s="923"/>
      <c r="Z41" s="923"/>
      <c r="AA41" s="910"/>
      <c r="AB41" s="409"/>
      <c r="AC41" s="398"/>
      <c r="AD41" s="398"/>
      <c r="AE41" s="398"/>
      <c r="AF41" s="398"/>
      <c r="AG41" s="398"/>
    </row>
    <row r="42" spans="1:33"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c r="AE42" s="398"/>
      <c r="AF42" s="398"/>
      <c r="AG42" s="398"/>
    </row>
    <row r="43" spans="1:33" ht="32.25" customHeight="1">
      <c r="A43" s="398"/>
      <c r="B43" s="31"/>
      <c r="C43" s="398"/>
      <c r="D43" s="417" t="s">
        <v>142</v>
      </c>
      <c r="E43" s="410"/>
      <c r="F43" s="495"/>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c r="AE43" s="398"/>
      <c r="AF43" s="398"/>
      <c r="AG43" s="398"/>
    </row>
    <row r="44" spans="1:33"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c r="AE44" s="398"/>
      <c r="AF44" s="398"/>
      <c r="AG44" s="398"/>
    </row>
    <row r="45" spans="1:33"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c r="AE45" s="398"/>
      <c r="AF45" s="398"/>
      <c r="AG45" s="398"/>
    </row>
    <row r="46" spans="1:33"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c r="AE46" s="398"/>
      <c r="AF46" s="398"/>
      <c r="AG46" s="398"/>
    </row>
    <row r="47" spans="1:33"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c r="AE47" s="398"/>
      <c r="AF47" s="398"/>
      <c r="AG47" s="398"/>
    </row>
    <row r="48" spans="1:33"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c r="AE48" s="398"/>
      <c r="AF48" s="398"/>
      <c r="AG48" s="398"/>
    </row>
    <row r="49" spans="1:33"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c r="AE49" s="398"/>
      <c r="AF49" s="398"/>
      <c r="AG49" s="398"/>
    </row>
    <row r="50" spans="1:33"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c r="AE50" s="398"/>
      <c r="AF50" s="398"/>
      <c r="AG50" s="398"/>
    </row>
    <row r="51" spans="1:33"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c r="AE51" s="398"/>
      <c r="AF51" s="398"/>
      <c r="AG51" s="398"/>
    </row>
    <row r="52" spans="1:33"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c r="AE52" s="398"/>
      <c r="AF52" s="398"/>
      <c r="AG52" s="398"/>
    </row>
    <row r="53" spans="1:33"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c r="AE53" s="421"/>
      <c r="AF53" s="421"/>
      <c r="AG53" s="421"/>
    </row>
    <row r="54" spans="1:33"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c r="AE54" s="398"/>
      <c r="AF54" s="398"/>
      <c r="AG54" s="398"/>
    </row>
    <row r="55" spans="1:33"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c r="AE55" s="425"/>
      <c r="AF55" s="425"/>
      <c r="AG55" s="425"/>
    </row>
    <row r="56" spans="1:33"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c r="AE56" s="425"/>
      <c r="AF56" s="425"/>
      <c r="AG56" s="425"/>
    </row>
    <row r="57" spans="1:33" ht="15.75" customHeight="1">
      <c r="A57" s="425"/>
      <c r="B57" s="41"/>
      <c r="C57" s="44">
        <v>2024</v>
      </c>
      <c r="D57" s="45">
        <v>45474</v>
      </c>
      <c r="E57" s="477">
        <v>45656</v>
      </c>
      <c r="F57" s="910"/>
      <c r="G57" s="46">
        <v>0.65</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c r="AE57" s="425"/>
      <c r="AF57" s="425"/>
      <c r="AG57" s="425"/>
    </row>
    <row r="58" spans="1:33" ht="15.75" customHeight="1">
      <c r="A58" s="425"/>
      <c r="B58" s="41"/>
      <c r="C58" s="44">
        <v>2025</v>
      </c>
      <c r="D58" s="45">
        <v>45658</v>
      </c>
      <c r="E58" s="477">
        <v>46021</v>
      </c>
      <c r="F58" s="910"/>
      <c r="G58" s="46">
        <v>0.85</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c r="AE58" s="425"/>
      <c r="AF58" s="425"/>
      <c r="AG58" s="425"/>
    </row>
    <row r="59" spans="1:33" ht="15.75" customHeight="1">
      <c r="A59" s="425"/>
      <c r="B59" s="41"/>
      <c r="C59" s="44">
        <v>2026</v>
      </c>
      <c r="D59" s="45">
        <v>46023</v>
      </c>
      <c r="E59" s="477">
        <v>46386</v>
      </c>
      <c r="F59" s="910"/>
      <c r="G59" s="46">
        <v>0.85</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c r="AE59" s="425"/>
      <c r="AF59" s="425"/>
      <c r="AG59" s="425"/>
    </row>
    <row r="60" spans="1:33" ht="15.75" customHeight="1">
      <c r="A60" s="425"/>
      <c r="B60" s="41"/>
      <c r="C60" s="44">
        <v>2027</v>
      </c>
      <c r="D60" s="45">
        <v>46388</v>
      </c>
      <c r="E60" s="477">
        <v>46751</v>
      </c>
      <c r="F60" s="910"/>
      <c r="G60" s="46">
        <v>0.65</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c r="AE60" s="425"/>
      <c r="AF60" s="425"/>
      <c r="AG60" s="425"/>
    </row>
    <row r="61" spans="1:33"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c r="AE61" s="425"/>
      <c r="AF61" s="425"/>
      <c r="AG61" s="425"/>
    </row>
    <row r="62" spans="1:33"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c r="AE62" s="398"/>
      <c r="AF62" s="398"/>
      <c r="AG62" s="398"/>
    </row>
    <row r="63" spans="1:33"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c r="AE63" s="398"/>
      <c r="AF63" s="398"/>
      <c r="AG63" s="398"/>
    </row>
    <row r="64" spans="1:33"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c r="AE64" s="398"/>
      <c r="AF64" s="398"/>
      <c r="AG64" s="398"/>
    </row>
    <row r="65" spans="1:33"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c r="AE65" s="398"/>
      <c r="AF65" s="398"/>
      <c r="AG65" s="398"/>
    </row>
    <row r="66" spans="1:33"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c r="AE66" s="398"/>
      <c r="AF66" s="398"/>
      <c r="AG66" s="398"/>
    </row>
    <row r="67" spans="1:33"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c r="AE67" s="398"/>
      <c r="AF67" s="398"/>
      <c r="AG67" s="398"/>
    </row>
    <row r="68" spans="1:33"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c r="AE68" s="398"/>
      <c r="AF68" s="398"/>
      <c r="AG68" s="398"/>
    </row>
    <row r="69" spans="1:33"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c r="AE69" s="398"/>
      <c r="AF69" s="398"/>
      <c r="AG69" s="398"/>
    </row>
    <row r="70" spans="1:33"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c r="AE70" s="398"/>
      <c r="AF70" s="398"/>
      <c r="AG70" s="398"/>
    </row>
    <row r="71" spans="1:33"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c r="AE71" s="398"/>
      <c r="AF71" s="398"/>
      <c r="AG71" s="398"/>
    </row>
    <row r="72" spans="1:33"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c r="AE72" s="398"/>
      <c r="AF72" s="398"/>
      <c r="AG72" s="398"/>
    </row>
    <row r="73" spans="1:33"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c r="AE73" s="398"/>
      <c r="AF73" s="398"/>
      <c r="AG73" s="398"/>
    </row>
    <row r="74" spans="1:33"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c r="AE74" s="398"/>
      <c r="AF74" s="398"/>
      <c r="AG74" s="398"/>
    </row>
    <row r="75" spans="1:33"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c r="AE75" s="398"/>
      <c r="AF75" s="398"/>
      <c r="AG75" s="398"/>
    </row>
    <row r="76" spans="1:33"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c r="AE76" s="398"/>
      <c r="AF76" s="398"/>
      <c r="AG76" s="398"/>
    </row>
    <row r="77" spans="1:33"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c r="AE77" s="398"/>
      <c r="AF77" s="398"/>
      <c r="AG77" s="398"/>
    </row>
    <row r="78" spans="1:33"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c r="AE78" s="398"/>
      <c r="AF78" s="398"/>
      <c r="AG78" s="398"/>
    </row>
    <row r="79" spans="1:33"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c r="AE79" s="398"/>
      <c r="AF79" s="398"/>
      <c r="AG79" s="398"/>
    </row>
    <row r="80" spans="1:33"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c r="AE80" s="398"/>
      <c r="AF80" s="398"/>
      <c r="AG80" s="398"/>
    </row>
    <row r="81" spans="1:33"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c r="AE81" s="398"/>
      <c r="AF81" s="398"/>
      <c r="AG81" s="398"/>
    </row>
    <row r="82" spans="1:33"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c r="AE82" s="398"/>
      <c r="AF82" s="398"/>
      <c r="AG82" s="398"/>
    </row>
    <row r="83" spans="1:33"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c r="AE83" s="398"/>
      <c r="AF83" s="398"/>
      <c r="AG83" s="398"/>
    </row>
    <row r="84" spans="1:33"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row>
    <row r="85" spans="1:33"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row>
    <row r="86" spans="1:33"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row>
    <row r="87" spans="1:33"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row>
    <row r="88" spans="1:33"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row>
    <row r="89" spans="1:33"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row>
    <row r="90" spans="1:33"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row>
    <row r="91" spans="1:33"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row>
    <row r="92" spans="1:33"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row>
    <row r="93" spans="1:33"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row>
    <row r="94" spans="1:33"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row>
    <row r="95" spans="1:33"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row>
    <row r="96" spans="1:33"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row>
    <row r="97" spans="1:33"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row>
    <row r="98" spans="1:33"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row>
    <row r="99" spans="1:33"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row>
    <row r="100" spans="1:33"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row>
    <row r="101" spans="1:33"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row>
    <row r="102" spans="1:33"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row>
    <row r="103" spans="1:33"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row>
    <row r="104" spans="1:33"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row>
    <row r="105" spans="1:33"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row>
    <row r="106" spans="1:33"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row>
    <row r="107" spans="1:33"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row>
    <row r="108" spans="1:33"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row>
    <row r="109" spans="1:33"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row>
    <row r="110" spans="1:33"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row>
    <row r="111" spans="1:33"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row>
    <row r="112" spans="1:33"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row>
    <row r="113" spans="1:33"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row>
    <row r="114" spans="1:33"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row>
    <row r="115" spans="1:33"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row>
    <row r="116" spans="1:33"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row>
    <row r="117" spans="1:33"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row>
    <row r="118" spans="1:33"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row>
    <row r="119" spans="1:33"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row>
    <row r="120" spans="1:33"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row>
    <row r="121" spans="1:33"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row>
    <row r="122" spans="1:33"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row>
    <row r="123" spans="1:33"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row>
    <row r="124" spans="1:33"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row>
    <row r="125" spans="1:33"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row>
    <row r="126" spans="1:33"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row>
    <row r="127" spans="1:33"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row>
    <row r="128" spans="1:33"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row>
    <row r="129" spans="1:33"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row>
    <row r="130" spans="1:33"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row>
    <row r="131" spans="1:33"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row>
    <row r="132" spans="1:33"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row>
    <row r="133" spans="1:33"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row>
    <row r="134" spans="1:33"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row>
    <row r="135" spans="1:33"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row>
    <row r="136" spans="1:33"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row>
    <row r="137" spans="1:33"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row>
    <row r="138" spans="1:33"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row>
    <row r="139" spans="1:33"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row>
    <row r="140" spans="1:33"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row>
    <row r="141" spans="1:33"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row>
    <row r="142" spans="1:33"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row>
    <row r="143" spans="1:33"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row>
    <row r="144" spans="1:33"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row>
    <row r="145" spans="1:33"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row>
    <row r="146" spans="1:33"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row>
    <row r="147" spans="1:33"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row>
    <row r="148" spans="1:33"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row>
    <row r="149" spans="1:33"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row>
    <row r="150" spans="1:33"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row>
    <row r="151" spans="1:33"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row>
    <row r="152" spans="1:33"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row>
    <row r="153" spans="1:33"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row>
    <row r="154" spans="1:33"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row>
    <row r="155" spans="1:33"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row>
    <row r="156" spans="1:33"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row>
    <row r="157" spans="1:33"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row>
    <row r="158" spans="1:33"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row>
    <row r="159" spans="1:33"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row>
    <row r="160" spans="1:33"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row>
    <row r="161" spans="1:33"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row>
    <row r="162" spans="1:33"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row>
    <row r="163" spans="1:33"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row>
    <row r="164" spans="1:33"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row>
    <row r="165" spans="1:33"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row>
    <row r="166" spans="1:33"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row>
    <row r="167" spans="1:33"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row>
    <row r="168" spans="1:33"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row>
    <row r="169" spans="1:33"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row>
    <row r="170" spans="1:33"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row>
    <row r="171" spans="1:33"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row>
    <row r="172" spans="1:33"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row>
    <row r="173" spans="1:33"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row>
    <row r="174" spans="1:33"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row>
    <row r="175" spans="1:33"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row>
    <row r="176" spans="1:33"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row>
    <row r="177" spans="1:33"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row>
    <row r="178" spans="1:33"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row>
    <row r="179" spans="1:33"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row>
    <row r="180" spans="1:33"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row>
    <row r="181" spans="1:33"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row>
    <row r="182" spans="1:33"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row>
    <row r="183" spans="1:33"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row>
    <row r="184" spans="1:33"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row>
    <row r="185" spans="1:33"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row>
    <row r="186" spans="1:33"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row>
    <row r="187" spans="1:33"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row>
    <row r="188" spans="1:33"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row>
    <row r="189" spans="1:33"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row>
    <row r="190" spans="1:33"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row>
    <row r="191" spans="1:33"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row>
    <row r="192" spans="1:33"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row>
    <row r="193" spans="1:33"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row>
    <row r="194" spans="1:33"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row>
    <row r="195" spans="1:33"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row>
    <row r="196" spans="1:33"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row>
    <row r="197" spans="1:33"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row>
    <row r="198" spans="1:33"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row>
    <row r="199" spans="1:33"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row>
    <row r="200" spans="1:33"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row>
    <row r="201" spans="1:33"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row>
    <row r="202" spans="1:33"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row>
    <row r="203" spans="1:33"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row>
    <row r="204" spans="1:33"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row>
    <row r="205" spans="1:33"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row>
    <row r="206" spans="1:33"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row>
    <row r="207" spans="1:33"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row>
    <row r="208" spans="1:33"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row>
    <row r="209" spans="1:33"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row>
    <row r="210" spans="1:33"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row>
    <row r="211" spans="1:33"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row>
    <row r="212" spans="1:33"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row>
    <row r="213" spans="1:33"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row>
    <row r="214" spans="1:33"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row>
    <row r="215" spans="1:33"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row>
    <row r="216" spans="1:33"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row>
    <row r="217" spans="1:33"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row>
    <row r="218" spans="1:33"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row>
    <row r="219" spans="1:33"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row>
    <row r="220" spans="1:33"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row>
    <row r="221" spans="1:33"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row>
    <row r="222" spans="1:33"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row>
    <row r="223" spans="1:33"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row>
    <row r="224" spans="1:33"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row>
    <row r="225" spans="1:33"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row>
    <row r="226" spans="1:33"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row>
    <row r="227" spans="1:33"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row>
    <row r="228" spans="1:33"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row>
    <row r="229" spans="1:33"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row>
    <row r="230" spans="1:33"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row>
    <row r="231" spans="1:33"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row>
    <row r="232" spans="1:33"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row>
    <row r="233" spans="1:33"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row>
    <row r="234" spans="1:33"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row>
    <row r="235" spans="1:33"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row>
    <row r="236" spans="1:33"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row>
    <row r="237" spans="1:33"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row>
    <row r="238" spans="1:33"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row>
    <row r="239" spans="1:33"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row>
    <row r="240" spans="1:33"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row>
    <row r="241" spans="1:33"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row>
    <row r="242" spans="1:33"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row>
    <row r="243" spans="1:33"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row>
    <row r="244" spans="1:33"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row>
    <row r="245" spans="1:33"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row>
    <row r="246" spans="1:33"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row>
    <row r="247" spans="1:33"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c r="AG247" s="398"/>
    </row>
    <row r="248" spans="1:33"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c r="AG248" s="398"/>
    </row>
    <row r="249" spans="1:33"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row>
    <row r="250" spans="1:33"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row>
    <row r="251" spans="1:33"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row>
    <row r="252" spans="1:33"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row>
    <row r="253" spans="1:33"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row>
    <row r="254" spans="1:33"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row>
    <row r="255" spans="1:33"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row>
    <row r="256" spans="1:33"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row>
    <row r="257" spans="1:33"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row>
    <row r="258" spans="1:33"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row>
    <row r="259" spans="1:33"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row>
    <row r="260" spans="1:33"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row>
    <row r="261" spans="1:33"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row>
    <row r="262" spans="1:33"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row>
    <row r="263" spans="1:33"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row>
    <row r="264" spans="1:33"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row>
    <row r="265" spans="1:33"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row>
    <row r="266" spans="1:33"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row>
    <row r="267" spans="1:33"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row>
    <row r="268" spans="1:33"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row>
    <row r="269" spans="1:33"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c r="AG269" s="398"/>
    </row>
    <row r="270" spans="1:33"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c r="AG270" s="398"/>
    </row>
    <row r="271" spans="1:33"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c r="AG271" s="398"/>
    </row>
    <row r="272" spans="1:33"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row>
    <row r="273" spans="1:33"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row>
    <row r="274" spans="1:33"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row>
    <row r="275" spans="1:33"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row>
    <row r="276" spans="1:33"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row>
    <row r="277" spans="1:33"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row>
    <row r="278" spans="1:33"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row>
    <row r="279" spans="1:33"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row>
    <row r="280" spans="1:33"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row>
    <row r="281" spans="1:33"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row>
    <row r="282" spans="1:33"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row>
    <row r="283" spans="1:33"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c r="AG283" s="398"/>
    </row>
    <row r="284" spans="1:33"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c r="AG284" s="398"/>
    </row>
    <row r="285" spans="1:33"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c r="AG285" s="398"/>
    </row>
    <row r="286" spans="1:33"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c r="AG286" s="398"/>
    </row>
    <row r="287" spans="1:33"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c r="AG287" s="398"/>
    </row>
    <row r="288" spans="1:33"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c r="AG288" s="398"/>
    </row>
    <row r="289" spans="1:33"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c r="AG289" s="398"/>
    </row>
    <row r="290" spans="1:33"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c r="AG290" s="398"/>
    </row>
    <row r="291" spans="1:33"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row>
    <row r="292" spans="1:33"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c r="AG292" s="398"/>
    </row>
    <row r="293" spans="1:33"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c r="AG293" s="398"/>
    </row>
    <row r="294" spans="1:33"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row>
    <row r="295" spans="1:33"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c r="AG295" s="398"/>
    </row>
    <row r="296" spans="1:33"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c r="AG296" s="398"/>
    </row>
    <row r="297" spans="1:33"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c r="AG297" s="398"/>
    </row>
    <row r="298" spans="1:33"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row>
    <row r="299" spans="1:33"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c r="AG299" s="398"/>
    </row>
    <row r="300" spans="1:33"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c r="AG300" s="398"/>
    </row>
    <row r="301" spans="1:33"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c r="AG301" s="398"/>
    </row>
    <row r="302" spans="1:33"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c r="AG302" s="398"/>
    </row>
    <row r="303" spans="1:33"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c r="AG303" s="398"/>
    </row>
    <row r="304" spans="1:33"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c r="AG304" s="398"/>
    </row>
    <row r="305" spans="1:33"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c r="AG305" s="398"/>
    </row>
    <row r="306" spans="1:33"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c r="AG306" s="398"/>
    </row>
    <row r="307" spans="1:33"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c r="AG307" s="398"/>
    </row>
    <row r="308" spans="1:33"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row>
    <row r="309" spans="1:33"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c r="AG309" s="398"/>
    </row>
    <row r="310" spans="1:33"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row>
    <row r="311" spans="1:33"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c r="AG311" s="398"/>
    </row>
    <row r="312" spans="1:33"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c r="AG312" s="398"/>
    </row>
    <row r="313" spans="1:33"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c r="AG313" s="398"/>
    </row>
    <row r="314" spans="1:33"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row>
    <row r="315" spans="1:33"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c r="AG315" s="398"/>
    </row>
    <row r="316" spans="1:33"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c r="AG316" s="398"/>
    </row>
    <row r="317" spans="1:33"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c r="AG317" s="398"/>
    </row>
    <row r="318" spans="1:33"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c r="AG318" s="398"/>
    </row>
    <row r="319" spans="1:33"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c r="AG319" s="398"/>
    </row>
    <row r="320" spans="1:33"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row>
    <row r="321" spans="1:33"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row>
    <row r="322" spans="1:33"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row>
    <row r="323" spans="1:33"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c r="AG323" s="398"/>
    </row>
    <row r="324" spans="1:33"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row>
    <row r="325" spans="1:33"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c r="AG325" s="398"/>
    </row>
    <row r="326" spans="1:33"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c r="AG326" s="398"/>
    </row>
    <row r="327" spans="1:33"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c r="AG327" s="398"/>
    </row>
    <row r="328" spans="1:33"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c r="AG328" s="398"/>
    </row>
    <row r="329" spans="1:33"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c r="AG329" s="398"/>
    </row>
    <row r="330" spans="1:33"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row>
    <row r="331" spans="1:33"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c r="AG331" s="398"/>
    </row>
    <row r="332" spans="1:33"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c r="AG332" s="398"/>
    </row>
    <row r="333" spans="1:33"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c r="AG333" s="398"/>
    </row>
    <row r="334" spans="1:33"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row>
    <row r="335" spans="1:33"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row>
    <row r="336" spans="1:33"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c r="AG336" s="398"/>
    </row>
    <row r="337" spans="1:33"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c r="AG337" s="398"/>
    </row>
    <row r="338" spans="1:33"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c r="AG338" s="398"/>
    </row>
    <row r="339" spans="1:33"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c r="AG339" s="398"/>
    </row>
    <row r="340" spans="1:33"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c r="AG340" s="398"/>
    </row>
    <row r="341" spans="1:33"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c r="AG341" s="398"/>
    </row>
    <row r="342" spans="1:33"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c r="AG342" s="398"/>
    </row>
    <row r="343" spans="1:33"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c r="AG343" s="398"/>
    </row>
    <row r="344" spans="1:33"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row>
    <row r="345" spans="1:33"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row>
    <row r="346" spans="1:33"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row>
    <row r="347" spans="1:33"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row>
    <row r="348" spans="1:33"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row>
    <row r="349" spans="1:33"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row>
    <row r="350" spans="1:33"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c r="AG350" s="398"/>
    </row>
    <row r="351" spans="1:33"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c r="AG351" s="398"/>
    </row>
    <row r="352" spans="1:33"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c r="AG352" s="398"/>
    </row>
    <row r="353" spans="1:33"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c r="AG353" s="398"/>
    </row>
    <row r="354" spans="1:33"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c r="AG354" s="398"/>
    </row>
    <row r="355" spans="1:33"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c r="AG355" s="398"/>
    </row>
    <row r="356" spans="1:33"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row>
    <row r="357" spans="1:33"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row>
    <row r="358" spans="1:33"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c r="AG358" s="398"/>
    </row>
    <row r="359" spans="1:33"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row>
    <row r="360" spans="1:33"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c r="AG360" s="398"/>
    </row>
    <row r="361" spans="1:33"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c r="AG361" s="398"/>
    </row>
    <row r="362" spans="1:33"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c r="AG362" s="398"/>
    </row>
    <row r="363" spans="1:33"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c r="AG363" s="398"/>
    </row>
    <row r="364" spans="1:33"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c r="AG364" s="398"/>
    </row>
    <row r="365" spans="1:33"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c r="AG365" s="398"/>
    </row>
    <row r="366" spans="1:33"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row>
    <row r="367" spans="1:33"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c r="AG367" s="398"/>
    </row>
    <row r="368" spans="1:33"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c r="AG368" s="398"/>
    </row>
    <row r="369" spans="1:33"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c r="AG369" s="398"/>
    </row>
    <row r="370" spans="1:33"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c r="AG370" s="398"/>
    </row>
    <row r="371" spans="1:33"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c r="AG371" s="398"/>
    </row>
    <row r="372" spans="1:33"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c r="AG372" s="398"/>
    </row>
    <row r="373" spans="1:33"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c r="AG373" s="398"/>
    </row>
    <row r="374" spans="1:33"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c r="AG374" s="398"/>
    </row>
    <row r="375" spans="1:33"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c r="AG375" s="398"/>
    </row>
    <row r="376" spans="1:33"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c r="AG376" s="398"/>
    </row>
    <row r="377" spans="1:33"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c r="AG377" s="398"/>
    </row>
    <row r="378" spans="1:33"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c r="AG378" s="398"/>
    </row>
    <row r="379" spans="1:33"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c r="AG379" s="398"/>
    </row>
    <row r="380" spans="1:33"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row>
    <row r="381" spans="1:33"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c r="AG381" s="398"/>
    </row>
    <row r="382" spans="1:33"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row>
    <row r="383" spans="1:33"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c r="AG383" s="398"/>
    </row>
    <row r="384" spans="1:33"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c r="AG384" s="398"/>
    </row>
    <row r="385" spans="1:33"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c r="AG385" s="398"/>
    </row>
    <row r="386" spans="1:33"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c r="AG386" s="398"/>
    </row>
    <row r="387" spans="1:33"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c r="AG387" s="398"/>
    </row>
    <row r="388" spans="1:33"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c r="AG388" s="398"/>
    </row>
    <row r="389" spans="1:33"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c r="AG389" s="398"/>
    </row>
    <row r="390" spans="1:33"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c r="AG390" s="398"/>
    </row>
    <row r="391" spans="1:33"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row>
    <row r="392" spans="1:33"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row>
    <row r="393" spans="1:33"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row>
    <row r="394" spans="1:33"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row>
    <row r="395" spans="1:33"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row>
    <row r="396" spans="1:33"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c r="AG396" s="398"/>
    </row>
    <row r="397" spans="1:33"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c r="AG397" s="398"/>
    </row>
    <row r="398" spans="1:33"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c r="AG398" s="398"/>
    </row>
    <row r="399" spans="1:33"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c r="AG399" s="398"/>
    </row>
    <row r="400" spans="1:33"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c r="AG400" s="398"/>
    </row>
    <row r="401" spans="1:33"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c r="AG401" s="398"/>
    </row>
    <row r="402" spans="1:33"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c r="AG402" s="398"/>
    </row>
    <row r="403" spans="1:33"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c r="AG403" s="398"/>
    </row>
    <row r="404" spans="1:33"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c r="AG404" s="398"/>
    </row>
    <row r="405" spans="1:33"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c r="AG405" s="398"/>
    </row>
    <row r="406" spans="1:33"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c r="AG406" s="398"/>
    </row>
    <row r="407" spans="1:33"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c r="AG407" s="398"/>
    </row>
    <row r="408" spans="1:33"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c r="AG408" s="398"/>
    </row>
    <row r="409" spans="1:33"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c r="AG409" s="398"/>
    </row>
    <row r="410" spans="1:33"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row>
    <row r="411" spans="1:33"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row>
    <row r="412" spans="1:33"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c r="AG412" s="398"/>
    </row>
    <row r="413" spans="1:33"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c r="AG413" s="398"/>
    </row>
    <row r="414" spans="1:33"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row>
    <row r="415" spans="1:33"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row>
    <row r="416" spans="1:33"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c r="AG416" s="398"/>
    </row>
    <row r="417" spans="1:33"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row>
    <row r="418" spans="1:33"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c r="AG418" s="398"/>
    </row>
    <row r="419" spans="1:33"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c r="AG419" s="398"/>
    </row>
    <row r="420" spans="1:33"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c r="AG420" s="398"/>
    </row>
    <row r="421" spans="1:33"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c r="AG421" s="398"/>
    </row>
    <row r="422" spans="1:33"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c r="AG422" s="398"/>
    </row>
    <row r="423" spans="1:33"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c r="AG423" s="398"/>
    </row>
    <row r="424" spans="1:33"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c r="AE424" s="398"/>
      <c r="AF424" s="398"/>
      <c r="AG424" s="398"/>
    </row>
    <row r="425" spans="1:33"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c r="AG425" s="398"/>
    </row>
    <row r="426" spans="1:33"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c r="AE426" s="398"/>
      <c r="AF426" s="398"/>
      <c r="AG426" s="398"/>
    </row>
    <row r="427" spans="1:33"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c r="AE427" s="398"/>
      <c r="AF427" s="398"/>
      <c r="AG427" s="398"/>
    </row>
    <row r="428" spans="1:33"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c r="AE428" s="398"/>
      <c r="AF428" s="398"/>
      <c r="AG428" s="398"/>
    </row>
    <row r="429" spans="1:33"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c r="AE429" s="398"/>
      <c r="AF429" s="398"/>
      <c r="AG429" s="398"/>
    </row>
    <row r="430" spans="1:33"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c r="AE430" s="398"/>
      <c r="AF430" s="398"/>
      <c r="AG430" s="398"/>
    </row>
    <row r="431" spans="1:33"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c r="AE431" s="398"/>
      <c r="AF431" s="398"/>
      <c r="AG431" s="398"/>
    </row>
    <row r="432" spans="1:33"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c r="AE432" s="398"/>
      <c r="AF432" s="398"/>
      <c r="AG432" s="398"/>
    </row>
    <row r="433" spans="1:33"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c r="AE433" s="398"/>
      <c r="AF433" s="398"/>
      <c r="AG433" s="398"/>
    </row>
    <row r="434" spans="1:33"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row>
    <row r="435" spans="1:33"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row>
    <row r="436" spans="1:33"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c r="AE436" s="398"/>
      <c r="AF436" s="398"/>
      <c r="AG436" s="398"/>
    </row>
    <row r="437" spans="1:33"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c r="AE437" s="398"/>
      <c r="AF437" s="398"/>
      <c r="AG437" s="398"/>
    </row>
    <row r="438" spans="1:33"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c r="AE438" s="398"/>
      <c r="AF438" s="398"/>
      <c r="AG438" s="398"/>
    </row>
    <row r="439" spans="1:33"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c r="AE439" s="398"/>
      <c r="AF439" s="398"/>
      <c r="AG439" s="398"/>
    </row>
    <row r="440" spans="1:33"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row>
    <row r="441" spans="1:33"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c r="AE441" s="398"/>
      <c r="AF441" s="398"/>
      <c r="AG441" s="398"/>
    </row>
    <row r="442" spans="1:33"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c r="AE442" s="398"/>
      <c r="AF442" s="398"/>
      <c r="AG442" s="398"/>
    </row>
    <row r="443" spans="1:33"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c r="AE443" s="398"/>
      <c r="AF443" s="398"/>
      <c r="AG443" s="398"/>
    </row>
    <row r="444" spans="1:33"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c r="AE444" s="398"/>
      <c r="AF444" s="398"/>
      <c r="AG444" s="398"/>
    </row>
    <row r="445" spans="1:33"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c r="AE445" s="398"/>
      <c r="AF445" s="398"/>
      <c r="AG445" s="398"/>
    </row>
    <row r="446" spans="1:33"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c r="AE446" s="398"/>
      <c r="AF446" s="398"/>
      <c r="AG446" s="398"/>
    </row>
    <row r="447" spans="1:33"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c r="AE447" s="398"/>
      <c r="AF447" s="398"/>
      <c r="AG447" s="398"/>
    </row>
    <row r="448" spans="1:33"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c r="AE448" s="398"/>
      <c r="AF448" s="398"/>
      <c r="AG448" s="398"/>
    </row>
    <row r="449" spans="1:33"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c r="AE449" s="398"/>
      <c r="AF449" s="398"/>
      <c r="AG449" s="398"/>
    </row>
    <row r="450" spans="1:33"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c r="AE450" s="398"/>
      <c r="AF450" s="398"/>
      <c r="AG450" s="398"/>
    </row>
    <row r="451" spans="1:33"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c r="AE451" s="398"/>
      <c r="AF451" s="398"/>
      <c r="AG451" s="398"/>
    </row>
    <row r="452" spans="1:33"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c r="AE452" s="398"/>
      <c r="AF452" s="398"/>
      <c r="AG452" s="398"/>
    </row>
    <row r="453" spans="1:33"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c r="AE453" s="398"/>
      <c r="AF453" s="398"/>
      <c r="AG453" s="398"/>
    </row>
    <row r="454" spans="1:33"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c r="AE454" s="398"/>
      <c r="AF454" s="398"/>
      <c r="AG454" s="398"/>
    </row>
    <row r="455" spans="1:33"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c r="AE455" s="398"/>
      <c r="AF455" s="398"/>
      <c r="AG455" s="398"/>
    </row>
    <row r="456" spans="1:33"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c r="AE456" s="398"/>
      <c r="AF456" s="398"/>
      <c r="AG456" s="398"/>
    </row>
    <row r="457" spans="1:33"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c r="AE457" s="398"/>
      <c r="AF457" s="398"/>
      <c r="AG457" s="398"/>
    </row>
    <row r="458" spans="1:33"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row>
    <row r="459" spans="1:33"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c r="AE459" s="398"/>
      <c r="AF459" s="398"/>
      <c r="AG459" s="398"/>
    </row>
    <row r="460" spans="1:33"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row>
    <row r="461" spans="1:33"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c r="AE461" s="398"/>
      <c r="AF461" s="398"/>
      <c r="AG461" s="398"/>
    </row>
    <row r="462" spans="1:33"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c r="AE462" s="398"/>
      <c r="AF462" s="398"/>
      <c r="AG462" s="398"/>
    </row>
    <row r="463" spans="1:33"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c r="AE463" s="398"/>
      <c r="AF463" s="398"/>
      <c r="AG463" s="398"/>
    </row>
    <row r="464" spans="1:33"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c r="AE464" s="398"/>
      <c r="AF464" s="398"/>
      <c r="AG464" s="398"/>
    </row>
    <row r="465" spans="1:33"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c r="AE465" s="398"/>
      <c r="AF465" s="398"/>
      <c r="AG465" s="398"/>
    </row>
    <row r="466" spans="1:33"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c r="AE466" s="398"/>
      <c r="AF466" s="398"/>
      <c r="AG466" s="398"/>
    </row>
    <row r="467" spans="1:33"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c r="AE467" s="398"/>
      <c r="AF467" s="398"/>
      <c r="AG467" s="398"/>
    </row>
    <row r="468" spans="1:33"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c r="AE468" s="398"/>
      <c r="AF468" s="398"/>
      <c r="AG468" s="398"/>
    </row>
    <row r="469" spans="1:33"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row>
    <row r="470" spans="1:33"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c r="AE470" s="398"/>
      <c r="AF470" s="398"/>
      <c r="AG470" s="398"/>
    </row>
    <row r="471" spans="1:33"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c r="AE471" s="398"/>
      <c r="AF471" s="398"/>
      <c r="AG471" s="398"/>
    </row>
    <row r="472" spans="1:33"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c r="AE472" s="398"/>
      <c r="AF472" s="398"/>
      <c r="AG472" s="398"/>
    </row>
    <row r="473" spans="1:33"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c r="AE473" s="398"/>
      <c r="AF473" s="398"/>
      <c r="AG473" s="398"/>
    </row>
    <row r="474" spans="1:33"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c r="AE474" s="398"/>
      <c r="AF474" s="398"/>
      <c r="AG474" s="398"/>
    </row>
    <row r="475" spans="1:33"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c r="AE475" s="398"/>
      <c r="AF475" s="398"/>
      <c r="AG475" s="398"/>
    </row>
    <row r="476" spans="1:33"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c r="AE476" s="398"/>
      <c r="AF476" s="398"/>
      <c r="AG476" s="398"/>
    </row>
    <row r="477" spans="1:33"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c r="AE477" s="398"/>
      <c r="AF477" s="398"/>
      <c r="AG477" s="398"/>
    </row>
    <row r="478" spans="1:33"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c r="AE478" s="398"/>
      <c r="AF478" s="398"/>
      <c r="AG478" s="398"/>
    </row>
    <row r="479" spans="1:33"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c r="AE479" s="398"/>
      <c r="AF479" s="398"/>
      <c r="AG479" s="398"/>
    </row>
    <row r="480" spans="1:33"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c r="AE480" s="398"/>
      <c r="AF480" s="398"/>
      <c r="AG480" s="398"/>
    </row>
    <row r="481" spans="1:33"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c r="AE481" s="398"/>
      <c r="AF481" s="398"/>
      <c r="AG481" s="398"/>
    </row>
    <row r="482" spans="1:33"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row>
    <row r="483" spans="1:33"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c r="AE483" s="398"/>
      <c r="AF483" s="398"/>
      <c r="AG483" s="398"/>
    </row>
    <row r="484" spans="1:33"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c r="AE484" s="398"/>
      <c r="AF484" s="398"/>
      <c r="AG484" s="398"/>
    </row>
    <row r="485" spans="1:33"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c r="AE485" s="398"/>
      <c r="AF485" s="398"/>
      <c r="AG485" s="398"/>
    </row>
    <row r="486" spans="1:33"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G486" s="398"/>
    </row>
    <row r="487" spans="1:33"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row>
    <row r="488" spans="1:33"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row>
    <row r="489" spans="1:33"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c r="AE489" s="398"/>
      <c r="AF489" s="398"/>
      <c r="AG489" s="398"/>
    </row>
    <row r="490" spans="1:33"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c r="AE490" s="398"/>
      <c r="AF490" s="398"/>
      <c r="AG490" s="398"/>
    </row>
    <row r="491" spans="1:33"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c r="AE491" s="398"/>
      <c r="AF491" s="398"/>
      <c r="AG491" s="398"/>
    </row>
    <row r="492" spans="1:33"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c r="AE492" s="398"/>
      <c r="AF492" s="398"/>
      <c r="AG492" s="398"/>
    </row>
    <row r="493" spans="1:33"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c r="AE493" s="398"/>
      <c r="AF493" s="398"/>
      <c r="AG493" s="398"/>
    </row>
    <row r="494" spans="1:33"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c r="AE494" s="398"/>
      <c r="AF494" s="398"/>
      <c r="AG494" s="398"/>
    </row>
    <row r="495" spans="1:33"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c r="AE495" s="398"/>
      <c r="AF495" s="398"/>
      <c r="AG495" s="398"/>
    </row>
    <row r="496" spans="1:33"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c r="AE496" s="398"/>
      <c r="AF496" s="398"/>
      <c r="AG496" s="398"/>
    </row>
    <row r="497" spans="1:33"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G497" s="398"/>
    </row>
    <row r="498" spans="1:33"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c r="AE498" s="398"/>
      <c r="AF498" s="398"/>
      <c r="AG498" s="398"/>
    </row>
    <row r="499" spans="1:33"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row>
    <row r="500" spans="1:33"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c r="AE500" s="398"/>
      <c r="AF500" s="398"/>
      <c r="AG500" s="398"/>
    </row>
    <row r="501" spans="1:33"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c r="AE501" s="398"/>
      <c r="AF501" s="398"/>
      <c r="AG501" s="398"/>
    </row>
    <row r="502" spans="1:33"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c r="AE502" s="398"/>
      <c r="AF502" s="398"/>
      <c r="AG502" s="398"/>
    </row>
    <row r="503" spans="1:33"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c r="AE503" s="398"/>
      <c r="AF503" s="398"/>
      <c r="AG503" s="398"/>
    </row>
    <row r="504" spans="1:33"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row>
    <row r="505" spans="1:33"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row>
    <row r="506" spans="1:33"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c r="AE506" s="398"/>
      <c r="AF506" s="398"/>
      <c r="AG506" s="398"/>
    </row>
    <row r="507" spans="1:33"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row>
    <row r="508" spans="1:33"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c r="AE508" s="398"/>
      <c r="AF508" s="398"/>
      <c r="AG508" s="398"/>
    </row>
    <row r="509" spans="1:33"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c r="AE509" s="398"/>
      <c r="AF509" s="398"/>
      <c r="AG509" s="398"/>
    </row>
    <row r="510" spans="1:33"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G510" s="398"/>
    </row>
    <row r="511" spans="1:33"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c r="AE511" s="398"/>
      <c r="AF511" s="398"/>
      <c r="AG511" s="398"/>
    </row>
    <row r="512" spans="1:33"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row>
    <row r="513" spans="1:33"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c r="AE513" s="398"/>
      <c r="AF513" s="398"/>
      <c r="AG513" s="398"/>
    </row>
    <row r="514" spans="1:33"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c r="AE514" s="398"/>
      <c r="AF514" s="398"/>
      <c r="AG514" s="398"/>
    </row>
    <row r="515" spans="1:33"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c r="AE515" s="398"/>
      <c r="AF515" s="398"/>
      <c r="AG515" s="398"/>
    </row>
    <row r="516" spans="1:33"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c r="AE516" s="398"/>
      <c r="AF516" s="398"/>
      <c r="AG516" s="398"/>
    </row>
    <row r="517" spans="1:33"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c r="AE517" s="398"/>
      <c r="AF517" s="398"/>
      <c r="AG517" s="398"/>
    </row>
    <row r="518" spans="1:33"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c r="AE518" s="398"/>
      <c r="AF518" s="398"/>
      <c r="AG518" s="398"/>
    </row>
    <row r="519" spans="1:33"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c r="AE519" s="398"/>
      <c r="AF519" s="398"/>
      <c r="AG519" s="398"/>
    </row>
    <row r="520" spans="1:33"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c r="AE520" s="398"/>
      <c r="AF520" s="398"/>
      <c r="AG520" s="398"/>
    </row>
    <row r="521" spans="1:33"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c r="AE521" s="398"/>
      <c r="AF521" s="398"/>
      <c r="AG521" s="398"/>
    </row>
    <row r="522" spans="1:33"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8"/>
      <c r="AF522" s="398"/>
      <c r="AG522" s="398"/>
    </row>
    <row r="523" spans="1:33"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c r="AE523" s="398"/>
      <c r="AF523" s="398"/>
      <c r="AG523" s="398"/>
    </row>
    <row r="524" spans="1:33"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c r="AE524" s="398"/>
      <c r="AF524" s="398"/>
      <c r="AG524" s="398"/>
    </row>
    <row r="525" spans="1:33"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c r="AE525" s="398"/>
      <c r="AF525" s="398"/>
      <c r="AG525" s="398"/>
    </row>
    <row r="526" spans="1:33"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c r="AE526" s="398"/>
      <c r="AF526" s="398"/>
      <c r="AG526" s="398"/>
    </row>
    <row r="527" spans="1:33"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c r="AE527" s="398"/>
      <c r="AF527" s="398"/>
      <c r="AG527" s="398"/>
    </row>
    <row r="528" spans="1:33"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c r="AE528" s="398"/>
      <c r="AF528" s="398"/>
      <c r="AG528" s="398"/>
    </row>
    <row r="529" spans="1:33"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row>
    <row r="530" spans="1:33"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row>
    <row r="531" spans="1:33"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row>
    <row r="532" spans="1:33"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c r="AE532" s="398"/>
      <c r="AF532" s="398"/>
      <c r="AG532" s="398"/>
    </row>
    <row r="533" spans="1:33"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c r="AE533" s="398"/>
      <c r="AF533" s="398"/>
      <c r="AG533" s="398"/>
    </row>
    <row r="534" spans="1:33"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row>
    <row r="535" spans="1:33"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c r="AE535" s="398"/>
      <c r="AF535" s="398"/>
      <c r="AG535" s="398"/>
    </row>
    <row r="536" spans="1:33"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c r="AE536" s="398"/>
      <c r="AF536" s="398"/>
      <c r="AG536" s="398"/>
    </row>
    <row r="537" spans="1:33"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c r="AE537" s="398"/>
      <c r="AF537" s="398"/>
      <c r="AG537" s="398"/>
    </row>
    <row r="538" spans="1:33"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c r="AE538" s="398"/>
      <c r="AF538" s="398"/>
      <c r="AG538" s="398"/>
    </row>
    <row r="539" spans="1:33"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row>
    <row r="540" spans="1:33"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c r="AE540" s="398"/>
      <c r="AF540" s="398"/>
      <c r="AG540" s="398"/>
    </row>
    <row r="541" spans="1:33"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c r="AE541" s="398"/>
      <c r="AF541" s="398"/>
      <c r="AG541" s="398"/>
    </row>
    <row r="542" spans="1:33"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c r="AE542" s="398"/>
      <c r="AF542" s="398"/>
      <c r="AG542" s="398"/>
    </row>
    <row r="543" spans="1:33"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c r="AE543" s="398"/>
      <c r="AF543" s="398"/>
      <c r="AG543" s="398"/>
    </row>
    <row r="544" spans="1:33"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c r="AE544" s="398"/>
      <c r="AF544" s="398"/>
      <c r="AG544" s="398"/>
    </row>
    <row r="545" spans="1:33"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c r="AE545" s="398"/>
      <c r="AF545" s="398"/>
      <c r="AG545" s="398"/>
    </row>
    <row r="546" spans="1:33"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c r="AE546" s="398"/>
      <c r="AF546" s="398"/>
      <c r="AG546" s="398"/>
    </row>
    <row r="547" spans="1:33"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c r="AE547" s="398"/>
      <c r="AF547" s="398"/>
      <c r="AG547" s="398"/>
    </row>
    <row r="548" spans="1:33"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c r="AE548" s="398"/>
      <c r="AF548" s="398"/>
      <c r="AG548" s="398"/>
    </row>
    <row r="549" spans="1:33"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c r="AE549" s="398"/>
      <c r="AF549" s="398"/>
      <c r="AG549" s="398"/>
    </row>
    <row r="550" spans="1:33"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c r="AE550" s="398"/>
      <c r="AF550" s="398"/>
      <c r="AG550" s="398"/>
    </row>
    <row r="551" spans="1:33"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c r="AE551" s="398"/>
      <c r="AF551" s="398"/>
      <c r="AG551" s="398"/>
    </row>
    <row r="552" spans="1:33"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c r="AE552" s="398"/>
      <c r="AF552" s="398"/>
      <c r="AG552" s="398"/>
    </row>
    <row r="553" spans="1:33"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row>
    <row r="554" spans="1:33"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c r="AE554" s="398"/>
      <c r="AF554" s="398"/>
      <c r="AG554" s="398"/>
    </row>
    <row r="555" spans="1:33"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c r="AE555" s="398"/>
      <c r="AF555" s="398"/>
      <c r="AG555" s="398"/>
    </row>
    <row r="556" spans="1:33"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c r="AE556" s="398"/>
      <c r="AF556" s="398"/>
      <c r="AG556" s="398"/>
    </row>
    <row r="557" spans="1:33"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c r="AE557" s="398"/>
      <c r="AF557" s="398"/>
      <c r="AG557" s="398"/>
    </row>
    <row r="558" spans="1:33"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c r="AE558" s="398"/>
      <c r="AF558" s="398"/>
      <c r="AG558" s="398"/>
    </row>
    <row r="559" spans="1:33"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c r="AE559" s="398"/>
      <c r="AF559" s="398"/>
      <c r="AG559" s="398"/>
    </row>
    <row r="560" spans="1:33"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c r="AE560" s="398"/>
      <c r="AF560" s="398"/>
      <c r="AG560" s="398"/>
    </row>
    <row r="561" spans="1:33"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c r="AE561" s="398"/>
      <c r="AF561" s="398"/>
      <c r="AG561" s="398"/>
    </row>
    <row r="562" spans="1:33"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c r="AE562" s="398"/>
      <c r="AF562" s="398"/>
      <c r="AG562" s="398"/>
    </row>
    <row r="563" spans="1:33"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c r="AE563" s="398"/>
      <c r="AF563" s="398"/>
      <c r="AG563" s="398"/>
    </row>
    <row r="564" spans="1:33"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c r="AE564" s="398"/>
      <c r="AF564" s="398"/>
      <c r="AG564" s="398"/>
    </row>
    <row r="565" spans="1:33"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c r="AE565" s="398"/>
      <c r="AF565" s="398"/>
      <c r="AG565" s="398"/>
    </row>
    <row r="566" spans="1:33"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row>
    <row r="567" spans="1:33"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row>
    <row r="568" spans="1:33"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row>
    <row r="569" spans="1:33"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c r="AE569" s="398"/>
      <c r="AF569" s="398"/>
      <c r="AG569" s="398"/>
    </row>
    <row r="570" spans="1:33"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c r="AE570" s="398"/>
      <c r="AF570" s="398"/>
      <c r="AG570" s="398"/>
    </row>
    <row r="571" spans="1:33"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c r="AE571" s="398"/>
      <c r="AF571" s="398"/>
      <c r="AG571" s="398"/>
    </row>
    <row r="572" spans="1:33"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c r="AE572" s="398"/>
      <c r="AF572" s="398"/>
      <c r="AG572" s="398"/>
    </row>
    <row r="573" spans="1:33"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c r="AE573" s="398"/>
      <c r="AF573" s="398"/>
      <c r="AG573" s="398"/>
    </row>
    <row r="574" spans="1:33"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c r="AE574" s="398"/>
      <c r="AF574" s="398"/>
      <c r="AG574" s="398"/>
    </row>
    <row r="575" spans="1:33"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c r="AE575" s="398"/>
      <c r="AF575" s="398"/>
      <c r="AG575" s="398"/>
    </row>
    <row r="576" spans="1:33"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c r="AE576" s="398"/>
      <c r="AF576" s="398"/>
      <c r="AG576" s="398"/>
    </row>
    <row r="577" spans="1:33"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c r="AE577" s="398"/>
      <c r="AF577" s="398"/>
      <c r="AG577" s="398"/>
    </row>
    <row r="578" spans="1:33"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c r="AE578" s="398"/>
      <c r="AF578" s="398"/>
      <c r="AG578" s="398"/>
    </row>
    <row r="579" spans="1:33"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c r="AE579" s="398"/>
      <c r="AF579" s="398"/>
      <c r="AG579" s="398"/>
    </row>
    <row r="580" spans="1:33"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c r="AE580" s="398"/>
      <c r="AF580" s="398"/>
      <c r="AG580" s="398"/>
    </row>
    <row r="581" spans="1:33"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c r="AE581" s="398"/>
      <c r="AF581" s="398"/>
      <c r="AG581" s="398"/>
    </row>
    <row r="582" spans="1:33"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row>
    <row r="583" spans="1:33"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c r="AE583" s="398"/>
      <c r="AF583" s="398"/>
      <c r="AG583" s="398"/>
    </row>
    <row r="584" spans="1:33"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c r="AE584" s="398"/>
      <c r="AF584" s="398"/>
      <c r="AG584" s="398"/>
    </row>
    <row r="585" spans="1:33"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c r="AE585" s="398"/>
      <c r="AF585" s="398"/>
      <c r="AG585" s="398"/>
    </row>
    <row r="586" spans="1:33"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c r="AE586" s="398"/>
      <c r="AF586" s="398"/>
      <c r="AG586" s="398"/>
    </row>
    <row r="587" spans="1:33"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c r="AE587" s="398"/>
      <c r="AF587" s="398"/>
      <c r="AG587" s="398"/>
    </row>
    <row r="588" spans="1:33"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c r="AE588" s="398"/>
      <c r="AF588" s="398"/>
      <c r="AG588" s="398"/>
    </row>
    <row r="589" spans="1:33"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c r="AE589" s="398"/>
      <c r="AF589" s="398"/>
      <c r="AG589" s="398"/>
    </row>
    <row r="590" spans="1:33"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row>
    <row r="591" spans="1:33"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c r="AE591" s="398"/>
      <c r="AF591" s="398"/>
      <c r="AG591" s="398"/>
    </row>
    <row r="592" spans="1:33"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row>
    <row r="593" spans="1:33"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row>
    <row r="594" spans="1:33"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c r="AE594" s="398"/>
      <c r="AF594" s="398"/>
      <c r="AG594" s="398"/>
    </row>
    <row r="595" spans="1:33"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row>
    <row r="596" spans="1:33"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c r="AE596" s="398"/>
      <c r="AF596" s="398"/>
      <c r="AG596" s="398"/>
    </row>
    <row r="597" spans="1:33"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c r="AE597" s="398"/>
      <c r="AF597" s="398"/>
      <c r="AG597" s="398"/>
    </row>
    <row r="598" spans="1:33"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c r="AE598" s="398"/>
      <c r="AF598" s="398"/>
      <c r="AG598" s="398"/>
    </row>
    <row r="599" spans="1:33"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c r="AE599" s="398"/>
      <c r="AF599" s="398"/>
      <c r="AG599" s="398"/>
    </row>
    <row r="600" spans="1:33"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c r="AE600" s="398"/>
      <c r="AF600" s="398"/>
      <c r="AG600" s="398"/>
    </row>
    <row r="601" spans="1:33"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c r="AE601" s="398"/>
      <c r="AF601" s="398"/>
      <c r="AG601" s="398"/>
    </row>
    <row r="602" spans="1:33"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c r="AE602" s="398"/>
      <c r="AF602" s="398"/>
      <c r="AG602" s="398"/>
    </row>
    <row r="603" spans="1:33"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c r="AE603" s="398"/>
      <c r="AF603" s="398"/>
      <c r="AG603" s="398"/>
    </row>
    <row r="604" spans="1:33"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c r="AE604" s="398"/>
      <c r="AF604" s="398"/>
      <c r="AG604" s="398"/>
    </row>
    <row r="605" spans="1:33"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c r="AE605" s="398"/>
      <c r="AF605" s="398"/>
      <c r="AG605" s="398"/>
    </row>
    <row r="606" spans="1:33"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c r="AE606" s="398"/>
      <c r="AF606" s="398"/>
      <c r="AG606" s="398"/>
    </row>
    <row r="607" spans="1:33"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c r="AE607" s="398"/>
      <c r="AF607" s="398"/>
      <c r="AG607" s="398"/>
    </row>
    <row r="608" spans="1:33"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row>
    <row r="609" spans="1:33"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c r="AE609" s="398"/>
      <c r="AF609" s="398"/>
      <c r="AG609" s="398"/>
    </row>
    <row r="610" spans="1:33"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row>
    <row r="611" spans="1:33"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c r="AE611" s="398"/>
      <c r="AF611" s="398"/>
      <c r="AG611" s="398"/>
    </row>
    <row r="612" spans="1:33"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c r="AE612" s="398"/>
      <c r="AF612" s="398"/>
      <c r="AG612" s="398"/>
    </row>
    <row r="613" spans="1:33"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c r="AE613" s="398"/>
      <c r="AF613" s="398"/>
      <c r="AG613" s="398"/>
    </row>
    <row r="614" spans="1:33"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c r="AE614" s="398"/>
      <c r="AF614" s="398"/>
      <c r="AG614" s="398"/>
    </row>
    <row r="615" spans="1:33"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c r="AE615" s="398"/>
      <c r="AF615" s="398"/>
      <c r="AG615" s="398"/>
    </row>
    <row r="616" spans="1:33"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c r="AE616" s="398"/>
      <c r="AF616" s="398"/>
      <c r="AG616" s="398"/>
    </row>
    <row r="617" spans="1:33"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row>
    <row r="618" spans="1:33"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c r="AE618" s="398"/>
      <c r="AF618" s="398"/>
      <c r="AG618" s="398"/>
    </row>
    <row r="619" spans="1:33"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c r="AE619" s="398"/>
      <c r="AF619" s="398"/>
      <c r="AG619" s="398"/>
    </row>
    <row r="620" spans="1:33"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c r="AE620" s="398"/>
      <c r="AF620" s="398"/>
      <c r="AG620" s="398"/>
    </row>
    <row r="621" spans="1:33"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row>
    <row r="622" spans="1:33"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c r="AE622" s="398"/>
      <c r="AF622" s="398"/>
      <c r="AG622" s="398"/>
    </row>
    <row r="623" spans="1:33"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row>
    <row r="624" spans="1:33"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c r="AE624" s="398"/>
      <c r="AF624" s="398"/>
      <c r="AG624" s="398"/>
    </row>
    <row r="625" spans="1:33"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c r="AE625" s="398"/>
      <c r="AF625" s="398"/>
      <c r="AG625" s="398"/>
    </row>
    <row r="626" spans="1:33"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c r="AE626" s="398"/>
      <c r="AF626" s="398"/>
      <c r="AG626" s="398"/>
    </row>
    <row r="627" spans="1:33"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c r="AE627" s="398"/>
      <c r="AF627" s="398"/>
      <c r="AG627" s="398"/>
    </row>
    <row r="628" spans="1:33"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c r="AE628" s="398"/>
      <c r="AF628" s="398"/>
      <c r="AG628" s="398"/>
    </row>
    <row r="629" spans="1:33"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c r="AE629" s="398"/>
      <c r="AF629" s="398"/>
      <c r="AG629" s="398"/>
    </row>
    <row r="630" spans="1:33"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c r="AE630" s="398"/>
      <c r="AF630" s="398"/>
      <c r="AG630" s="398"/>
    </row>
    <row r="631" spans="1:33"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c r="AE631" s="398"/>
      <c r="AF631" s="398"/>
      <c r="AG631" s="398"/>
    </row>
    <row r="632" spans="1:33"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c r="AE632" s="398"/>
      <c r="AF632" s="398"/>
      <c r="AG632" s="398"/>
    </row>
    <row r="633" spans="1:33"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c r="AE633" s="398"/>
      <c r="AF633" s="398"/>
      <c r="AG633" s="398"/>
    </row>
    <row r="634" spans="1:33"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c r="AE634" s="398"/>
      <c r="AF634" s="398"/>
      <c r="AG634" s="398"/>
    </row>
    <row r="635" spans="1:33"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c r="AE635" s="398"/>
      <c r="AF635" s="398"/>
      <c r="AG635" s="398"/>
    </row>
    <row r="636" spans="1:33"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c r="AE636" s="398"/>
      <c r="AF636" s="398"/>
      <c r="AG636" s="398"/>
    </row>
    <row r="637" spans="1:33"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c r="AE637" s="398"/>
      <c r="AF637" s="398"/>
      <c r="AG637" s="398"/>
    </row>
    <row r="638" spans="1:33"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row>
    <row r="639" spans="1:33"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c r="AE639" s="398"/>
      <c r="AF639" s="398"/>
      <c r="AG639" s="398"/>
    </row>
    <row r="640" spans="1:33"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c r="AE640" s="398"/>
      <c r="AF640" s="398"/>
      <c r="AG640" s="398"/>
    </row>
    <row r="641" spans="1:33"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c r="AE641" s="398"/>
      <c r="AF641" s="398"/>
      <c r="AG641" s="398"/>
    </row>
    <row r="642" spans="1:33"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row>
    <row r="643" spans="1:33"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row>
    <row r="644" spans="1:33"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row>
    <row r="645" spans="1:33"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row>
    <row r="646" spans="1:33"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row>
    <row r="647" spans="1:33"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row>
    <row r="648" spans="1:33"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row>
    <row r="649" spans="1:33"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row>
    <row r="650" spans="1:33"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row>
    <row r="651" spans="1:33"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c r="AE651" s="398"/>
      <c r="AF651" s="398"/>
      <c r="AG651" s="398"/>
    </row>
    <row r="652" spans="1:33"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c r="AE652" s="398"/>
      <c r="AF652" s="398"/>
      <c r="AG652" s="398"/>
    </row>
    <row r="653" spans="1:33"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c r="AE653" s="398"/>
      <c r="AF653" s="398"/>
      <c r="AG653" s="398"/>
    </row>
    <row r="654" spans="1:33"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c r="AE654" s="398"/>
      <c r="AF654" s="398"/>
      <c r="AG654" s="398"/>
    </row>
    <row r="655" spans="1:33"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c r="AE655" s="398"/>
      <c r="AF655" s="398"/>
      <c r="AG655" s="398"/>
    </row>
    <row r="656" spans="1:33"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c r="AE656" s="398"/>
      <c r="AF656" s="398"/>
      <c r="AG656" s="398"/>
    </row>
    <row r="657" spans="1:33"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c r="AE657" s="398"/>
      <c r="AF657" s="398"/>
      <c r="AG657" s="398"/>
    </row>
    <row r="658" spans="1:33"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c r="AE658" s="398"/>
      <c r="AF658" s="398"/>
      <c r="AG658" s="398"/>
    </row>
    <row r="659" spans="1:33"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c r="AE659" s="398"/>
      <c r="AF659" s="398"/>
      <c r="AG659" s="398"/>
    </row>
    <row r="660" spans="1:33"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c r="AE660" s="398"/>
      <c r="AF660" s="398"/>
      <c r="AG660" s="398"/>
    </row>
    <row r="661" spans="1:33"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c r="AE661" s="398"/>
      <c r="AF661" s="398"/>
      <c r="AG661" s="398"/>
    </row>
    <row r="662" spans="1:33"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row>
    <row r="663" spans="1:33"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c r="AE663" s="398"/>
      <c r="AF663" s="398"/>
      <c r="AG663" s="398"/>
    </row>
    <row r="664" spans="1:33"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row>
    <row r="665" spans="1:33"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row>
    <row r="666" spans="1:33"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c r="AE666" s="398"/>
      <c r="AF666" s="398"/>
      <c r="AG666" s="398"/>
    </row>
    <row r="667" spans="1:33"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row>
    <row r="668" spans="1:33"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c r="AE668" s="398"/>
      <c r="AF668" s="398"/>
      <c r="AG668" s="398"/>
    </row>
    <row r="669" spans="1:33"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c r="AE669" s="398"/>
      <c r="AF669" s="398"/>
      <c r="AG669" s="398"/>
    </row>
    <row r="670" spans="1:33"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c r="AE670" s="398"/>
      <c r="AF670" s="398"/>
      <c r="AG670" s="398"/>
    </row>
    <row r="671" spans="1:33"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c r="AE671" s="398"/>
      <c r="AF671" s="398"/>
      <c r="AG671" s="398"/>
    </row>
    <row r="672" spans="1:33"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c r="AE672" s="398"/>
      <c r="AF672" s="398"/>
      <c r="AG672" s="398"/>
    </row>
    <row r="673" spans="1:33"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c r="AE673" s="398"/>
      <c r="AF673" s="398"/>
      <c r="AG673" s="398"/>
    </row>
    <row r="674" spans="1:33"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c r="AE674" s="398"/>
      <c r="AF674" s="398"/>
      <c r="AG674" s="398"/>
    </row>
    <row r="675" spans="1:33"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c r="AE675" s="398"/>
      <c r="AF675" s="398"/>
      <c r="AG675" s="398"/>
    </row>
    <row r="676" spans="1:33"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c r="AE676" s="398"/>
      <c r="AF676" s="398"/>
      <c r="AG676" s="398"/>
    </row>
    <row r="677" spans="1:33"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c r="AE677" s="398"/>
      <c r="AF677" s="398"/>
      <c r="AG677" s="398"/>
    </row>
    <row r="678" spans="1:33"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c r="AE678" s="398"/>
      <c r="AF678" s="398"/>
      <c r="AG678" s="398"/>
    </row>
    <row r="679" spans="1:33"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c r="AE679" s="398"/>
      <c r="AF679" s="398"/>
      <c r="AG679" s="398"/>
    </row>
    <row r="680" spans="1:33"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c r="AE680" s="398"/>
      <c r="AF680" s="398"/>
      <c r="AG680" s="398"/>
    </row>
    <row r="681" spans="1:33"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c r="AE681" s="398"/>
      <c r="AF681" s="398"/>
      <c r="AG681" s="398"/>
    </row>
    <row r="682" spans="1:33"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row>
    <row r="683" spans="1:33"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c r="AE683" s="398"/>
      <c r="AF683" s="398"/>
      <c r="AG683" s="398"/>
    </row>
    <row r="684" spans="1:33"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c r="AE684" s="398"/>
      <c r="AF684" s="398"/>
      <c r="AG684" s="398"/>
    </row>
    <row r="685" spans="1:33"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c r="AE685" s="398"/>
      <c r="AF685" s="398"/>
      <c r="AG685" s="398"/>
    </row>
    <row r="686" spans="1:33"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c r="AE686" s="398"/>
      <c r="AF686" s="398"/>
      <c r="AG686" s="398"/>
    </row>
    <row r="687" spans="1:33"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c r="AE687" s="398"/>
      <c r="AF687" s="398"/>
      <c r="AG687" s="398"/>
    </row>
    <row r="688" spans="1:33"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row>
    <row r="689" spans="1:33"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c r="AE689" s="398"/>
      <c r="AF689" s="398"/>
      <c r="AG689" s="398"/>
    </row>
    <row r="690" spans="1:33"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c r="AE690" s="398"/>
      <c r="AF690" s="398"/>
      <c r="AG690" s="398"/>
    </row>
    <row r="691" spans="1:33"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c r="AE691" s="398"/>
      <c r="AF691" s="398"/>
      <c r="AG691" s="398"/>
    </row>
    <row r="692" spans="1:33"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c r="AE692" s="398"/>
      <c r="AF692" s="398"/>
      <c r="AG692" s="398"/>
    </row>
    <row r="693" spans="1:33"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c r="AE693" s="398"/>
      <c r="AF693" s="398"/>
      <c r="AG693" s="398"/>
    </row>
    <row r="694" spans="1:33"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c r="AE694" s="398"/>
      <c r="AF694" s="398"/>
      <c r="AG694" s="398"/>
    </row>
    <row r="695" spans="1:33"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c r="AE695" s="398"/>
      <c r="AF695" s="398"/>
      <c r="AG695" s="398"/>
    </row>
    <row r="696" spans="1:33"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c r="AE696" s="398"/>
      <c r="AF696" s="398"/>
      <c r="AG696" s="398"/>
    </row>
    <row r="697" spans="1:33"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c r="AE697" s="398"/>
      <c r="AF697" s="398"/>
      <c r="AG697" s="398"/>
    </row>
    <row r="698" spans="1:33"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c r="AE698" s="398"/>
      <c r="AF698" s="398"/>
      <c r="AG698" s="398"/>
    </row>
    <row r="699" spans="1:33"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c r="AE699" s="398"/>
      <c r="AF699" s="398"/>
      <c r="AG699" s="398"/>
    </row>
    <row r="700" spans="1:33"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c r="AE700" s="398"/>
      <c r="AF700" s="398"/>
      <c r="AG700" s="398"/>
    </row>
    <row r="701" spans="1:33"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row>
    <row r="702" spans="1:33"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c r="AE702" s="398"/>
      <c r="AF702" s="398"/>
      <c r="AG702" s="398"/>
    </row>
    <row r="703" spans="1:33"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c r="AE703" s="398"/>
      <c r="AF703" s="398"/>
      <c r="AG703" s="398"/>
    </row>
    <row r="704" spans="1:33"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c r="AE704" s="398"/>
      <c r="AF704" s="398"/>
      <c r="AG704" s="398"/>
    </row>
    <row r="705" spans="1:33"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c r="AE705" s="398"/>
      <c r="AF705" s="398"/>
      <c r="AG705" s="398"/>
    </row>
    <row r="706" spans="1:33"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c r="AE706" s="398"/>
      <c r="AF706" s="398"/>
      <c r="AG706" s="398"/>
    </row>
    <row r="707" spans="1:33"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c r="AE707" s="398"/>
      <c r="AF707" s="398"/>
      <c r="AG707" s="398"/>
    </row>
    <row r="708" spans="1:33"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c r="AE708" s="398"/>
      <c r="AF708" s="398"/>
      <c r="AG708" s="398"/>
    </row>
    <row r="709" spans="1:33"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c r="AE709" s="398"/>
      <c r="AF709" s="398"/>
      <c r="AG709" s="398"/>
    </row>
    <row r="710" spans="1:33"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c r="AE710" s="398"/>
      <c r="AF710" s="398"/>
      <c r="AG710" s="398"/>
    </row>
    <row r="711" spans="1:33"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c r="AE711" s="398"/>
      <c r="AF711" s="398"/>
      <c r="AG711" s="398"/>
    </row>
    <row r="712" spans="1:33"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c r="AE712" s="398"/>
      <c r="AF712" s="398"/>
      <c r="AG712" s="398"/>
    </row>
    <row r="713" spans="1:33"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c r="AE713" s="398"/>
      <c r="AF713" s="398"/>
      <c r="AG713" s="398"/>
    </row>
    <row r="714" spans="1:33"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row>
    <row r="715" spans="1:33"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row>
    <row r="716" spans="1:33"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c r="AE716" s="398"/>
      <c r="AF716" s="398"/>
      <c r="AG716" s="398"/>
    </row>
    <row r="717" spans="1:33"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c r="AE717" s="398"/>
      <c r="AF717" s="398"/>
      <c r="AG717" s="398"/>
    </row>
    <row r="718" spans="1:33"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c r="AE718" s="398"/>
      <c r="AF718" s="398"/>
      <c r="AG718" s="398"/>
    </row>
    <row r="719" spans="1:33"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c r="AE719" s="398"/>
      <c r="AF719" s="398"/>
      <c r="AG719" s="398"/>
    </row>
    <row r="720" spans="1:33"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row>
    <row r="721" spans="1:33"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row>
    <row r="722" spans="1:33"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c r="AE722" s="398"/>
      <c r="AF722" s="398"/>
      <c r="AG722" s="398"/>
    </row>
    <row r="723" spans="1:33"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c r="AE723" s="398"/>
      <c r="AF723" s="398"/>
      <c r="AG723" s="398"/>
    </row>
    <row r="724" spans="1:33"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c r="AE724" s="398"/>
      <c r="AF724" s="398"/>
      <c r="AG724" s="398"/>
    </row>
    <row r="725" spans="1:33"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c r="AE725" s="398"/>
      <c r="AF725" s="398"/>
      <c r="AG725" s="398"/>
    </row>
    <row r="726" spans="1:33"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c r="AE726" s="398"/>
      <c r="AF726" s="398"/>
      <c r="AG726" s="398"/>
    </row>
    <row r="727" spans="1:33"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c r="AE727" s="398"/>
      <c r="AF727" s="398"/>
      <c r="AG727" s="398"/>
    </row>
    <row r="728" spans="1:33"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c r="AE728" s="398"/>
      <c r="AF728" s="398"/>
      <c r="AG728" s="398"/>
    </row>
    <row r="729" spans="1:33"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c r="AE729" s="398"/>
      <c r="AF729" s="398"/>
      <c r="AG729" s="398"/>
    </row>
    <row r="730" spans="1:33"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row>
    <row r="731" spans="1:33"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c r="AE731" s="398"/>
      <c r="AF731" s="398"/>
      <c r="AG731" s="398"/>
    </row>
    <row r="732" spans="1:33"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c r="AE732" s="398"/>
      <c r="AF732" s="398"/>
      <c r="AG732" s="398"/>
    </row>
    <row r="733" spans="1:33"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c r="AE733" s="398"/>
      <c r="AF733" s="398"/>
      <c r="AG733" s="398"/>
    </row>
    <row r="734" spans="1:33"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c r="AE734" s="398"/>
      <c r="AF734" s="398"/>
      <c r="AG734" s="398"/>
    </row>
    <row r="735" spans="1:33"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c r="AE735" s="398"/>
      <c r="AF735" s="398"/>
      <c r="AG735" s="398"/>
    </row>
    <row r="736" spans="1:33"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c r="AE736" s="398"/>
      <c r="AF736" s="398"/>
      <c r="AG736" s="398"/>
    </row>
    <row r="737" spans="1:33"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c r="AE737" s="398"/>
      <c r="AF737" s="398"/>
      <c r="AG737" s="398"/>
    </row>
    <row r="738" spans="1:33"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row>
    <row r="739" spans="1:33"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c r="AE739" s="398"/>
      <c r="AF739" s="398"/>
      <c r="AG739" s="398"/>
    </row>
    <row r="740" spans="1:33"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c r="AE740" s="398"/>
      <c r="AF740" s="398"/>
      <c r="AG740" s="398"/>
    </row>
    <row r="741" spans="1:33"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c r="AE741" s="398"/>
      <c r="AF741" s="398"/>
      <c r="AG741" s="398"/>
    </row>
    <row r="742" spans="1:33"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c r="AE742" s="398"/>
      <c r="AF742" s="398"/>
      <c r="AG742" s="398"/>
    </row>
    <row r="743" spans="1:33"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c r="AE743" s="398"/>
      <c r="AF743" s="398"/>
      <c r="AG743" s="398"/>
    </row>
    <row r="744" spans="1:33"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row>
    <row r="745" spans="1:33"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c r="AE745" s="398"/>
      <c r="AF745" s="398"/>
      <c r="AG745" s="398"/>
    </row>
    <row r="746" spans="1:33"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c r="AE746" s="398"/>
      <c r="AF746" s="398"/>
      <c r="AG746" s="398"/>
    </row>
    <row r="747" spans="1:33"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c r="AE747" s="398"/>
      <c r="AF747" s="398"/>
      <c r="AG747" s="398"/>
    </row>
    <row r="748" spans="1:33"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c r="AE748" s="398"/>
      <c r="AF748" s="398"/>
      <c r="AG748" s="398"/>
    </row>
    <row r="749" spans="1:33"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c r="AE749" s="398"/>
      <c r="AF749" s="398"/>
      <c r="AG749" s="398"/>
    </row>
    <row r="750" spans="1:33"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c r="AE750" s="398"/>
      <c r="AF750" s="398"/>
      <c r="AG750" s="398"/>
    </row>
    <row r="751" spans="1:33"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c r="AE751" s="398"/>
      <c r="AF751" s="398"/>
      <c r="AG751" s="398"/>
    </row>
    <row r="752" spans="1:33"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c r="AE752" s="398"/>
      <c r="AF752" s="398"/>
      <c r="AG752" s="398"/>
    </row>
    <row r="753" spans="1:33"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c r="AE753" s="398"/>
      <c r="AF753" s="398"/>
      <c r="AG753" s="398"/>
    </row>
    <row r="754" spans="1:33"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c r="AE754" s="398"/>
      <c r="AF754" s="398"/>
      <c r="AG754" s="398"/>
    </row>
    <row r="755" spans="1:33"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c r="AE755" s="398"/>
      <c r="AF755" s="398"/>
      <c r="AG755" s="398"/>
    </row>
    <row r="756" spans="1:33"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c r="AE756" s="398"/>
      <c r="AF756" s="398"/>
      <c r="AG756" s="398"/>
    </row>
    <row r="757" spans="1:33"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c r="AE757" s="398"/>
      <c r="AF757" s="398"/>
      <c r="AG757" s="398"/>
    </row>
    <row r="758" spans="1:33"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c r="AE758" s="398"/>
      <c r="AF758" s="398"/>
      <c r="AG758" s="398"/>
    </row>
    <row r="759" spans="1:33"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c r="AE759" s="398"/>
      <c r="AF759" s="398"/>
      <c r="AG759" s="398"/>
    </row>
    <row r="760" spans="1:33"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c r="AE760" s="398"/>
      <c r="AF760" s="398"/>
      <c r="AG760" s="398"/>
    </row>
    <row r="761" spans="1:33"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c r="AE761" s="398"/>
      <c r="AF761" s="398"/>
      <c r="AG761" s="398"/>
    </row>
    <row r="762" spans="1:33"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c r="AE762" s="398"/>
      <c r="AF762" s="398"/>
      <c r="AG762" s="398"/>
    </row>
    <row r="763" spans="1:33"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row>
    <row r="764" spans="1:33"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row>
    <row r="765" spans="1:33"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c r="AE765" s="398"/>
      <c r="AF765" s="398"/>
      <c r="AG765" s="398"/>
    </row>
    <row r="766" spans="1:33"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row>
    <row r="767" spans="1:33"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c r="AE767" s="398"/>
      <c r="AF767" s="398"/>
      <c r="AG767" s="398"/>
    </row>
    <row r="768" spans="1:33"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c r="AE768" s="398"/>
      <c r="AF768" s="398"/>
      <c r="AG768" s="398"/>
    </row>
    <row r="769" spans="1:33"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c r="AE769" s="398"/>
      <c r="AF769" s="398"/>
      <c r="AG769" s="398"/>
    </row>
    <row r="770" spans="1:33"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c r="AE770" s="398"/>
      <c r="AF770" s="398"/>
      <c r="AG770" s="398"/>
    </row>
    <row r="771" spans="1:33"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c r="AE771" s="398"/>
      <c r="AF771" s="398"/>
      <c r="AG771" s="398"/>
    </row>
    <row r="772" spans="1:33"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c r="AE772" s="398"/>
      <c r="AF772" s="398"/>
      <c r="AG772" s="398"/>
    </row>
    <row r="773" spans="1:33"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c r="AE773" s="398"/>
      <c r="AF773" s="398"/>
      <c r="AG773" s="398"/>
    </row>
    <row r="774" spans="1:33"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c r="AE774" s="398"/>
      <c r="AF774" s="398"/>
      <c r="AG774" s="398"/>
    </row>
    <row r="775" spans="1:33"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c r="AE775" s="398"/>
      <c r="AF775" s="398"/>
      <c r="AG775" s="398"/>
    </row>
    <row r="776" spans="1:33"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c r="AE776" s="398"/>
      <c r="AF776" s="398"/>
      <c r="AG776" s="398"/>
    </row>
    <row r="777" spans="1:33"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c r="AE777" s="398"/>
      <c r="AF777" s="398"/>
      <c r="AG777" s="398"/>
    </row>
    <row r="778" spans="1:33"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c r="AE778" s="398"/>
      <c r="AF778" s="398"/>
      <c r="AG778" s="398"/>
    </row>
    <row r="779" spans="1:33"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c r="AE779" s="398"/>
      <c r="AF779" s="398"/>
      <c r="AG779" s="398"/>
    </row>
    <row r="780" spans="1:33"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c r="AE780" s="398"/>
      <c r="AF780" s="398"/>
      <c r="AG780" s="398"/>
    </row>
    <row r="781" spans="1:33"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row>
    <row r="782" spans="1:33"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row>
    <row r="783" spans="1:33"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row>
    <row r="784" spans="1:33"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c r="AE784" s="398"/>
      <c r="AF784" s="398"/>
      <c r="AG784" s="398"/>
    </row>
    <row r="785" spans="1:33"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c r="AE785" s="398"/>
      <c r="AF785" s="398"/>
      <c r="AG785" s="398"/>
    </row>
    <row r="786" spans="1:33"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c r="AE786" s="398"/>
      <c r="AF786" s="398"/>
      <c r="AG786" s="398"/>
    </row>
    <row r="787" spans="1:33"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c r="AE787" s="398"/>
      <c r="AF787" s="398"/>
      <c r="AG787" s="398"/>
    </row>
    <row r="788" spans="1:33"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row>
    <row r="789" spans="1:33"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c r="AE789" s="398"/>
      <c r="AF789" s="398"/>
      <c r="AG789" s="398"/>
    </row>
    <row r="790" spans="1:33"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c r="AE790" s="398"/>
      <c r="AF790" s="398"/>
      <c r="AG790" s="398"/>
    </row>
    <row r="791" spans="1:33"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c r="AE791" s="398"/>
      <c r="AF791" s="398"/>
      <c r="AG791" s="398"/>
    </row>
    <row r="792" spans="1:33"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c r="AE792" s="398"/>
      <c r="AF792" s="398"/>
      <c r="AG792" s="398"/>
    </row>
    <row r="793" spans="1:33"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c r="AE793" s="398"/>
      <c r="AF793" s="398"/>
      <c r="AG793" s="398"/>
    </row>
    <row r="794" spans="1:33"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c r="AE794" s="398"/>
      <c r="AF794" s="398"/>
      <c r="AG794" s="398"/>
    </row>
    <row r="795" spans="1:33"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c r="AE795" s="398"/>
      <c r="AF795" s="398"/>
      <c r="AG795" s="398"/>
    </row>
    <row r="796" spans="1:33"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row>
    <row r="797" spans="1:33"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c r="AE797" s="398"/>
      <c r="AF797" s="398"/>
      <c r="AG797" s="398"/>
    </row>
    <row r="798" spans="1:33"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c r="AE798" s="398"/>
      <c r="AF798" s="398"/>
      <c r="AG798" s="398"/>
    </row>
    <row r="799" spans="1:33"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c r="AE799" s="398"/>
      <c r="AF799" s="398"/>
      <c r="AG799" s="398"/>
    </row>
    <row r="800" spans="1:33"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c r="AE800" s="398"/>
      <c r="AF800" s="398"/>
      <c r="AG800" s="398"/>
    </row>
    <row r="801" spans="1:33"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c r="AE801" s="398"/>
      <c r="AF801" s="398"/>
      <c r="AG801" s="398"/>
    </row>
    <row r="802" spans="1:33"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c r="AE802" s="398"/>
      <c r="AF802" s="398"/>
      <c r="AG802" s="398"/>
    </row>
    <row r="803" spans="1:33"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c r="AE803" s="398"/>
      <c r="AF803" s="398"/>
      <c r="AG803" s="398"/>
    </row>
    <row r="804" spans="1:33"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c r="AE804" s="398"/>
      <c r="AF804" s="398"/>
      <c r="AG804" s="398"/>
    </row>
    <row r="805" spans="1:33"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c r="AE805" s="398"/>
      <c r="AF805" s="398"/>
      <c r="AG805" s="398"/>
    </row>
    <row r="806" spans="1:33"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c r="AE806" s="398"/>
      <c r="AF806" s="398"/>
      <c r="AG806" s="398"/>
    </row>
    <row r="807" spans="1:33"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c r="AE807" s="398"/>
      <c r="AF807" s="398"/>
      <c r="AG807" s="398"/>
    </row>
    <row r="808" spans="1:33"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row>
    <row r="809" spans="1:33"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row>
    <row r="810" spans="1:33"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c r="AE810" s="398"/>
      <c r="AF810" s="398"/>
      <c r="AG810" s="398"/>
    </row>
    <row r="811" spans="1:33"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row>
    <row r="812" spans="1:33"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c r="AE812" s="398"/>
      <c r="AF812" s="398"/>
      <c r="AG812" s="398"/>
    </row>
    <row r="813" spans="1:33"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c r="AE813" s="398"/>
      <c r="AF813" s="398"/>
      <c r="AG813" s="398"/>
    </row>
    <row r="814" spans="1:33"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c r="AE814" s="398"/>
      <c r="AF814" s="398"/>
      <c r="AG814" s="398"/>
    </row>
    <row r="815" spans="1:33"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c r="AE815" s="398"/>
      <c r="AF815" s="398"/>
      <c r="AG815" s="398"/>
    </row>
    <row r="816" spans="1:33"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c r="AE816" s="398"/>
      <c r="AF816" s="398"/>
      <c r="AG816" s="398"/>
    </row>
    <row r="817" spans="1:33"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c r="AE817" s="398"/>
      <c r="AF817" s="398"/>
      <c r="AG817" s="398"/>
    </row>
    <row r="818" spans="1:33"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row>
    <row r="819" spans="1:33"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c r="AE819" s="398"/>
      <c r="AF819" s="398"/>
      <c r="AG819" s="398"/>
    </row>
    <row r="820" spans="1:33"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c r="AE820" s="398"/>
      <c r="AF820" s="398"/>
      <c r="AG820" s="398"/>
    </row>
    <row r="821" spans="1:33"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c r="AE821" s="398"/>
      <c r="AF821" s="398"/>
      <c r="AG821" s="398"/>
    </row>
    <row r="822" spans="1:33"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c r="AE822" s="398"/>
      <c r="AF822" s="398"/>
      <c r="AG822" s="398"/>
    </row>
    <row r="823" spans="1:33"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c r="AE823" s="398"/>
      <c r="AF823" s="398"/>
      <c r="AG823" s="398"/>
    </row>
    <row r="824" spans="1:33"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c r="AE824" s="398"/>
      <c r="AF824" s="398"/>
      <c r="AG824" s="398"/>
    </row>
    <row r="825" spans="1:33"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row>
    <row r="826" spans="1:33"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c r="AE826" s="398"/>
      <c r="AF826" s="398"/>
      <c r="AG826" s="398"/>
    </row>
    <row r="827" spans="1:33"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c r="AE827" s="398"/>
      <c r="AF827" s="398"/>
      <c r="AG827" s="398"/>
    </row>
    <row r="828" spans="1:33"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c r="AE828" s="398"/>
      <c r="AF828" s="398"/>
      <c r="AG828" s="398"/>
    </row>
    <row r="829" spans="1:33"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c r="AE829" s="398"/>
      <c r="AF829" s="398"/>
      <c r="AG829" s="398"/>
    </row>
    <row r="830" spans="1:33"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c r="AE830" s="398"/>
      <c r="AF830" s="398"/>
      <c r="AG830" s="398"/>
    </row>
    <row r="831" spans="1:33"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c r="AE831" s="398"/>
      <c r="AF831" s="398"/>
      <c r="AG831" s="398"/>
    </row>
    <row r="832" spans="1:33"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c r="AE832" s="398"/>
      <c r="AF832" s="398"/>
      <c r="AG832" s="398"/>
    </row>
    <row r="833" spans="1:33"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c r="AE833" s="398"/>
      <c r="AF833" s="398"/>
      <c r="AG833" s="398"/>
    </row>
    <row r="834" spans="1:33"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c r="AE834" s="398"/>
      <c r="AF834" s="398"/>
      <c r="AG834" s="398"/>
    </row>
    <row r="835" spans="1:33"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c r="AE835" s="398"/>
      <c r="AF835" s="398"/>
      <c r="AG835" s="398"/>
    </row>
    <row r="836" spans="1:33"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c r="AE836" s="398"/>
      <c r="AF836" s="398"/>
      <c r="AG836" s="398"/>
    </row>
    <row r="837" spans="1:33"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c r="AE837" s="398"/>
      <c r="AF837" s="398"/>
      <c r="AG837" s="398"/>
    </row>
    <row r="838" spans="1:33"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row>
    <row r="839" spans="1:33"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c r="AE839" s="398"/>
      <c r="AF839" s="398"/>
      <c r="AG839" s="398"/>
    </row>
    <row r="840" spans="1:33"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row>
    <row r="841" spans="1:33"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c r="AE841" s="398"/>
      <c r="AF841" s="398"/>
      <c r="AG841" s="398"/>
    </row>
    <row r="842" spans="1:33"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c r="AE842" s="398"/>
      <c r="AF842" s="398"/>
      <c r="AG842" s="398"/>
    </row>
    <row r="843" spans="1:33"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c r="AE843" s="398"/>
      <c r="AF843" s="398"/>
      <c r="AG843" s="398"/>
    </row>
    <row r="844" spans="1:33"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c r="AE844" s="398"/>
      <c r="AF844" s="398"/>
      <c r="AG844" s="398"/>
    </row>
    <row r="845" spans="1:33"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c r="AE845" s="398"/>
      <c r="AF845" s="398"/>
      <c r="AG845" s="398"/>
    </row>
    <row r="846" spans="1:33"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c r="AE846" s="398"/>
      <c r="AF846" s="398"/>
      <c r="AG846" s="398"/>
    </row>
    <row r="847" spans="1:33"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row>
    <row r="848" spans="1:33"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c r="AE848" s="398"/>
      <c r="AF848" s="398"/>
      <c r="AG848" s="398"/>
    </row>
    <row r="849" spans="1:33"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c r="AE849" s="398"/>
      <c r="AF849" s="398"/>
      <c r="AG849" s="398"/>
    </row>
    <row r="850" spans="1:33"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c r="AE850" s="398"/>
      <c r="AF850" s="398"/>
      <c r="AG850" s="398"/>
    </row>
    <row r="851" spans="1:33"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c r="AE851" s="398"/>
      <c r="AF851" s="398"/>
      <c r="AG851" s="398"/>
    </row>
    <row r="852" spans="1:33"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c r="AE852" s="398"/>
      <c r="AF852" s="398"/>
      <c r="AG852" s="398"/>
    </row>
    <row r="853" spans="1:33"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c r="AE853" s="398"/>
      <c r="AF853" s="398"/>
      <c r="AG853" s="398"/>
    </row>
    <row r="854" spans="1:33"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c r="AE854" s="398"/>
      <c r="AF854" s="398"/>
      <c r="AG854" s="398"/>
    </row>
    <row r="855" spans="1:33"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row>
    <row r="856" spans="1:33"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c r="AE856" s="398"/>
      <c r="AF856" s="398"/>
      <c r="AG856" s="398"/>
    </row>
    <row r="857" spans="1:33"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c r="AE857" s="398"/>
      <c r="AF857" s="398"/>
      <c r="AG857" s="398"/>
    </row>
    <row r="858" spans="1:33"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row>
    <row r="859" spans="1:33"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c r="AE859" s="398"/>
      <c r="AF859" s="398"/>
      <c r="AG859" s="398"/>
    </row>
    <row r="860" spans="1:33"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row>
    <row r="861" spans="1:33"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c r="AE861" s="398"/>
      <c r="AF861" s="398"/>
      <c r="AG861" s="398"/>
    </row>
    <row r="862" spans="1:33"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c r="AE862" s="398"/>
      <c r="AF862" s="398"/>
      <c r="AG862" s="398"/>
    </row>
    <row r="863" spans="1:33"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c r="AE863" s="398"/>
      <c r="AF863" s="398"/>
      <c r="AG863" s="398"/>
    </row>
    <row r="864" spans="1:33"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row>
    <row r="865" spans="1:33"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row>
    <row r="866" spans="1:33"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c r="AE866" s="398"/>
      <c r="AF866" s="398"/>
      <c r="AG866" s="398"/>
    </row>
    <row r="867" spans="1:33"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c r="AE867" s="398"/>
      <c r="AF867" s="398"/>
      <c r="AG867" s="398"/>
    </row>
    <row r="868" spans="1:33"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c r="AE868" s="398"/>
      <c r="AF868" s="398"/>
      <c r="AG868" s="398"/>
    </row>
    <row r="869" spans="1:33"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c r="AE869" s="398"/>
      <c r="AF869" s="398"/>
      <c r="AG869" s="398"/>
    </row>
    <row r="870" spans="1:33"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c r="AE870" s="398"/>
      <c r="AF870" s="398"/>
      <c r="AG870" s="398"/>
    </row>
    <row r="871" spans="1:33"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row>
    <row r="872" spans="1:33"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c r="AE872" s="398"/>
      <c r="AF872" s="398"/>
      <c r="AG872" s="398"/>
    </row>
    <row r="873" spans="1:33"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c r="AE873" s="398"/>
      <c r="AF873" s="398"/>
      <c r="AG873" s="398"/>
    </row>
    <row r="874" spans="1:33"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c r="AE874" s="398"/>
      <c r="AF874" s="398"/>
      <c r="AG874" s="398"/>
    </row>
    <row r="875" spans="1:33"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c r="AE875" s="398"/>
      <c r="AF875" s="398"/>
      <c r="AG875" s="398"/>
    </row>
    <row r="876" spans="1:33"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row>
    <row r="877" spans="1:33"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c r="AE877" s="398"/>
      <c r="AF877" s="398"/>
      <c r="AG877" s="398"/>
    </row>
    <row r="878" spans="1:33"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c r="AE878" s="398"/>
      <c r="AF878" s="398"/>
      <c r="AG878" s="398"/>
    </row>
    <row r="879" spans="1:33"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c r="AE879" s="398"/>
      <c r="AF879" s="398"/>
      <c r="AG879" s="398"/>
    </row>
    <row r="880" spans="1:33"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row>
    <row r="881" spans="1:33"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c r="AE881" s="398"/>
      <c r="AF881" s="398"/>
      <c r="AG881" s="398"/>
    </row>
    <row r="882" spans="1:33"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c r="AE882" s="398"/>
      <c r="AF882" s="398"/>
      <c r="AG882" s="398"/>
    </row>
    <row r="883" spans="1:33"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c r="AE883" s="398"/>
      <c r="AF883" s="398"/>
      <c r="AG883" s="398"/>
    </row>
    <row r="884" spans="1:33"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c r="AE884" s="398"/>
      <c r="AF884" s="398"/>
      <c r="AG884" s="398"/>
    </row>
    <row r="885" spans="1:33"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c r="AE885" s="398"/>
      <c r="AF885" s="398"/>
      <c r="AG885" s="398"/>
    </row>
    <row r="886" spans="1:33"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row>
    <row r="887" spans="1:33"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c r="AE887" s="398"/>
      <c r="AF887" s="398"/>
      <c r="AG887" s="398"/>
    </row>
    <row r="888" spans="1:33"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c r="AE888" s="398"/>
      <c r="AF888" s="398"/>
      <c r="AG888" s="398"/>
    </row>
    <row r="889" spans="1:33"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c r="AE889" s="398"/>
      <c r="AF889" s="398"/>
      <c r="AG889" s="398"/>
    </row>
    <row r="890" spans="1:33"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c r="AE890" s="398"/>
      <c r="AF890" s="398"/>
      <c r="AG890" s="398"/>
    </row>
    <row r="891" spans="1:33"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c r="AE891" s="398"/>
      <c r="AF891" s="398"/>
      <c r="AG891" s="398"/>
    </row>
    <row r="892" spans="1:33"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c r="AE892" s="398"/>
      <c r="AF892" s="398"/>
      <c r="AG892" s="398"/>
    </row>
    <row r="893" spans="1:33"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c r="AE893" s="398"/>
      <c r="AF893" s="398"/>
      <c r="AG893" s="398"/>
    </row>
    <row r="894" spans="1:33"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c r="AE894" s="398"/>
      <c r="AF894" s="398"/>
      <c r="AG894" s="398"/>
    </row>
    <row r="895" spans="1:33"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c r="AE895" s="398"/>
      <c r="AF895" s="398"/>
      <c r="AG895" s="398"/>
    </row>
    <row r="896" spans="1:33"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c r="AE896" s="398"/>
      <c r="AF896" s="398"/>
      <c r="AG896" s="398"/>
    </row>
    <row r="897" spans="1:33"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c r="AE897" s="398"/>
      <c r="AF897" s="398"/>
      <c r="AG897" s="398"/>
    </row>
    <row r="898" spans="1:33"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c r="AE898" s="398"/>
      <c r="AF898" s="398"/>
      <c r="AG898" s="398"/>
    </row>
    <row r="899" spans="1:33"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row>
    <row r="900" spans="1:33"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c r="AE900" s="398"/>
      <c r="AF900" s="398"/>
      <c r="AG900" s="398"/>
    </row>
    <row r="901" spans="1:33"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c r="AE901" s="398"/>
      <c r="AF901" s="398"/>
      <c r="AG901" s="398"/>
    </row>
    <row r="902" spans="1:33"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c r="AE902" s="398"/>
      <c r="AF902" s="398"/>
      <c r="AG902" s="398"/>
    </row>
    <row r="903" spans="1:33"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c r="AE903" s="398"/>
      <c r="AF903" s="398"/>
      <c r="AG903" s="398"/>
    </row>
    <row r="904" spans="1:33"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c r="AE904" s="398"/>
      <c r="AF904" s="398"/>
      <c r="AG904" s="398"/>
    </row>
    <row r="905" spans="1:33"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c r="AE905" s="398"/>
      <c r="AF905" s="398"/>
      <c r="AG905" s="398"/>
    </row>
    <row r="906" spans="1:33"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c r="AE906" s="398"/>
      <c r="AF906" s="398"/>
      <c r="AG906" s="398"/>
    </row>
    <row r="907" spans="1:33"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c r="AE907" s="398"/>
      <c r="AF907" s="398"/>
      <c r="AG907" s="398"/>
    </row>
    <row r="908" spans="1:33"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c r="AE908" s="398"/>
      <c r="AF908" s="398"/>
      <c r="AG908" s="398"/>
    </row>
    <row r="909" spans="1:33"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c r="AE909" s="398"/>
      <c r="AF909" s="398"/>
      <c r="AG909" s="398"/>
    </row>
    <row r="910" spans="1:33"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c r="AE910" s="398"/>
      <c r="AF910" s="398"/>
      <c r="AG910" s="398"/>
    </row>
    <row r="911" spans="1:33"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c r="AE911" s="398"/>
      <c r="AF911" s="398"/>
      <c r="AG911" s="398"/>
    </row>
    <row r="912" spans="1:33"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c r="AE912" s="398"/>
      <c r="AF912" s="398"/>
      <c r="AG912" s="398"/>
    </row>
    <row r="913" spans="1:33"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c r="AE913" s="398"/>
      <c r="AF913" s="398"/>
      <c r="AG913" s="398"/>
    </row>
    <row r="914" spans="1:33"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c r="AE914" s="398"/>
      <c r="AF914" s="398"/>
      <c r="AG914" s="398"/>
    </row>
    <row r="915" spans="1:33"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row>
    <row r="916" spans="1:33"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c r="AE916" s="398"/>
      <c r="AF916" s="398"/>
      <c r="AG916" s="398"/>
    </row>
    <row r="917" spans="1:33"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c r="AE917" s="398"/>
      <c r="AF917" s="398"/>
      <c r="AG917" s="398"/>
    </row>
    <row r="918" spans="1:33"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c r="AE918" s="398"/>
      <c r="AF918" s="398"/>
      <c r="AG918" s="398"/>
    </row>
    <row r="919" spans="1:33"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c r="AE919" s="398"/>
      <c r="AF919" s="398"/>
      <c r="AG919" s="398"/>
    </row>
    <row r="920" spans="1:33"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c r="AE920" s="398"/>
      <c r="AF920" s="398"/>
      <c r="AG920" s="398"/>
    </row>
    <row r="921" spans="1:33"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c r="AE921" s="398"/>
      <c r="AF921" s="398"/>
      <c r="AG921" s="398"/>
    </row>
    <row r="922" spans="1:33"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c r="AE922" s="398"/>
      <c r="AF922" s="398"/>
      <c r="AG922" s="398"/>
    </row>
    <row r="923" spans="1:33"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row>
    <row r="924" spans="1:33"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c r="AE924" s="398"/>
      <c r="AF924" s="398"/>
      <c r="AG924" s="398"/>
    </row>
    <row r="925" spans="1:33"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c r="AE925" s="398"/>
      <c r="AF925" s="398"/>
      <c r="AG925" s="398"/>
    </row>
    <row r="926" spans="1:33"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c r="AE926" s="398"/>
      <c r="AF926" s="398"/>
      <c r="AG926" s="398"/>
    </row>
    <row r="927" spans="1:33"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c r="AE927" s="398"/>
      <c r="AF927" s="398"/>
      <c r="AG927" s="398"/>
    </row>
    <row r="928" spans="1:33"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row>
    <row r="929" spans="1:33"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c r="AE929" s="398"/>
      <c r="AF929" s="398"/>
      <c r="AG929" s="398"/>
    </row>
    <row r="930" spans="1:33"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c r="AE930" s="398"/>
      <c r="AF930" s="398"/>
      <c r="AG930" s="398"/>
    </row>
    <row r="931" spans="1:33"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c r="AE931" s="398"/>
      <c r="AF931" s="398"/>
      <c r="AG931" s="398"/>
    </row>
    <row r="932" spans="1:33"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c r="AE932" s="398"/>
      <c r="AF932" s="398"/>
      <c r="AG932" s="398"/>
    </row>
    <row r="933" spans="1:33"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c r="AE933" s="398"/>
      <c r="AF933" s="398"/>
      <c r="AG933" s="398"/>
    </row>
    <row r="934" spans="1:33"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c r="AE934" s="398"/>
      <c r="AF934" s="398"/>
      <c r="AG934" s="398"/>
    </row>
    <row r="935" spans="1:33"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c r="AE935" s="398"/>
      <c r="AF935" s="398"/>
      <c r="AG935" s="398"/>
    </row>
    <row r="936" spans="1:33"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c r="AE936" s="398"/>
      <c r="AF936" s="398"/>
      <c r="AG936" s="398"/>
    </row>
    <row r="937" spans="1:33"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c r="AE937" s="398"/>
      <c r="AF937" s="398"/>
      <c r="AG937" s="398"/>
    </row>
    <row r="938" spans="1:33"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c r="AE938" s="398"/>
      <c r="AF938" s="398"/>
      <c r="AG938" s="398"/>
    </row>
    <row r="939" spans="1:33"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c r="AE939" s="398"/>
      <c r="AF939" s="398"/>
      <c r="AG939" s="398"/>
    </row>
    <row r="940" spans="1:33"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c r="AE940" s="398"/>
      <c r="AF940" s="398"/>
      <c r="AG940" s="398"/>
    </row>
    <row r="941" spans="1:33"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c r="AE941" s="398"/>
      <c r="AF941" s="398"/>
      <c r="AG941" s="398"/>
    </row>
    <row r="942" spans="1:33"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c r="AE942" s="398"/>
      <c r="AF942" s="398"/>
      <c r="AG942" s="398"/>
    </row>
    <row r="943" spans="1:33"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c r="AE943" s="398"/>
      <c r="AF943" s="398"/>
      <c r="AG943" s="398"/>
    </row>
    <row r="944" spans="1:33"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c r="AE944" s="398"/>
      <c r="AF944" s="398"/>
      <c r="AG944" s="398"/>
    </row>
    <row r="945" spans="1:33"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c r="AE945" s="398"/>
      <c r="AF945" s="398"/>
      <c r="AG945" s="398"/>
    </row>
    <row r="946" spans="1:33"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c r="AE946" s="398"/>
      <c r="AF946" s="398"/>
      <c r="AG946" s="398"/>
    </row>
    <row r="947" spans="1:33"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c r="AE947" s="398"/>
      <c r="AF947" s="398"/>
      <c r="AG947" s="398"/>
    </row>
    <row r="948" spans="1:33"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c r="AE948" s="398"/>
      <c r="AF948" s="398"/>
      <c r="AG948" s="398"/>
    </row>
    <row r="949" spans="1:33"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row>
    <row r="950" spans="1:33"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c r="AE950" s="398"/>
      <c r="AF950" s="398"/>
      <c r="AG950" s="398"/>
    </row>
    <row r="951" spans="1:33"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c r="AE951" s="398"/>
      <c r="AF951" s="398"/>
      <c r="AG951" s="398"/>
    </row>
    <row r="952" spans="1:33"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c r="AE952" s="398"/>
      <c r="AF952" s="398"/>
      <c r="AG952" s="398"/>
    </row>
    <row r="953" spans="1:33"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c r="AE953" s="398"/>
      <c r="AF953" s="398"/>
      <c r="AG953" s="398"/>
    </row>
    <row r="954" spans="1:33"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row>
    <row r="955" spans="1:33"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c r="AE955" s="398"/>
      <c r="AF955" s="398"/>
      <c r="AG955" s="398"/>
    </row>
    <row r="956" spans="1:33"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c r="AE956" s="398"/>
      <c r="AF956" s="398"/>
      <c r="AG956" s="398"/>
    </row>
    <row r="957" spans="1:33"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c r="AE957" s="398"/>
      <c r="AF957" s="398"/>
      <c r="AG957" s="398"/>
    </row>
    <row r="958" spans="1:33"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c r="AE958" s="398"/>
      <c r="AF958" s="398"/>
      <c r="AG958" s="398"/>
    </row>
    <row r="959" spans="1:33"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c r="AE959" s="398"/>
      <c r="AF959" s="398"/>
      <c r="AG959" s="398"/>
    </row>
    <row r="960" spans="1:33"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c r="AE960" s="398"/>
      <c r="AF960" s="398"/>
      <c r="AG960" s="398"/>
    </row>
    <row r="961" spans="1:33"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row>
    <row r="962" spans="1:33"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c r="AE962" s="398"/>
      <c r="AF962" s="398"/>
      <c r="AG962" s="398"/>
    </row>
    <row r="963" spans="1:33"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row>
    <row r="964" spans="1:33"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c r="AE964" s="398"/>
      <c r="AF964" s="398"/>
      <c r="AG964" s="398"/>
    </row>
    <row r="965" spans="1:33"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c r="AE965" s="398"/>
      <c r="AF965" s="398"/>
      <c r="AG965" s="398"/>
    </row>
    <row r="966" spans="1:33"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c r="AE966" s="398"/>
      <c r="AF966" s="398"/>
      <c r="AG966" s="398"/>
    </row>
    <row r="967" spans="1:33"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c r="AE967" s="398"/>
      <c r="AF967" s="398"/>
      <c r="AG967" s="398"/>
    </row>
    <row r="968" spans="1:33"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c r="AE968" s="398"/>
      <c r="AF968" s="398"/>
      <c r="AG968" s="398"/>
    </row>
    <row r="969" spans="1:33"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c r="AE969" s="398"/>
      <c r="AF969" s="398"/>
      <c r="AG969" s="398"/>
    </row>
    <row r="970" spans="1:33"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c r="AE970" s="398"/>
      <c r="AF970" s="398"/>
      <c r="AG970" s="398"/>
    </row>
    <row r="971" spans="1:33"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c r="AE971" s="398"/>
      <c r="AF971" s="398"/>
      <c r="AG971" s="398"/>
    </row>
    <row r="972" spans="1:33"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row>
    <row r="973" spans="1:33"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c r="AE973" s="398"/>
      <c r="AF973" s="398"/>
      <c r="AG973" s="398"/>
    </row>
    <row r="974" spans="1:33"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c r="AE974" s="398"/>
      <c r="AF974" s="398"/>
      <c r="AG974" s="398"/>
    </row>
    <row r="975" spans="1:33"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c r="AE975" s="398"/>
      <c r="AF975" s="398"/>
      <c r="AG975" s="398"/>
    </row>
    <row r="976" spans="1:33"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c r="AE976" s="398"/>
      <c r="AF976" s="398"/>
      <c r="AG976" s="398"/>
    </row>
    <row r="977" spans="1:33"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c r="AE977" s="398"/>
      <c r="AF977" s="398"/>
      <c r="AG977" s="398"/>
    </row>
    <row r="978" spans="1:33"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c r="AE978" s="398"/>
      <c r="AF978" s="398"/>
      <c r="AG978" s="398"/>
    </row>
    <row r="979" spans="1:33"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c r="AE979" s="398"/>
      <c r="AF979" s="398"/>
      <c r="AG979" s="398"/>
    </row>
    <row r="980" spans="1:33"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c r="AE980" s="398"/>
      <c r="AF980" s="398"/>
      <c r="AG980" s="398"/>
    </row>
    <row r="981" spans="1:33"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c r="AE981" s="398"/>
      <c r="AF981" s="398"/>
      <c r="AG981" s="398"/>
    </row>
    <row r="982" spans="1:33"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c r="AE982" s="398"/>
      <c r="AF982" s="398"/>
      <c r="AG982" s="398"/>
    </row>
    <row r="983" spans="1:33"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c r="AE983" s="398"/>
      <c r="AF983" s="398"/>
      <c r="AG983" s="398"/>
    </row>
    <row r="984" spans="1:33"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c r="AE984" s="398"/>
      <c r="AF984" s="398"/>
      <c r="AG984" s="398"/>
    </row>
    <row r="985" spans="1:33"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c r="AE985" s="398"/>
      <c r="AF985" s="398"/>
      <c r="AG985" s="398"/>
    </row>
    <row r="986" spans="1:33"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c r="AE986" s="398"/>
      <c r="AF986" s="398"/>
      <c r="AG986" s="398"/>
    </row>
    <row r="987" spans="1:33"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c r="AE987" s="398"/>
      <c r="AF987" s="398"/>
      <c r="AG987" s="398"/>
    </row>
    <row r="988" spans="1:33"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c r="AE988" s="398"/>
      <c r="AF988" s="398"/>
      <c r="AG988" s="398"/>
    </row>
    <row r="989" spans="1:33"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c r="AE989" s="398"/>
      <c r="AF989" s="398"/>
      <c r="AG989" s="398"/>
    </row>
    <row r="990" spans="1:33"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c r="AE990" s="398"/>
      <c r="AF990" s="398"/>
      <c r="AG990" s="398"/>
    </row>
    <row r="991" spans="1:33"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row>
    <row r="992" spans="1:33"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c r="AE992" s="398"/>
      <c r="AF992" s="398"/>
      <c r="AG992" s="398"/>
    </row>
    <row r="993" spans="1:33"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c r="AE993" s="398"/>
      <c r="AF993" s="398"/>
      <c r="AG993" s="398"/>
    </row>
    <row r="994" spans="1:33"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c r="AE994" s="398"/>
      <c r="AF994" s="398"/>
      <c r="AG994" s="398"/>
    </row>
    <row r="995" spans="1:33"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c r="AE995" s="398"/>
      <c r="AF995" s="398"/>
      <c r="AG995" s="398"/>
    </row>
    <row r="996" spans="1:33"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c r="AE996" s="398"/>
      <c r="AF996" s="398"/>
      <c r="AG996" s="398"/>
    </row>
    <row r="997" spans="1:33"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c r="AE997" s="398"/>
      <c r="AF997" s="398"/>
      <c r="AG997" s="398"/>
    </row>
    <row r="998" spans="1:33"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row>
    <row r="999" spans="1:33"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c r="AE999" s="398"/>
      <c r="AF999" s="398"/>
      <c r="AG999" s="398"/>
    </row>
    <row r="1000" spans="1:33"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c r="AE1000" s="398"/>
      <c r="AF1000" s="398"/>
      <c r="AG1000" s="398"/>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623</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3" t="s">
        <v>125</v>
      </c>
      <c r="D12" s="924"/>
      <c r="E12" s="492" t="s">
        <v>126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596</v>
      </c>
      <c r="D14" s="919"/>
      <c r="E14" s="487" t="s">
        <v>624</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row>
    <row r="15" spans="1:30"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row>
    <row r="16" spans="1:30"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row>
    <row r="17" spans="1:30" ht="15" customHeight="1">
      <c r="A17" s="398"/>
      <c r="B17" s="31"/>
      <c r="C17" s="490" t="s">
        <v>598</v>
      </c>
      <c r="D17" s="919"/>
      <c r="E17" s="829" t="s">
        <v>613</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row>
    <row r="18" spans="1:30"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row>
    <row r="19" spans="1:30"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row>
    <row r="20" spans="1:30"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row>
    <row r="21" spans="1:30"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row>
    <row r="22" spans="1:30" ht="29.25" customHeight="1">
      <c r="A22" s="398"/>
      <c r="B22" s="31"/>
      <c r="C22" s="467" t="s">
        <v>625</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row>
    <row r="23" spans="1:30"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row>
    <row r="24" spans="1:30"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row>
    <row r="25" spans="1:30" ht="15" customHeight="1">
      <c r="A25" s="398"/>
      <c r="B25" s="31"/>
      <c r="C25" s="830" t="s">
        <v>626</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row>
    <row r="26" spans="1:30"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row>
    <row r="27" spans="1:30"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row>
    <row r="28" spans="1:30"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row>
    <row r="29" spans="1:30"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row>
    <row r="30" spans="1:30"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23</v>
      </c>
      <c r="X30" s="923"/>
      <c r="Y30" s="923"/>
      <c r="Z30" s="923"/>
      <c r="AA30" s="910"/>
      <c r="AB30" s="405"/>
      <c r="AC30" s="398"/>
      <c r="AD30" s="398"/>
    </row>
    <row r="31" spans="1:30"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row>
    <row r="32" spans="1:30"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row>
    <row r="33" spans="1:30" ht="39.75" customHeight="1">
      <c r="A33" s="398"/>
      <c r="B33" s="31"/>
      <c r="C33" s="494" t="s">
        <v>133</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row>
    <row r="34" spans="1:30"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row>
    <row r="35" spans="1:30"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row>
    <row r="36" spans="1:30" ht="29.25" customHeight="1">
      <c r="A36" s="398"/>
      <c r="B36" s="31"/>
      <c r="C36" s="494" t="s">
        <v>135</v>
      </c>
      <c r="D36" s="923"/>
      <c r="E36" s="923"/>
      <c r="F36" s="923"/>
      <c r="G36" s="923"/>
      <c r="H36" s="923"/>
      <c r="I36" s="923"/>
      <c r="J36" s="923"/>
      <c r="K36" s="910"/>
      <c r="L36" s="407"/>
      <c r="M36" s="494" t="s">
        <v>136</v>
      </c>
      <c r="N36" s="923"/>
      <c r="O36" s="923"/>
      <c r="P36" s="923"/>
      <c r="Q36" s="923"/>
      <c r="R36" s="923"/>
      <c r="S36" s="923"/>
      <c r="T36" s="923"/>
      <c r="U36" s="923"/>
      <c r="V36" s="923"/>
      <c r="W36" s="923"/>
      <c r="X36" s="923"/>
      <c r="Y36" s="923"/>
      <c r="Z36" s="923"/>
      <c r="AA36" s="910"/>
      <c r="AB36" s="413"/>
      <c r="AC36" s="398"/>
      <c r="AD36" s="398"/>
    </row>
    <row r="37" spans="1:30"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row>
    <row r="38" spans="1:30"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row>
    <row r="39" spans="1:30" ht="90" customHeight="1">
      <c r="A39" s="398"/>
      <c r="B39" s="31"/>
      <c r="C39" s="495" t="s">
        <v>627</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row>
    <row r="40" spans="1:30"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row>
    <row r="41" spans="1:30" ht="15.75" customHeight="1">
      <c r="A41" s="398"/>
      <c r="B41" s="31"/>
      <c r="C41" s="482" t="s">
        <v>139</v>
      </c>
      <c r="D41" s="919"/>
      <c r="E41" s="410"/>
      <c r="F41" s="467" t="s">
        <v>34</v>
      </c>
      <c r="G41" s="910"/>
      <c r="H41" s="410"/>
      <c r="I41" s="398"/>
      <c r="J41" s="417" t="s">
        <v>140</v>
      </c>
      <c r="K41" s="467">
        <v>1</v>
      </c>
      <c r="L41" s="923"/>
      <c r="M41" s="923"/>
      <c r="N41" s="910"/>
      <c r="O41" s="410"/>
      <c r="P41" s="410"/>
      <c r="Q41" s="402" t="s">
        <v>141</v>
      </c>
      <c r="R41" s="398"/>
      <c r="S41" s="410"/>
      <c r="T41" s="410"/>
      <c r="U41" s="410"/>
      <c r="V41" s="410"/>
      <c r="W41" s="467" t="s">
        <v>20</v>
      </c>
      <c r="X41" s="923"/>
      <c r="Y41" s="923"/>
      <c r="Z41" s="923"/>
      <c r="AA41" s="910"/>
      <c r="AB41" s="409"/>
      <c r="AC41" s="398"/>
      <c r="AD41" s="398"/>
    </row>
    <row r="42" spans="1:30"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row>
    <row r="43" spans="1:30" ht="32.25" customHeight="1">
      <c r="A43" s="398"/>
      <c r="B43" s="31"/>
      <c r="C43" s="398"/>
      <c r="D43" s="417" t="s">
        <v>142</v>
      </c>
      <c r="E43" s="410"/>
      <c r="F43" s="495"/>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row>
    <row r="44" spans="1:30"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row>
    <row r="45" spans="1:30"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row>
    <row r="46" spans="1:30"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row>
    <row r="47" spans="1:30"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row>
    <row r="48" spans="1:30"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row>
    <row r="49" spans="1:30"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row>
    <row r="50" spans="1:30"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row>
    <row r="51" spans="1:30"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row>
    <row r="52" spans="1:30"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row>
    <row r="53" spans="1:30"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row>
    <row r="54" spans="1:30"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row>
    <row r="55" spans="1:30"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row>
    <row r="56" spans="1:30"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row>
    <row r="57" spans="1:30" ht="15.75" customHeight="1">
      <c r="A57" s="425"/>
      <c r="B57" s="41"/>
      <c r="C57" s="44">
        <v>2024</v>
      </c>
      <c r="D57" s="45">
        <v>45474</v>
      </c>
      <c r="E57" s="477">
        <v>45656</v>
      </c>
      <c r="F57" s="910"/>
      <c r="G57" s="46">
        <v>1</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row>
    <row r="58" spans="1:30" ht="15.75" customHeight="1">
      <c r="A58" s="425"/>
      <c r="B58" s="41"/>
      <c r="C58" s="44">
        <v>2025</v>
      </c>
      <c r="D58" s="45">
        <v>45658</v>
      </c>
      <c r="E58" s="477">
        <v>46021</v>
      </c>
      <c r="F58" s="910"/>
      <c r="G58" s="46">
        <v>1</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row>
    <row r="59" spans="1:30" ht="15.75" customHeight="1">
      <c r="A59" s="425"/>
      <c r="B59" s="41"/>
      <c r="C59" s="44">
        <v>2026</v>
      </c>
      <c r="D59" s="45">
        <v>46023</v>
      </c>
      <c r="E59" s="477">
        <v>46386</v>
      </c>
      <c r="F59" s="910"/>
      <c r="G59" s="46">
        <v>1</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row>
    <row r="60" spans="1:30" ht="15.75" customHeight="1">
      <c r="A60" s="425"/>
      <c r="B60" s="41"/>
      <c r="C60" s="44">
        <v>2027</v>
      </c>
      <c r="D60" s="45">
        <v>46388</v>
      </c>
      <c r="E60" s="477">
        <v>46751</v>
      </c>
      <c r="F60" s="910"/>
      <c r="G60" s="46">
        <v>1</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row>
    <row r="61" spans="1:30"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row>
    <row r="62" spans="1:30"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row>
    <row r="63" spans="1:30"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row>
    <row r="64" spans="1:30"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row>
    <row r="65" spans="1:30"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row>
    <row r="66" spans="1:30"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row>
    <row r="67" spans="1:30"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row>
    <row r="68" spans="1:30"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row>
    <row r="69" spans="1:30"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row>
    <row r="70" spans="1:30"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row>
    <row r="71" spans="1:30"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row>
    <row r="72" spans="1:30"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row>
    <row r="73" spans="1:30"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row>
    <row r="74" spans="1:30"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row>
    <row r="75" spans="1:30"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row>
    <row r="76" spans="1:30"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row>
    <row r="77" spans="1:30"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row>
    <row r="78" spans="1:30"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row>
    <row r="79" spans="1:30"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row>
    <row r="80" spans="1:30"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row>
    <row r="81" spans="1:30"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row>
    <row r="82" spans="1:30"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row>
    <row r="83" spans="1:30"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628</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0" t="s">
        <v>125</v>
      </c>
      <c r="D12" s="919"/>
      <c r="E12" s="492" t="s">
        <v>576</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596</v>
      </c>
      <c r="D14" s="919"/>
      <c r="E14" s="487" t="s">
        <v>629</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row>
    <row r="15" spans="1:30"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row>
    <row r="16" spans="1:30"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row>
    <row r="17" spans="1:30" ht="15" customHeight="1">
      <c r="A17" s="398"/>
      <c r="B17" s="31"/>
      <c r="C17" s="490" t="s">
        <v>598</v>
      </c>
      <c r="D17" s="919"/>
      <c r="E17" s="829" t="s">
        <v>613</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row>
    <row r="18" spans="1:30"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row>
    <row r="19" spans="1:30"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row>
    <row r="20" spans="1:30"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row>
    <row r="21" spans="1:30"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row>
    <row r="22" spans="1:30" ht="29.25" customHeight="1">
      <c r="A22" s="398"/>
      <c r="B22" s="31"/>
      <c r="C22" s="467" t="s">
        <v>630</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row>
    <row r="23" spans="1:30"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row>
    <row r="24" spans="1:30"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row>
    <row r="25" spans="1:30" ht="15" customHeight="1">
      <c r="A25" s="398"/>
      <c r="B25" s="31"/>
      <c r="C25" s="830" t="s">
        <v>631</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row>
    <row r="26" spans="1:30"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row>
    <row r="27" spans="1:30"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row>
    <row r="28" spans="1:30"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row>
    <row r="29" spans="1:30"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row>
    <row r="30" spans="1:30"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23</v>
      </c>
      <c r="X30" s="923"/>
      <c r="Y30" s="923"/>
      <c r="Z30" s="923"/>
      <c r="AA30" s="910"/>
      <c r="AB30" s="405"/>
      <c r="AC30" s="398"/>
      <c r="AD30" s="398"/>
    </row>
    <row r="31" spans="1:30"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row>
    <row r="32" spans="1:30"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row>
    <row r="33" spans="1:30" ht="39.75" customHeight="1">
      <c r="A33" s="398"/>
      <c r="B33" s="31"/>
      <c r="C33" s="494" t="s">
        <v>561</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row>
    <row r="34" spans="1:30"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row>
    <row r="35" spans="1:30"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row>
    <row r="36" spans="1:30" ht="29.25" customHeight="1">
      <c r="A36" s="398"/>
      <c r="B36" s="31"/>
      <c r="C36" s="494" t="s">
        <v>558</v>
      </c>
      <c r="D36" s="923"/>
      <c r="E36" s="923"/>
      <c r="F36" s="923"/>
      <c r="G36" s="923"/>
      <c r="H36" s="923"/>
      <c r="I36" s="923"/>
      <c r="J36" s="923"/>
      <c r="K36" s="910"/>
      <c r="L36" s="407"/>
      <c r="M36" s="494" t="s">
        <v>562</v>
      </c>
      <c r="N36" s="923"/>
      <c r="O36" s="923"/>
      <c r="P36" s="923"/>
      <c r="Q36" s="923"/>
      <c r="R36" s="923"/>
      <c r="S36" s="923"/>
      <c r="T36" s="923"/>
      <c r="U36" s="923"/>
      <c r="V36" s="923"/>
      <c r="W36" s="923"/>
      <c r="X36" s="923"/>
      <c r="Y36" s="923"/>
      <c r="Z36" s="923"/>
      <c r="AA36" s="910"/>
      <c r="AB36" s="413"/>
      <c r="AC36" s="398"/>
      <c r="AD36" s="398"/>
    </row>
    <row r="37" spans="1:30"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row>
    <row r="38" spans="1:30"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row>
    <row r="39" spans="1:30" ht="90" customHeight="1">
      <c r="A39" s="398"/>
      <c r="B39" s="31"/>
      <c r="C39" s="495" t="s">
        <v>563</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row>
    <row r="40" spans="1:30"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row>
    <row r="41" spans="1:30" ht="15.75" customHeight="1">
      <c r="A41" s="398"/>
      <c r="B41" s="31"/>
      <c r="C41" s="482" t="s">
        <v>139</v>
      </c>
      <c r="D41" s="919"/>
      <c r="E41" s="410"/>
      <c r="F41" s="467" t="s">
        <v>34</v>
      </c>
      <c r="G41" s="910"/>
      <c r="H41" s="410"/>
      <c r="I41" s="398"/>
      <c r="J41" s="417" t="s">
        <v>140</v>
      </c>
      <c r="K41" s="467">
        <v>1</v>
      </c>
      <c r="L41" s="923"/>
      <c r="M41" s="923"/>
      <c r="N41" s="910"/>
      <c r="O41" s="410"/>
      <c r="P41" s="410"/>
      <c r="Q41" s="402" t="s">
        <v>141</v>
      </c>
      <c r="R41" s="398"/>
      <c r="S41" s="410"/>
      <c r="T41" s="410"/>
      <c r="U41" s="410"/>
      <c r="V41" s="410"/>
      <c r="W41" s="467" t="s">
        <v>20</v>
      </c>
      <c r="X41" s="923"/>
      <c r="Y41" s="923"/>
      <c r="Z41" s="923"/>
      <c r="AA41" s="910"/>
      <c r="AB41" s="409"/>
      <c r="AC41" s="398"/>
      <c r="AD41" s="398"/>
    </row>
    <row r="42" spans="1:30"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row>
    <row r="43" spans="1:30" ht="32.25" customHeight="1">
      <c r="A43" s="398"/>
      <c r="B43" s="31"/>
      <c r="C43" s="398"/>
      <c r="D43" s="417" t="s">
        <v>142</v>
      </c>
      <c r="E43" s="410"/>
      <c r="F43" s="495"/>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row>
    <row r="44" spans="1:30"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row>
    <row r="45" spans="1:30"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row>
    <row r="46" spans="1:30"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row>
    <row r="47" spans="1:30"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row>
    <row r="48" spans="1:30"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row>
    <row r="49" spans="1:30"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row>
    <row r="50" spans="1:30"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row>
    <row r="51" spans="1:30"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row>
    <row r="52" spans="1:30"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row>
    <row r="53" spans="1:30"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row>
    <row r="54" spans="1:30"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row>
    <row r="55" spans="1:30"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row>
    <row r="56" spans="1:30"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row>
    <row r="57" spans="1:30" ht="15.75" customHeight="1">
      <c r="A57" s="425"/>
      <c r="B57" s="41"/>
      <c r="C57" s="44">
        <v>2024</v>
      </c>
      <c r="D57" s="45">
        <v>45474</v>
      </c>
      <c r="E57" s="477">
        <v>45656</v>
      </c>
      <c r="F57" s="910"/>
      <c r="G57" s="46">
        <v>1</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row>
    <row r="58" spans="1:30" ht="15.75" customHeight="1">
      <c r="A58" s="425"/>
      <c r="B58" s="41"/>
      <c r="C58" s="44">
        <v>2025</v>
      </c>
      <c r="D58" s="45">
        <v>45658</v>
      </c>
      <c r="E58" s="477">
        <v>46021</v>
      </c>
      <c r="F58" s="910"/>
      <c r="G58" s="46">
        <v>1</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row>
    <row r="59" spans="1:30" ht="15.75" customHeight="1">
      <c r="A59" s="425"/>
      <c r="B59" s="41"/>
      <c r="C59" s="44">
        <v>2026</v>
      </c>
      <c r="D59" s="45">
        <v>46023</v>
      </c>
      <c r="E59" s="477">
        <v>46386</v>
      </c>
      <c r="F59" s="910"/>
      <c r="G59" s="46">
        <v>1</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row>
    <row r="60" spans="1:30" ht="15.75" customHeight="1">
      <c r="A60" s="425"/>
      <c r="B60" s="41"/>
      <c r="C60" s="44">
        <v>2027</v>
      </c>
      <c r="D60" s="45">
        <v>46388</v>
      </c>
      <c r="E60" s="477">
        <v>46751</v>
      </c>
      <c r="F60" s="910"/>
      <c r="G60" s="46">
        <v>1</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row>
    <row r="61" spans="1:30"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row>
    <row r="62" spans="1:30"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row>
    <row r="63" spans="1:30"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row>
    <row r="64" spans="1:30"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row>
    <row r="65" spans="1:30"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row>
    <row r="66" spans="1:30"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row>
    <row r="67" spans="1:30"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row>
    <row r="68" spans="1:30"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row>
    <row r="69" spans="1:30"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row>
    <row r="70" spans="1:30"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row>
    <row r="71" spans="1:30"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row>
    <row r="72" spans="1:30"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row>
    <row r="73" spans="1:30"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row>
    <row r="74" spans="1:30"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row>
    <row r="75" spans="1:30"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row>
    <row r="76" spans="1:30"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row>
    <row r="77" spans="1:30"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row>
    <row r="78" spans="1:30"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row>
    <row r="79" spans="1:30"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row>
    <row r="80" spans="1:30"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row>
    <row r="81" spans="1:30"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row>
    <row r="82" spans="1:30"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row>
    <row r="83" spans="1:30"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632</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0" t="s">
        <v>125</v>
      </c>
      <c r="D12" s="919"/>
      <c r="E12" s="492" t="s">
        <v>633</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596</v>
      </c>
      <c r="D14" s="919"/>
      <c r="E14" s="487" t="s">
        <v>634</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row>
    <row r="15" spans="1:30"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row>
    <row r="16" spans="1:30"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row>
    <row r="17" spans="1:30" ht="15" customHeight="1">
      <c r="A17" s="398"/>
      <c r="B17" s="31"/>
      <c r="C17" s="490" t="s">
        <v>598</v>
      </c>
      <c r="D17" s="919"/>
      <c r="E17" s="829" t="s">
        <v>613</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row>
    <row r="18" spans="1:30"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row>
    <row r="19" spans="1:30"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row>
    <row r="20" spans="1:30"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row>
    <row r="21" spans="1:30"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row>
    <row r="22" spans="1:30" ht="29.25" customHeight="1">
      <c r="A22" s="398"/>
      <c r="B22" s="31"/>
      <c r="C22" s="467" t="s">
        <v>635</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row>
    <row r="23" spans="1:30"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row>
    <row r="24" spans="1:30"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row>
    <row r="25" spans="1:30" ht="15" customHeight="1">
      <c r="A25" s="398"/>
      <c r="B25" s="31"/>
      <c r="C25" s="830" t="s">
        <v>636</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row>
    <row r="26" spans="1:30"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row>
    <row r="27" spans="1:30"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row>
    <row r="28" spans="1:30"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row>
    <row r="29" spans="1:30"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row>
    <row r="30" spans="1:30"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21</v>
      </c>
      <c r="X30" s="923"/>
      <c r="Y30" s="923"/>
      <c r="Z30" s="923"/>
      <c r="AA30" s="910"/>
      <c r="AB30" s="405"/>
      <c r="AC30" s="398"/>
      <c r="AD30" s="398"/>
    </row>
    <row r="31" spans="1:30"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row>
    <row r="32" spans="1:30"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row>
    <row r="33" spans="1:30" ht="39.75" customHeight="1">
      <c r="A33" s="398"/>
      <c r="B33" s="31"/>
      <c r="C33" s="826" t="s">
        <v>568</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row>
    <row r="34" spans="1:30"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row>
    <row r="35" spans="1:30"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row>
    <row r="36" spans="1:30" ht="29.25" customHeight="1">
      <c r="A36" s="398"/>
      <c r="B36" s="31"/>
      <c r="C36" s="494" t="s">
        <v>569</v>
      </c>
      <c r="D36" s="923"/>
      <c r="E36" s="923"/>
      <c r="F36" s="923"/>
      <c r="G36" s="923"/>
      <c r="H36" s="923"/>
      <c r="I36" s="923"/>
      <c r="J36" s="923"/>
      <c r="K36" s="910"/>
      <c r="L36" s="407"/>
      <c r="M36" s="494"/>
      <c r="N36" s="923"/>
      <c r="O36" s="923"/>
      <c r="P36" s="923"/>
      <c r="Q36" s="923"/>
      <c r="R36" s="923"/>
      <c r="S36" s="923"/>
      <c r="T36" s="923"/>
      <c r="U36" s="923"/>
      <c r="V36" s="923"/>
      <c r="W36" s="923"/>
      <c r="X36" s="923"/>
      <c r="Y36" s="923"/>
      <c r="Z36" s="923"/>
      <c r="AA36" s="910"/>
      <c r="AB36" s="413"/>
      <c r="AC36" s="398"/>
      <c r="AD36" s="398"/>
    </row>
    <row r="37" spans="1:30"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row>
    <row r="38" spans="1:30"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row>
    <row r="39" spans="1:30" ht="90" customHeight="1">
      <c r="A39" s="398"/>
      <c r="B39" s="31"/>
      <c r="C39" s="495" t="s">
        <v>570</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row>
    <row r="40" spans="1:30"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row>
    <row r="41" spans="1:30" ht="15.75" customHeight="1">
      <c r="A41" s="398"/>
      <c r="B41" s="31"/>
      <c r="C41" s="482" t="s">
        <v>139</v>
      </c>
      <c r="D41" s="919"/>
      <c r="E41" s="410"/>
      <c r="F41" s="467" t="s">
        <v>22</v>
      </c>
      <c r="G41" s="910"/>
      <c r="H41" s="410"/>
      <c r="I41" s="398"/>
      <c r="J41" s="417" t="s">
        <v>140</v>
      </c>
      <c r="K41" s="467">
        <v>5</v>
      </c>
      <c r="L41" s="923"/>
      <c r="M41" s="923"/>
      <c r="N41" s="910"/>
      <c r="O41" s="410"/>
      <c r="P41" s="410"/>
      <c r="Q41" s="402" t="s">
        <v>141</v>
      </c>
      <c r="R41" s="398"/>
      <c r="S41" s="410"/>
      <c r="T41" s="410"/>
      <c r="U41" s="410"/>
      <c r="V41" s="410"/>
      <c r="W41" s="467" t="s">
        <v>20</v>
      </c>
      <c r="X41" s="923"/>
      <c r="Y41" s="923"/>
      <c r="Z41" s="923"/>
      <c r="AA41" s="910"/>
      <c r="AB41" s="409"/>
      <c r="AC41" s="398"/>
      <c r="AD41" s="398"/>
    </row>
    <row r="42" spans="1:30"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row>
    <row r="43" spans="1:30" ht="32.25" customHeight="1">
      <c r="A43" s="398"/>
      <c r="B43" s="31"/>
      <c r="C43" s="398"/>
      <c r="D43" s="417" t="s">
        <v>142</v>
      </c>
      <c r="E43" s="410"/>
      <c r="F43" s="495"/>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row>
    <row r="44" spans="1:30"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row>
    <row r="45" spans="1:30"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row>
    <row r="46" spans="1:30"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row>
    <row r="47" spans="1:30"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row>
    <row r="48" spans="1:30"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row>
    <row r="49" spans="1:30"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row>
    <row r="50" spans="1:30"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row>
    <row r="51" spans="1:30"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row>
    <row r="52" spans="1:30"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row>
    <row r="53" spans="1:30"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row>
    <row r="54" spans="1:30"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row>
    <row r="55" spans="1:30"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row>
    <row r="56" spans="1:30"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row>
    <row r="57" spans="1:30" ht="15.75" customHeight="1">
      <c r="A57" s="425"/>
      <c r="B57" s="41"/>
      <c r="C57" s="44">
        <v>2024</v>
      </c>
      <c r="D57" s="45">
        <v>45474</v>
      </c>
      <c r="E57" s="477">
        <v>45656</v>
      </c>
      <c r="F57" s="910"/>
      <c r="G57" s="46">
        <v>1.2</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row>
    <row r="58" spans="1:30" ht="15.75" customHeight="1">
      <c r="A58" s="425"/>
      <c r="B58" s="41"/>
      <c r="C58" s="44">
        <v>2025</v>
      </c>
      <c r="D58" s="45">
        <v>45658</v>
      </c>
      <c r="E58" s="477">
        <v>46021</v>
      </c>
      <c r="F58" s="910"/>
      <c r="G58" s="46">
        <v>1.7</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row>
    <row r="59" spans="1:30" ht="15.75" customHeight="1">
      <c r="A59" s="425"/>
      <c r="B59" s="41"/>
      <c r="C59" s="44">
        <v>2026</v>
      </c>
      <c r="D59" s="45">
        <v>46023</v>
      </c>
      <c r="E59" s="477">
        <v>46386</v>
      </c>
      <c r="F59" s="910"/>
      <c r="G59" s="46">
        <v>1.1000000000000001</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row>
    <row r="60" spans="1:30" ht="15.75" customHeight="1">
      <c r="A60" s="425"/>
      <c r="B60" s="41"/>
      <c r="C60" s="44">
        <v>2027</v>
      </c>
      <c r="D60" s="45">
        <v>46388</v>
      </c>
      <c r="E60" s="477">
        <v>46751</v>
      </c>
      <c r="F60" s="910"/>
      <c r="G60" s="46">
        <v>1</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row>
    <row r="61" spans="1:30"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row>
    <row r="62" spans="1:30"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row>
    <row r="63" spans="1:30"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row>
    <row r="64" spans="1:30"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row>
    <row r="65" spans="1:30"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row>
    <row r="66" spans="1:30"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row>
    <row r="67" spans="1:30"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row>
    <row r="68" spans="1:30"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row>
    <row r="69" spans="1:30"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row>
    <row r="70" spans="1:30"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row>
    <row r="71" spans="1:30"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row>
    <row r="72" spans="1:30"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row>
    <row r="73" spans="1:30"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row>
    <row r="74" spans="1:30"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row>
    <row r="75" spans="1:30"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row>
    <row r="76" spans="1:30"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row>
    <row r="77" spans="1:30"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row>
    <row r="78" spans="1:30"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row>
    <row r="79" spans="1:30"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row>
    <row r="80" spans="1:30"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row>
    <row r="81" spans="1:30"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row>
    <row r="82" spans="1:30"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row>
    <row r="83" spans="1:30"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row>
    <row r="2" spans="1:30"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row>
    <row r="3" spans="1:30"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row>
    <row r="4" spans="1:30"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row>
    <row r="5" spans="1:30"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row>
    <row r="6" spans="1:30"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row>
    <row r="7" spans="1:30"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row>
    <row r="8" spans="1:30"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row>
    <row r="9" spans="1:30"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row>
    <row r="10" spans="1:30" ht="30" customHeight="1">
      <c r="A10" s="398"/>
      <c r="B10" s="31"/>
      <c r="C10" s="490" t="s">
        <v>123</v>
      </c>
      <c r="D10" s="919"/>
      <c r="E10" s="467" t="s">
        <v>637</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row>
    <row r="11" spans="1:30"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row>
    <row r="12" spans="1:30" ht="29.25" customHeight="1">
      <c r="A12" s="398"/>
      <c r="B12" s="31"/>
      <c r="C12" s="490" t="s">
        <v>125</v>
      </c>
      <c r="D12" s="919"/>
      <c r="E12" s="492" t="s">
        <v>633</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row>
    <row r="13" spans="1:30"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row>
    <row r="14" spans="1:30" ht="15" customHeight="1">
      <c r="A14" s="398"/>
      <c r="B14" s="31"/>
      <c r="C14" s="490" t="s">
        <v>596</v>
      </c>
      <c r="D14" s="919"/>
      <c r="E14" s="487" t="s">
        <v>638</v>
      </c>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row>
    <row r="15" spans="1:30"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row>
    <row r="16" spans="1:30"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row>
    <row r="17" spans="1:30" ht="15" customHeight="1">
      <c r="A17" s="398"/>
      <c r="B17" s="31"/>
      <c r="C17" s="490" t="s">
        <v>598</v>
      </c>
      <c r="D17" s="919"/>
      <c r="E17" s="829" t="s">
        <v>639</v>
      </c>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row>
    <row r="18" spans="1:30"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row>
    <row r="19" spans="1:30"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row>
    <row r="20" spans="1:30"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row>
    <row r="21" spans="1:30"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row>
    <row r="22" spans="1:30" ht="29.25" customHeight="1">
      <c r="A22" s="398"/>
      <c r="B22" s="31"/>
      <c r="C22" s="831" t="s">
        <v>640</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row>
    <row r="23" spans="1:30"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row>
    <row r="24" spans="1:30"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row>
    <row r="25" spans="1:30" ht="15" customHeight="1">
      <c r="A25" s="398"/>
      <c r="B25" s="31"/>
      <c r="C25" s="830" t="s">
        <v>636</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row>
    <row r="26" spans="1:30"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row>
    <row r="27" spans="1:30"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row>
    <row r="28" spans="1:30"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row>
    <row r="29" spans="1:30"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row>
    <row r="30" spans="1:30"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23</v>
      </c>
      <c r="X30" s="923"/>
      <c r="Y30" s="923"/>
      <c r="Z30" s="923"/>
      <c r="AA30" s="910"/>
      <c r="AB30" s="405"/>
      <c r="AC30" s="398"/>
      <c r="AD30" s="398"/>
    </row>
    <row r="31" spans="1:30"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row>
    <row r="32" spans="1:30"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row>
    <row r="33" spans="1:30" ht="39.75" customHeight="1">
      <c r="A33" s="398"/>
      <c r="B33" s="31"/>
      <c r="C33" s="832" t="s">
        <v>641</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row>
    <row r="34" spans="1:30"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row>
    <row r="35" spans="1:30"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row>
    <row r="36" spans="1:30" ht="29.25" customHeight="1">
      <c r="A36" s="398"/>
      <c r="B36" s="31"/>
      <c r="C36" s="494" t="s">
        <v>642</v>
      </c>
      <c r="D36" s="923"/>
      <c r="E36" s="923"/>
      <c r="F36" s="923"/>
      <c r="G36" s="923"/>
      <c r="H36" s="923"/>
      <c r="I36" s="923"/>
      <c r="J36" s="923"/>
      <c r="K36" s="910"/>
      <c r="L36" s="407"/>
      <c r="M36" s="494"/>
      <c r="N36" s="923"/>
      <c r="O36" s="923"/>
      <c r="P36" s="923"/>
      <c r="Q36" s="923"/>
      <c r="R36" s="923"/>
      <c r="S36" s="923"/>
      <c r="T36" s="923"/>
      <c r="U36" s="923"/>
      <c r="V36" s="923"/>
      <c r="W36" s="923"/>
      <c r="X36" s="923"/>
      <c r="Y36" s="923"/>
      <c r="Z36" s="923"/>
      <c r="AA36" s="910"/>
      <c r="AB36" s="413"/>
      <c r="AC36" s="398"/>
      <c r="AD36" s="398"/>
    </row>
    <row r="37" spans="1:30"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row>
    <row r="38" spans="1:30"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row>
    <row r="39" spans="1:30" ht="90" customHeight="1">
      <c r="A39" s="398"/>
      <c r="B39" s="31"/>
      <c r="C39" s="495" t="s">
        <v>643</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row>
    <row r="40" spans="1:30"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row>
    <row r="41" spans="1:30" ht="15.75" customHeight="1">
      <c r="A41" s="398"/>
      <c r="B41" s="31"/>
      <c r="C41" s="482" t="s">
        <v>139</v>
      </c>
      <c r="D41" s="919"/>
      <c r="E41" s="410"/>
      <c r="F41" s="467" t="s">
        <v>22</v>
      </c>
      <c r="G41" s="910"/>
      <c r="H41" s="410"/>
      <c r="I41" s="398"/>
      <c r="J41" s="417" t="s">
        <v>140</v>
      </c>
      <c r="K41" s="467">
        <v>40</v>
      </c>
      <c r="L41" s="923"/>
      <c r="M41" s="923"/>
      <c r="N41" s="910"/>
      <c r="O41" s="410"/>
      <c r="P41" s="410"/>
      <c r="Q41" s="402" t="s">
        <v>141</v>
      </c>
      <c r="R41" s="398"/>
      <c r="S41" s="410"/>
      <c r="T41" s="410"/>
      <c r="U41" s="410"/>
      <c r="V41" s="410"/>
      <c r="W41" s="467" t="s">
        <v>20</v>
      </c>
      <c r="X41" s="923"/>
      <c r="Y41" s="923"/>
      <c r="Z41" s="923"/>
      <c r="AA41" s="910"/>
      <c r="AB41" s="409"/>
      <c r="AC41" s="398"/>
      <c r="AD41" s="398"/>
    </row>
    <row r="42" spans="1:30"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row>
    <row r="43" spans="1:30" ht="32.25" customHeight="1">
      <c r="A43" s="398"/>
      <c r="B43" s="31"/>
      <c r="C43" s="398"/>
      <c r="D43" s="417" t="s">
        <v>142</v>
      </c>
      <c r="E43" s="410"/>
      <c r="F43" s="495"/>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row>
    <row r="44" spans="1:30"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row>
    <row r="45" spans="1:30"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row>
    <row r="46" spans="1:30"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row>
    <row r="47" spans="1:30"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row>
    <row r="48" spans="1:30"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row>
    <row r="49" spans="1:30" ht="15.75" customHeight="1">
      <c r="A49" s="398"/>
      <c r="B49" s="31"/>
      <c r="C49" s="410" t="s">
        <v>140</v>
      </c>
      <c r="D49" s="494">
        <v>40</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row>
    <row r="50" spans="1:30"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row>
    <row r="51" spans="1:30"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row>
    <row r="52" spans="1:30"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row>
    <row r="53" spans="1:30"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row>
    <row r="54" spans="1:30"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row>
    <row r="55" spans="1:30"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row>
    <row r="56" spans="1:30"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row>
    <row r="57" spans="1:30" ht="15.75" customHeight="1">
      <c r="A57" s="425"/>
      <c r="B57" s="41"/>
      <c r="C57" s="44">
        <v>2024</v>
      </c>
      <c r="D57" s="45">
        <v>45474</v>
      </c>
      <c r="E57" s="477">
        <v>45656</v>
      </c>
      <c r="F57" s="910"/>
      <c r="G57" s="46">
        <v>40</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row>
    <row r="58" spans="1:30" ht="15.75" customHeight="1">
      <c r="A58" s="425"/>
      <c r="B58" s="41"/>
      <c r="C58" s="44">
        <v>2025</v>
      </c>
      <c r="D58" s="45">
        <v>45658</v>
      </c>
      <c r="E58" s="477">
        <v>46021</v>
      </c>
      <c r="F58" s="910"/>
      <c r="G58" s="46">
        <v>40</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row>
    <row r="59" spans="1:30" ht="15.75" customHeight="1">
      <c r="A59" s="425"/>
      <c r="B59" s="41"/>
      <c r="C59" s="44">
        <v>2026</v>
      </c>
      <c r="D59" s="45">
        <v>46023</v>
      </c>
      <c r="E59" s="477">
        <v>46386</v>
      </c>
      <c r="F59" s="910"/>
      <c r="G59" s="46">
        <v>40</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row>
    <row r="60" spans="1:30" ht="15.75" customHeight="1">
      <c r="A60" s="425"/>
      <c r="B60" s="41"/>
      <c r="C60" s="44">
        <v>2027</v>
      </c>
      <c r="D60" s="45">
        <v>46388</v>
      </c>
      <c r="E60" s="477">
        <v>46751</v>
      </c>
      <c r="F60" s="910"/>
      <c r="G60" s="46">
        <v>40</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row>
    <row r="61" spans="1:30"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row>
    <row r="62" spans="1:30"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row>
    <row r="63" spans="1:30"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row>
    <row r="64" spans="1:30"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row>
    <row r="65" spans="1:30"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row>
    <row r="66" spans="1:30"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row>
    <row r="67" spans="1:30"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row>
    <row r="68" spans="1:30"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row>
    <row r="69" spans="1:30"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row>
    <row r="70" spans="1:30"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row>
    <row r="71" spans="1:30"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row>
    <row r="72" spans="1:30"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row>
    <row r="73" spans="1:30"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row>
    <row r="74" spans="1:30"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row>
    <row r="75" spans="1:30"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row>
    <row r="76" spans="1:30"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row>
    <row r="77" spans="1:30"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row>
    <row r="78" spans="1:30"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row>
    <row r="79" spans="1:30"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row>
    <row r="80" spans="1:30"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row>
    <row r="81" spans="1:30"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row>
    <row r="82" spans="1:30"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row>
    <row r="83" spans="1:30"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row>
    <row r="84" spans="1:30"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row>
    <row r="85" spans="1:30"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row>
    <row r="86" spans="1:30"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row>
    <row r="87" spans="1:30"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row>
    <row r="88" spans="1:30"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row>
    <row r="89" spans="1:30"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row>
    <row r="90" spans="1:30"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row>
    <row r="91" spans="1:30"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row>
    <row r="92" spans="1:30"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row>
    <row r="93" spans="1:30"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row>
    <row r="94" spans="1:30"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row>
    <row r="95" spans="1:30"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row>
    <row r="96" spans="1:30"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row>
    <row r="97" spans="1:30"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row>
    <row r="98" spans="1:30"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row>
    <row r="99" spans="1:30"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row>
    <row r="100" spans="1:30"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row>
    <row r="101" spans="1:30"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row>
    <row r="102" spans="1:30"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row>
    <row r="103" spans="1:30"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row>
    <row r="104" spans="1:30"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row>
    <row r="105" spans="1:30"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row>
    <row r="106" spans="1:30"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row>
    <row r="107" spans="1:30"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row>
    <row r="108" spans="1:30"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row>
    <row r="109" spans="1:30"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row>
    <row r="110" spans="1:30"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row>
    <row r="111" spans="1:30"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row>
    <row r="112" spans="1:30"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row>
    <row r="113" spans="1:30"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row>
    <row r="114" spans="1:30"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row>
    <row r="115" spans="1:30"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row>
    <row r="116" spans="1:30"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row>
    <row r="117" spans="1:30"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row>
    <row r="118" spans="1:30"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row>
    <row r="119" spans="1:30"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row>
    <row r="120" spans="1:30"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row>
    <row r="121" spans="1:30"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row>
    <row r="122" spans="1:30"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row>
    <row r="123" spans="1:30"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row>
    <row r="124" spans="1:30"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row>
    <row r="125" spans="1:30"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row>
    <row r="126" spans="1:30"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row>
    <row r="127" spans="1:30"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row>
    <row r="128" spans="1:30"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row>
    <row r="129" spans="1:30"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row>
    <row r="130" spans="1:30"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row>
    <row r="131" spans="1:30"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row>
    <row r="132" spans="1:30"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row>
    <row r="133" spans="1:30"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row>
    <row r="134" spans="1:30"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row>
    <row r="135" spans="1:30"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row>
    <row r="136" spans="1:30"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row>
    <row r="137" spans="1:30"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row>
    <row r="138" spans="1:30"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row>
    <row r="139" spans="1:30"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row>
    <row r="140" spans="1:30"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row>
    <row r="141" spans="1:30"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row>
    <row r="142" spans="1:30"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row>
    <row r="143" spans="1:30"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row>
    <row r="144" spans="1:30"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row>
    <row r="145" spans="1:30"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row>
    <row r="146" spans="1:30"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row>
    <row r="147" spans="1:30"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row>
    <row r="148" spans="1:30"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row>
    <row r="149" spans="1:30"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row>
    <row r="150" spans="1:30"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row>
    <row r="151" spans="1:30"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row>
    <row r="152" spans="1:30"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row>
    <row r="153" spans="1:30"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row>
    <row r="154" spans="1:30"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row>
    <row r="155" spans="1:30"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row>
    <row r="156" spans="1:30"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row>
    <row r="157" spans="1:30"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row>
    <row r="158" spans="1:30"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row>
    <row r="159" spans="1:30"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row>
    <row r="160" spans="1:30"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row>
    <row r="161" spans="1:30"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row>
    <row r="162" spans="1:30"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row>
    <row r="163" spans="1:30"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row>
    <row r="164" spans="1:30"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row>
    <row r="165" spans="1:30"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row>
    <row r="166" spans="1:30"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row>
    <row r="167" spans="1:30"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row>
    <row r="168" spans="1:30"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row>
    <row r="169" spans="1:30"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row>
    <row r="170" spans="1:30"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row>
    <row r="171" spans="1:30"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row>
    <row r="172" spans="1:30"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row>
    <row r="173" spans="1:30"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row>
    <row r="174" spans="1:30"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row>
    <row r="175" spans="1:30"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row>
    <row r="176" spans="1:30"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row>
    <row r="177" spans="1:30"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row>
    <row r="178" spans="1:30"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row>
    <row r="179" spans="1:30"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row>
    <row r="180" spans="1:30"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row>
    <row r="181" spans="1:30"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row>
    <row r="182" spans="1:30"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row>
    <row r="183" spans="1:30"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row>
    <row r="184" spans="1:30"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row>
    <row r="185" spans="1:30"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row>
    <row r="186" spans="1:30"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row>
    <row r="187" spans="1:30"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row>
    <row r="188" spans="1:30"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row>
    <row r="189" spans="1:30"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row>
    <row r="190" spans="1:30"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row>
    <row r="191" spans="1:30"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row>
    <row r="192" spans="1:30"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row>
    <row r="193" spans="1:30"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row>
    <row r="194" spans="1:30"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row>
    <row r="195" spans="1:30"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row>
    <row r="196" spans="1:30"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row>
    <row r="197" spans="1:30"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row>
    <row r="198" spans="1:30"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row>
    <row r="199" spans="1:30"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row>
    <row r="200" spans="1:30"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row>
    <row r="201" spans="1:30"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row>
    <row r="202" spans="1:30"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row>
    <row r="203" spans="1:30"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row>
    <row r="204" spans="1:30"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row>
    <row r="205" spans="1:30"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row>
    <row r="206" spans="1:30"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row>
    <row r="207" spans="1:30"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row>
    <row r="208" spans="1:30"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30"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row>
    <row r="210" spans="1:30"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row>
    <row r="211" spans="1:30"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row>
    <row r="212" spans="1:30"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row>
    <row r="213" spans="1:30"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row>
    <row r="214" spans="1:30"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row>
    <row r="215" spans="1:30"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row>
    <row r="216" spans="1:30"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row>
    <row r="217" spans="1:30"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row>
    <row r="218" spans="1:30"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row>
    <row r="219" spans="1:30"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row>
    <row r="220" spans="1:30"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row>
    <row r="221" spans="1:30"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row>
    <row r="222" spans="1:30"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row>
    <row r="223" spans="1:30"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row>
    <row r="224" spans="1:30"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row>
    <row r="225" spans="1:30"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row>
    <row r="226" spans="1:30"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row>
    <row r="227" spans="1:30"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row>
    <row r="228" spans="1:30"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row>
    <row r="229" spans="1:30"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row>
    <row r="230" spans="1:30"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row>
    <row r="231" spans="1:30"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row>
    <row r="232" spans="1:30"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row>
    <row r="233" spans="1:30"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row>
    <row r="234" spans="1:30"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row>
    <row r="235" spans="1:30"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row>
    <row r="236" spans="1:30"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row>
    <row r="237" spans="1:30"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row>
    <row r="238" spans="1:30"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row>
    <row r="239" spans="1:30"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row>
    <row r="240" spans="1:30"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row>
    <row r="241" spans="1:30"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row>
    <row r="242" spans="1:30"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row>
    <row r="243" spans="1:30"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row>
    <row r="244" spans="1:30"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row>
    <row r="245" spans="1:30"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row>
    <row r="246" spans="1:30"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row>
    <row r="247" spans="1:30"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row>
    <row r="248" spans="1:30"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row>
    <row r="249" spans="1:30"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row>
    <row r="250" spans="1:30"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row>
    <row r="251" spans="1:30"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row>
    <row r="252" spans="1:30"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row>
    <row r="253" spans="1:30"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row>
    <row r="254" spans="1:30"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row>
    <row r="255" spans="1:30"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row>
    <row r="256" spans="1:30"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row>
    <row r="257" spans="1:30"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row>
    <row r="258" spans="1:30"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row>
    <row r="259" spans="1:30"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row>
    <row r="260" spans="1:30"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row>
    <row r="261" spans="1:30"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row>
    <row r="262" spans="1:30"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row>
    <row r="263" spans="1:30"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row>
    <row r="264" spans="1:30"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row>
    <row r="265" spans="1:30"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row>
    <row r="266" spans="1:30"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row>
    <row r="267" spans="1:30"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row>
    <row r="268" spans="1:30"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row>
    <row r="269" spans="1:30"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row>
    <row r="270" spans="1:30"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row>
    <row r="271" spans="1:30"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row>
    <row r="272" spans="1:30"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row>
    <row r="273" spans="1:30"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row>
    <row r="274" spans="1:30"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row>
    <row r="275" spans="1:30"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row>
    <row r="276" spans="1:30"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row>
    <row r="277" spans="1:30"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row>
    <row r="278" spans="1:30"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row>
    <row r="279" spans="1:30"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row>
    <row r="280" spans="1:30"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row>
    <row r="281" spans="1:30"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row>
    <row r="282" spans="1:30"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row>
    <row r="283" spans="1:30"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row>
    <row r="284" spans="1:30"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row>
    <row r="285" spans="1:30"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row>
    <row r="286" spans="1:30"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row>
    <row r="287" spans="1:30"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row>
    <row r="288" spans="1:30"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row>
    <row r="289" spans="1:30"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row>
    <row r="290" spans="1:30"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row>
    <row r="291" spans="1:30"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row>
    <row r="292" spans="1:30"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row>
    <row r="293" spans="1:30"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row>
    <row r="294" spans="1:30"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row>
    <row r="295" spans="1:30"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row>
    <row r="296" spans="1:30"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row>
    <row r="297" spans="1:30"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row>
    <row r="298" spans="1:30"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row>
    <row r="299" spans="1:30"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row>
    <row r="300" spans="1:30"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row>
    <row r="301" spans="1:30"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row>
    <row r="302" spans="1:30"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row>
    <row r="303" spans="1:30"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row>
    <row r="304" spans="1:30"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row>
    <row r="305" spans="1:30"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row>
    <row r="306" spans="1:30"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row>
    <row r="307" spans="1:30"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row>
    <row r="308" spans="1:30"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row>
    <row r="309" spans="1:30"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row>
    <row r="310" spans="1:30"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row>
    <row r="311" spans="1:30"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row>
    <row r="312" spans="1:30"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row>
    <row r="313" spans="1:30"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row>
    <row r="314" spans="1:30"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row>
    <row r="315" spans="1:30"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row>
    <row r="316" spans="1:30"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row>
    <row r="317" spans="1:30"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row>
    <row r="318" spans="1:30"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row>
    <row r="319" spans="1:30"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row>
    <row r="320" spans="1:30"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row>
    <row r="321" spans="1:30"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row>
    <row r="322" spans="1:30"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row>
    <row r="323" spans="1:30"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row>
    <row r="324" spans="1:30"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row>
    <row r="325" spans="1:30"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row>
    <row r="326" spans="1:30"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row>
    <row r="327" spans="1:30"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row>
    <row r="328" spans="1:30"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row>
    <row r="329" spans="1:30"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row>
    <row r="330" spans="1:30"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row>
    <row r="331" spans="1:30"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row>
    <row r="332" spans="1:30"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row>
    <row r="333" spans="1:30"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row>
    <row r="334" spans="1:30"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row>
    <row r="335" spans="1:30"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row>
    <row r="336" spans="1:30"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row>
    <row r="337" spans="1:30"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row>
    <row r="338" spans="1:30"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row>
    <row r="339" spans="1:30"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row>
    <row r="340" spans="1:30"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row>
    <row r="341" spans="1:30"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row>
    <row r="342" spans="1:30"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row>
    <row r="343" spans="1:30"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row>
    <row r="344" spans="1:30"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row>
    <row r="345" spans="1:30"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row>
    <row r="346" spans="1:30"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row>
    <row r="347" spans="1:30"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row>
    <row r="348" spans="1:30"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row>
    <row r="349" spans="1:30"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row>
    <row r="350" spans="1:30"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row>
    <row r="351" spans="1:30"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row>
    <row r="352" spans="1:30"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row>
    <row r="353" spans="1:30"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row>
    <row r="354" spans="1:30"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row>
    <row r="355" spans="1:30"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row>
    <row r="356" spans="1:30"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row>
    <row r="357" spans="1:30"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row>
    <row r="358" spans="1:30"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row>
    <row r="359" spans="1:30"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row>
    <row r="360" spans="1:30"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row>
    <row r="361" spans="1:30"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row>
    <row r="362" spans="1:30"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row>
    <row r="363" spans="1:30"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row>
    <row r="364" spans="1:30"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row>
    <row r="365" spans="1:30"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row>
    <row r="366" spans="1:30"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row>
    <row r="367" spans="1:30"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row>
    <row r="368" spans="1:30"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row>
    <row r="369" spans="1:30"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row>
    <row r="370" spans="1:30"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row>
    <row r="371" spans="1:30"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row>
    <row r="372" spans="1:30"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row>
    <row r="373" spans="1:30"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row>
    <row r="374" spans="1:30"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row>
    <row r="375" spans="1:30"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row>
    <row r="376" spans="1:30"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row>
    <row r="377" spans="1:30"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row>
    <row r="378" spans="1:30"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row>
    <row r="379" spans="1:30"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row>
    <row r="380" spans="1:30"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row>
    <row r="381" spans="1:30"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row>
    <row r="382" spans="1:30"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row>
    <row r="383" spans="1:30"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row>
    <row r="384" spans="1:30"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row>
    <row r="385" spans="1:30"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row>
    <row r="386" spans="1:30"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row>
    <row r="387" spans="1:30"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row>
    <row r="388" spans="1:30"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row>
    <row r="389" spans="1:30"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row>
    <row r="390" spans="1:30"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row>
    <row r="391" spans="1:30"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row>
    <row r="392" spans="1:30"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row>
    <row r="393" spans="1:30"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row>
    <row r="394" spans="1:30"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row>
    <row r="395" spans="1:30"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row>
    <row r="396" spans="1:30"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row>
    <row r="397" spans="1:30"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row>
    <row r="398" spans="1:30"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row>
    <row r="399" spans="1:30"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row>
    <row r="400" spans="1:30"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row>
    <row r="401" spans="1:30"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row>
    <row r="402" spans="1:30"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row>
    <row r="403" spans="1:30"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row>
    <row r="404" spans="1:30"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row>
    <row r="405" spans="1:30"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row>
    <row r="406" spans="1:30"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row>
    <row r="407" spans="1:30"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row>
    <row r="408" spans="1:30"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row>
    <row r="409" spans="1:30"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row>
    <row r="410" spans="1:30"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row>
    <row r="411" spans="1:30"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row>
    <row r="412" spans="1:30"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row>
    <row r="413" spans="1:30"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row>
    <row r="414" spans="1:30"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row>
    <row r="415" spans="1:30"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row>
    <row r="416" spans="1:30"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row>
    <row r="417" spans="1:30"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row>
    <row r="418" spans="1:30"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row>
    <row r="419" spans="1:30"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row>
    <row r="420" spans="1:30"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row>
    <row r="421" spans="1:30"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row>
    <row r="422" spans="1:30"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row>
    <row r="423" spans="1:30"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row>
    <row r="424" spans="1:30"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row>
    <row r="425" spans="1:30"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row>
    <row r="426" spans="1:30"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row>
    <row r="427" spans="1:30"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row>
    <row r="428" spans="1:30"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row>
    <row r="429" spans="1:30"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row>
    <row r="430" spans="1:30"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row>
    <row r="431" spans="1:30"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row>
    <row r="432" spans="1:30"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row>
    <row r="433" spans="1:30"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row>
    <row r="434" spans="1:30"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row>
    <row r="435" spans="1:30"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row>
    <row r="436" spans="1:30"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row>
    <row r="437" spans="1:30"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row>
    <row r="438" spans="1:30"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row>
    <row r="439" spans="1:30"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row>
    <row r="440" spans="1:30"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row>
    <row r="441" spans="1:30"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row>
    <row r="442" spans="1:30"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row>
    <row r="443" spans="1:30"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row>
    <row r="444" spans="1:30"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row>
    <row r="445" spans="1:30"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row>
    <row r="446" spans="1:30"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row>
    <row r="447" spans="1:30"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row>
    <row r="448" spans="1:30"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row>
    <row r="449" spans="1:30"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row>
    <row r="450" spans="1:30"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row>
    <row r="451" spans="1:30"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row>
    <row r="452" spans="1:30"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row>
    <row r="453" spans="1:30"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row>
    <row r="454" spans="1:30"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row>
    <row r="455" spans="1:30"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row>
    <row r="456" spans="1:30"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row>
    <row r="457" spans="1:30"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row>
    <row r="458" spans="1:30"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row>
    <row r="459" spans="1:30"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row>
    <row r="460" spans="1:30"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row>
    <row r="461" spans="1:30"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row>
    <row r="462" spans="1:30"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row>
    <row r="463" spans="1:30"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row>
    <row r="464" spans="1:30"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row>
    <row r="465" spans="1:30"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row>
    <row r="466" spans="1:30"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row>
    <row r="467" spans="1:30"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row>
    <row r="468" spans="1:30"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row>
    <row r="469" spans="1:30"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row>
    <row r="470" spans="1:30"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row>
    <row r="471" spans="1:30"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row>
    <row r="472" spans="1:30"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row>
    <row r="473" spans="1:30"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row>
    <row r="474" spans="1:30"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row>
    <row r="475" spans="1:30"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row>
    <row r="476" spans="1:30"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row>
    <row r="477" spans="1:30"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row>
    <row r="478" spans="1:30"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row>
    <row r="479" spans="1:30"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row>
    <row r="480" spans="1:30"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row>
    <row r="481" spans="1:30"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row>
    <row r="482" spans="1:30"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row>
    <row r="483" spans="1:30"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row>
    <row r="484" spans="1:30"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row>
    <row r="485" spans="1:30"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row>
    <row r="486" spans="1:30"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row>
    <row r="487" spans="1:30"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row>
    <row r="488" spans="1:30"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row>
    <row r="489" spans="1:30"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row>
    <row r="490" spans="1:30"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row>
    <row r="491" spans="1:30"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row>
    <row r="492" spans="1:30"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0"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row>
    <row r="494" spans="1:30"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row>
    <row r="495" spans="1:30"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row>
    <row r="496" spans="1:30"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row>
    <row r="497" spans="1:30"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row>
    <row r="498" spans="1:30"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row>
    <row r="499" spans="1:30"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row>
    <row r="500" spans="1:30"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row>
    <row r="501" spans="1:30"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row>
    <row r="502" spans="1:30"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row>
    <row r="503" spans="1:30"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row>
    <row r="504" spans="1:30"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row>
    <row r="505" spans="1:30"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row>
    <row r="506" spans="1:30"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row>
    <row r="507" spans="1:30"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row>
    <row r="508" spans="1:30"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row>
    <row r="509" spans="1:30"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row>
    <row r="510" spans="1:30"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row>
    <row r="511" spans="1:30"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row>
    <row r="512" spans="1:30"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row>
    <row r="513" spans="1:30"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row>
    <row r="514" spans="1:30"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row>
    <row r="515" spans="1:30"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row>
    <row r="516" spans="1:30"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row>
    <row r="517" spans="1:30"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row>
    <row r="518" spans="1:30"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row>
    <row r="519" spans="1:30"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row>
    <row r="520" spans="1:30"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row>
    <row r="521" spans="1:30"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row>
    <row r="522" spans="1:30"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row>
    <row r="523" spans="1:30"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row>
    <row r="524" spans="1:30"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row>
    <row r="525" spans="1:30"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row>
    <row r="526" spans="1:30"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row>
    <row r="527" spans="1:30"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row>
    <row r="528" spans="1:30"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row>
    <row r="529" spans="1:30"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row>
    <row r="530" spans="1:30"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row>
    <row r="531" spans="1:30"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row>
    <row r="532" spans="1:30"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row>
    <row r="533" spans="1:30"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row>
    <row r="534" spans="1:30"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row>
    <row r="535" spans="1:30"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row>
    <row r="536" spans="1:30"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row>
    <row r="537" spans="1:30"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row>
    <row r="538" spans="1:30"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row>
    <row r="539" spans="1:30"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row>
    <row r="540" spans="1:30"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row>
    <row r="541" spans="1:30"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row>
    <row r="542" spans="1:30"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row>
    <row r="543" spans="1:30"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row>
    <row r="544" spans="1:30"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row>
    <row r="545" spans="1:30"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row>
    <row r="546" spans="1:30"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row>
    <row r="547" spans="1:30"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row>
    <row r="548" spans="1:30"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row>
    <row r="549" spans="1:30"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row>
    <row r="550" spans="1:30"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row>
    <row r="551" spans="1:30"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row>
    <row r="552" spans="1:30"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row>
    <row r="553" spans="1:30"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row>
    <row r="554" spans="1:30"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row>
    <row r="555" spans="1:30"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row>
    <row r="556" spans="1:30"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row>
    <row r="557" spans="1:30"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row>
    <row r="558" spans="1:30"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row>
    <row r="559" spans="1:30"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row>
    <row r="560" spans="1:30"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row>
    <row r="561" spans="1:30"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row>
    <row r="562" spans="1:30"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row>
    <row r="563" spans="1:30"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row>
    <row r="564" spans="1:30"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row>
    <row r="565" spans="1:30"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row>
    <row r="566" spans="1:30"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row>
    <row r="567" spans="1:30"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row>
    <row r="568" spans="1:30"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row>
    <row r="569" spans="1:30"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row>
    <row r="570" spans="1:30"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row>
    <row r="571" spans="1:30"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row>
    <row r="572" spans="1:30"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row>
    <row r="573" spans="1:30"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row>
    <row r="574" spans="1:30"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row>
    <row r="575" spans="1:30"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row>
    <row r="576" spans="1:30"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row>
    <row r="577" spans="1:30"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row>
    <row r="578" spans="1:30"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row>
    <row r="579" spans="1:30"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row>
    <row r="580" spans="1:30"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row>
    <row r="581" spans="1:30"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row>
    <row r="582" spans="1:30"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row>
    <row r="583" spans="1:30"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row>
    <row r="584" spans="1:30"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row>
    <row r="585" spans="1:30"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row>
    <row r="586" spans="1:30"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row>
    <row r="587" spans="1:30"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row>
    <row r="588" spans="1:30"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row>
    <row r="589" spans="1:30"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row>
    <row r="590" spans="1:30"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row>
    <row r="591" spans="1:30"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row>
    <row r="592" spans="1:30"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row>
    <row r="593" spans="1:30"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row>
    <row r="594" spans="1:30"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row>
    <row r="595" spans="1:30"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row>
    <row r="596" spans="1:30"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row>
    <row r="597" spans="1:30"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row>
    <row r="598" spans="1:30"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row>
    <row r="599" spans="1:30"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row>
    <row r="600" spans="1:30"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row>
    <row r="601" spans="1:30"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row>
    <row r="602" spans="1:30"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row>
    <row r="603" spans="1:30"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row>
    <row r="604" spans="1:30"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row>
    <row r="605" spans="1:30"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row>
    <row r="606" spans="1:30"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row>
    <row r="607" spans="1:30"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row>
    <row r="608" spans="1:30"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row>
    <row r="609" spans="1:30"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row>
    <row r="610" spans="1:30"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row>
    <row r="611" spans="1:30"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row>
    <row r="612" spans="1:30"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row>
    <row r="613" spans="1:30"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row>
    <row r="614" spans="1:30"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row>
    <row r="615" spans="1:30"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row>
    <row r="616" spans="1:30"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row>
    <row r="617" spans="1:30"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row>
    <row r="618" spans="1:30"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row>
    <row r="619" spans="1:30"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row>
    <row r="620" spans="1:30"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row>
    <row r="621" spans="1:30"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row>
    <row r="622" spans="1:30"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row>
    <row r="623" spans="1:30"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row>
    <row r="624" spans="1:30"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row>
    <row r="625" spans="1:30"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row>
    <row r="626" spans="1:30"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row>
    <row r="627" spans="1:30"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row>
    <row r="628" spans="1:30"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row>
    <row r="629" spans="1:30"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row>
    <row r="630" spans="1:30"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row>
    <row r="631" spans="1:30"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row>
    <row r="632" spans="1:30"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row>
    <row r="633" spans="1:30"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row>
    <row r="634" spans="1:30"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row>
    <row r="635" spans="1:30"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row>
    <row r="636" spans="1:30"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row>
    <row r="637" spans="1:30"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row>
    <row r="638" spans="1:30"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row>
    <row r="639" spans="1:30"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row>
    <row r="640" spans="1:30"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row>
    <row r="641" spans="1:30"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row>
    <row r="642" spans="1:30"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row>
    <row r="643" spans="1:30"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row>
    <row r="644" spans="1:30"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row>
    <row r="645" spans="1:30"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row>
    <row r="646" spans="1:30"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row>
    <row r="647" spans="1:30"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row>
    <row r="648" spans="1:30"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row>
    <row r="649" spans="1:30"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row>
    <row r="650" spans="1:30"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row>
    <row r="651" spans="1:30"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row>
    <row r="652" spans="1:30"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row>
    <row r="653" spans="1:30"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row>
    <row r="654" spans="1:30"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row>
    <row r="655" spans="1:30"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row>
    <row r="656" spans="1:30"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row>
    <row r="657" spans="1:30"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row>
    <row r="658" spans="1:30"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row>
    <row r="659" spans="1:30"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row>
    <row r="660" spans="1:30"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row>
    <row r="661" spans="1:30"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row>
    <row r="662" spans="1:30"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row>
    <row r="663" spans="1:30"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row>
    <row r="664" spans="1:30"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row>
    <row r="665" spans="1:30"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row>
    <row r="666" spans="1:30"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row>
    <row r="667" spans="1:30"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row>
    <row r="668" spans="1:30"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row>
    <row r="669" spans="1:30"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row>
    <row r="670" spans="1:30"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row>
    <row r="671" spans="1:30"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row>
    <row r="672" spans="1:30"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row>
    <row r="673" spans="1:30"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row>
    <row r="674" spans="1:30"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row>
    <row r="675" spans="1:30"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row>
    <row r="676" spans="1:30"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row>
    <row r="677" spans="1:30"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row>
    <row r="678" spans="1:30"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row>
    <row r="679" spans="1:30"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row>
    <row r="680" spans="1:30"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row>
    <row r="681" spans="1:30"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row>
    <row r="682" spans="1:30"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row>
    <row r="683" spans="1:30"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row>
    <row r="684" spans="1:30"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row>
    <row r="685" spans="1:30"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row>
    <row r="686" spans="1:30"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row>
    <row r="687" spans="1:30"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row>
    <row r="688" spans="1:30"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row>
    <row r="689" spans="1:30"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row>
    <row r="690" spans="1:30"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row>
    <row r="691" spans="1:30"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row>
    <row r="692" spans="1:30"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row>
    <row r="693" spans="1:30"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row>
    <row r="694" spans="1:30"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row>
    <row r="695" spans="1:30"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row>
    <row r="696" spans="1:30"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row>
    <row r="697" spans="1:30"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row>
    <row r="698" spans="1:30"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row>
    <row r="699" spans="1:30"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row>
    <row r="700" spans="1:30"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row>
    <row r="701" spans="1:30"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row>
    <row r="702" spans="1:30"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row>
    <row r="703" spans="1:30"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row>
    <row r="704" spans="1:30"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row>
    <row r="705" spans="1:30"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row>
    <row r="706" spans="1:30"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row>
    <row r="707" spans="1:30"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row>
    <row r="708" spans="1:30"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row>
    <row r="709" spans="1:30"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row>
    <row r="710" spans="1:30"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row>
    <row r="711" spans="1:30"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row>
    <row r="712" spans="1:30"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row>
    <row r="713" spans="1:30"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row>
    <row r="714" spans="1:30"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row>
    <row r="715" spans="1:30"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row>
    <row r="716" spans="1:30"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row>
    <row r="717" spans="1:30"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row>
    <row r="718" spans="1:30"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row>
    <row r="719" spans="1:30"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row>
    <row r="720" spans="1:30"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row>
    <row r="721" spans="1:30"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row>
    <row r="722" spans="1:30"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row>
    <row r="723" spans="1:30"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row>
    <row r="724" spans="1:30"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row>
    <row r="725" spans="1:30"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row>
    <row r="726" spans="1:30"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row>
    <row r="727" spans="1:30"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row>
    <row r="728" spans="1:30"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row>
    <row r="729" spans="1:30"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row>
    <row r="730" spans="1:30"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row>
    <row r="731" spans="1:30"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row>
    <row r="732" spans="1:30"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row>
    <row r="733" spans="1:30"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row>
    <row r="734" spans="1:30"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row>
    <row r="735" spans="1:30"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row>
    <row r="736" spans="1:30"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row>
    <row r="737" spans="1:30"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row>
    <row r="738" spans="1:30"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row>
    <row r="739" spans="1:30"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row>
    <row r="740" spans="1:30"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row>
    <row r="741" spans="1:30"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row>
    <row r="742" spans="1:30"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row>
    <row r="743" spans="1:30"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row>
    <row r="744" spans="1:30"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row>
    <row r="745" spans="1:30"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row>
    <row r="746" spans="1:30"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row>
    <row r="747" spans="1:30"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row>
    <row r="748" spans="1:30"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row>
    <row r="749" spans="1:30"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row>
    <row r="750" spans="1:30"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row>
    <row r="751" spans="1:30"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row>
    <row r="752" spans="1:30"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row>
    <row r="753" spans="1:30"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row>
    <row r="754" spans="1:30"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row>
    <row r="755" spans="1:30"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row>
    <row r="756" spans="1:30"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row>
    <row r="757" spans="1:30"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row>
    <row r="758" spans="1:30"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row>
    <row r="759" spans="1:30"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row>
    <row r="760" spans="1:30"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row>
    <row r="761" spans="1:30"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row>
    <row r="762" spans="1:30"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row>
    <row r="763" spans="1:30"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row>
    <row r="764" spans="1:30"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row>
    <row r="765" spans="1:30"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row>
    <row r="766" spans="1:30"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row>
    <row r="767" spans="1:30"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row>
    <row r="768" spans="1:30"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row>
    <row r="769" spans="1:30"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row>
    <row r="770" spans="1:30"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row>
    <row r="771" spans="1:30"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row>
    <row r="772" spans="1:30"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row>
    <row r="773" spans="1:30"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row>
    <row r="774" spans="1:30"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row>
    <row r="775" spans="1:30"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row>
    <row r="776" spans="1:30"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row>
    <row r="777" spans="1:30"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row>
    <row r="778" spans="1:30"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row>
    <row r="779" spans="1:30"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row>
    <row r="780" spans="1:30"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row>
    <row r="781" spans="1:30"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row>
    <row r="782" spans="1:30"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row>
    <row r="783" spans="1:30"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row>
    <row r="784" spans="1:30"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row>
    <row r="785" spans="1:30"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row>
    <row r="786" spans="1:30"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row>
    <row r="787" spans="1:30"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row>
    <row r="788" spans="1:30"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row>
    <row r="789" spans="1:30"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row>
    <row r="790" spans="1:30"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row>
    <row r="791" spans="1:30"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row>
    <row r="792" spans="1:30"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row>
    <row r="793" spans="1:30"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row>
    <row r="794" spans="1:30"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row>
    <row r="795" spans="1:30"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row>
    <row r="796" spans="1:30"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row>
    <row r="797" spans="1:30"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row>
    <row r="798" spans="1:30"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row>
    <row r="799" spans="1:30"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row>
    <row r="800" spans="1:30"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row>
    <row r="801" spans="1:30"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row>
    <row r="802" spans="1:30"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row>
    <row r="803" spans="1:30"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row>
    <row r="804" spans="1:30"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row>
    <row r="805" spans="1:30"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row>
    <row r="806" spans="1:30"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row>
    <row r="807" spans="1:30"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row>
    <row r="808" spans="1:30"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row>
    <row r="809" spans="1:30"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row>
    <row r="810" spans="1:30"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row>
    <row r="811" spans="1:30"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row>
    <row r="812" spans="1:30"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row>
    <row r="813" spans="1:30"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row>
    <row r="814" spans="1:30"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row>
    <row r="815" spans="1:30"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row>
    <row r="816" spans="1:30"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row>
    <row r="817" spans="1:30"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row>
    <row r="818" spans="1:30"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row>
    <row r="819" spans="1:30"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row>
    <row r="820" spans="1:30"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row>
    <row r="821" spans="1:30"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row>
    <row r="822" spans="1:30"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row>
    <row r="823" spans="1:30"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row>
    <row r="824" spans="1:30"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row>
    <row r="825" spans="1:30"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row>
    <row r="826" spans="1:30"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row>
    <row r="827" spans="1:30"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row>
    <row r="828" spans="1:30"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row>
    <row r="829" spans="1:30"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row>
    <row r="830" spans="1:30"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row>
    <row r="831" spans="1:30"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row>
    <row r="832" spans="1:30"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row>
    <row r="833" spans="1:30"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row>
    <row r="834" spans="1:30"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row>
    <row r="835" spans="1:30"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row>
    <row r="836" spans="1:30"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row>
    <row r="837" spans="1:30"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row>
    <row r="838" spans="1:30"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row>
    <row r="839" spans="1:30"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row>
    <row r="840" spans="1:30"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row>
    <row r="841" spans="1:30"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row>
    <row r="842" spans="1:30"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row>
    <row r="843" spans="1:30"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row>
    <row r="844" spans="1:30"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row>
    <row r="845" spans="1:30"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row>
    <row r="846" spans="1:30"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row>
    <row r="847" spans="1:30"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row>
    <row r="848" spans="1:30"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row>
    <row r="849" spans="1:30"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row>
    <row r="850" spans="1:30"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row>
    <row r="851" spans="1:30"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row>
    <row r="852" spans="1:30"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row>
    <row r="853" spans="1:30"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row>
    <row r="854" spans="1:30"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row>
    <row r="855" spans="1:30"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row>
    <row r="856" spans="1:30"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row>
    <row r="857" spans="1:30"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row>
    <row r="858" spans="1:30"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row>
    <row r="859" spans="1:30"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row>
    <row r="860" spans="1:30"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row>
    <row r="861" spans="1:30"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row>
    <row r="862" spans="1:30"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row>
    <row r="863" spans="1:30"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row>
    <row r="864" spans="1:30"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row>
    <row r="865" spans="1:30"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row>
    <row r="866" spans="1:30"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row>
    <row r="867" spans="1:30"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row>
    <row r="868" spans="1:30"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row>
    <row r="869" spans="1:30"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row>
    <row r="870" spans="1:30"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row>
    <row r="871" spans="1:30"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row>
    <row r="872" spans="1:30"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row>
    <row r="873" spans="1:30"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row>
    <row r="874" spans="1:30"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row>
    <row r="875" spans="1:30"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row>
    <row r="876" spans="1:30"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row>
    <row r="877" spans="1:30"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row>
    <row r="878" spans="1:30"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row>
    <row r="879" spans="1:30"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row>
    <row r="880" spans="1:30"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row>
    <row r="881" spans="1:30"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row>
    <row r="882" spans="1:30"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row>
    <row r="883" spans="1:30"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row>
    <row r="884" spans="1:30"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row>
    <row r="885" spans="1:30"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row>
    <row r="886" spans="1:30"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row>
    <row r="887" spans="1:30"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row>
    <row r="888" spans="1:30"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row>
    <row r="889" spans="1:30"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row>
    <row r="890" spans="1:30"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row>
    <row r="891" spans="1:30"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row>
    <row r="892" spans="1:30"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row>
    <row r="893" spans="1:30"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row>
    <row r="894" spans="1:30"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row>
    <row r="895" spans="1:30"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row>
    <row r="896" spans="1:30"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row>
    <row r="897" spans="1:30"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row>
    <row r="898" spans="1:30"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row>
    <row r="899" spans="1:30"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row>
    <row r="900" spans="1:30"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row>
    <row r="901" spans="1:30"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row>
    <row r="902" spans="1:30"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row>
    <row r="903" spans="1:30"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row>
    <row r="904" spans="1:30"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row>
    <row r="905" spans="1:30"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row>
    <row r="906" spans="1:30"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row>
    <row r="907" spans="1:30"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row>
    <row r="908" spans="1:30"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row>
    <row r="909" spans="1:30"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row>
    <row r="910" spans="1:30"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row>
    <row r="911" spans="1:30"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row>
    <row r="912" spans="1:30"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row>
    <row r="913" spans="1:30"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row>
    <row r="914" spans="1:30"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row>
    <row r="915" spans="1:30"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row>
    <row r="916" spans="1:30"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row>
    <row r="917" spans="1:30"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row>
    <row r="918" spans="1:30"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row>
    <row r="919" spans="1:30"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row>
    <row r="920" spans="1:30"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row>
    <row r="921" spans="1:30"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row>
    <row r="922" spans="1:30"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row>
    <row r="923" spans="1:30"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row>
    <row r="924" spans="1:30"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row>
    <row r="925" spans="1:30"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row>
    <row r="926" spans="1:30"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row>
    <row r="927" spans="1:30"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row>
    <row r="928" spans="1:30"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row>
    <row r="929" spans="1:30"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row>
    <row r="930" spans="1:30"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row>
    <row r="931" spans="1:30"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row>
    <row r="932" spans="1:30"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row>
    <row r="933" spans="1:30"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row>
    <row r="934" spans="1:30"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row>
    <row r="935" spans="1:30"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row>
    <row r="936" spans="1:30"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row>
    <row r="937" spans="1:30"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row>
    <row r="938" spans="1:30"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row>
    <row r="939" spans="1:30"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row>
    <row r="940" spans="1:30"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row>
    <row r="941" spans="1:30"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row>
    <row r="942" spans="1:30"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row>
    <row r="943" spans="1:30"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row>
    <row r="944" spans="1:30"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row>
    <row r="945" spans="1:30"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row>
    <row r="946" spans="1:30"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row>
    <row r="947" spans="1:30"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row>
    <row r="948" spans="1:30"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row>
    <row r="949" spans="1:30"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row>
    <row r="950" spans="1:30"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row>
    <row r="951" spans="1:30"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row>
    <row r="952" spans="1:30"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row>
    <row r="953" spans="1:30"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row>
    <row r="954" spans="1:30"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row>
    <row r="955" spans="1:30"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row>
    <row r="956" spans="1:30"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row>
    <row r="957" spans="1:30"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row>
    <row r="958" spans="1:30"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row>
    <row r="959" spans="1:30"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row>
    <row r="960" spans="1:30"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row>
    <row r="961" spans="1:30"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row>
    <row r="962" spans="1:30"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row>
    <row r="963" spans="1:30"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row>
    <row r="964" spans="1:30"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row>
    <row r="965" spans="1:30"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row>
    <row r="966" spans="1:30"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row>
    <row r="967" spans="1:30"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row>
    <row r="968" spans="1:30"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row>
    <row r="969" spans="1:30"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row>
    <row r="970" spans="1:30"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row>
    <row r="971" spans="1:30"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row>
    <row r="972" spans="1:30"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row>
    <row r="973" spans="1:30"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row>
    <row r="974" spans="1:30"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row>
    <row r="975" spans="1:30"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row>
    <row r="976" spans="1:30"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row>
    <row r="977" spans="1:30"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row>
    <row r="978" spans="1:30"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row>
    <row r="979" spans="1:30"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row>
    <row r="980" spans="1:30"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row>
    <row r="981" spans="1:30"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row>
    <row r="982" spans="1:30"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row>
    <row r="983" spans="1:30"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row>
    <row r="984" spans="1:30"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row>
    <row r="985" spans="1:30"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row>
    <row r="986" spans="1:30"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row>
    <row r="987" spans="1:30"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row>
    <row r="988" spans="1:30"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row>
    <row r="989" spans="1:30"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row>
    <row r="990" spans="1:30"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row>
    <row r="991" spans="1:30"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row>
    <row r="992" spans="1:30"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row>
    <row r="993" spans="1:30"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row>
    <row r="994" spans="1:30"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row>
    <row r="995" spans="1:30"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row>
    <row r="996" spans="1:30"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row>
    <row r="997" spans="1:30"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row>
    <row r="998" spans="1:30"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row>
    <row r="999" spans="1:30"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row>
    <row r="1000" spans="1:30"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row>
    <row r="2" spans="1:34" ht="12.75" customHeight="1">
      <c r="A2" s="398"/>
      <c r="B2" s="487"/>
      <c r="C2" s="915"/>
      <c r="D2" s="916"/>
      <c r="E2" s="25"/>
      <c r="F2" s="488" t="s">
        <v>120</v>
      </c>
      <c r="G2" s="915"/>
      <c r="H2" s="915"/>
      <c r="I2" s="915"/>
      <c r="J2" s="915"/>
      <c r="K2" s="915"/>
      <c r="L2" s="915"/>
      <c r="M2" s="915"/>
      <c r="N2" s="915"/>
      <c r="O2" s="915"/>
      <c r="P2" s="915"/>
      <c r="Q2" s="915"/>
      <c r="R2" s="915"/>
      <c r="S2" s="915"/>
      <c r="T2" s="915"/>
      <c r="U2" s="915"/>
      <c r="V2" s="915"/>
      <c r="W2" s="915"/>
      <c r="X2" s="915"/>
      <c r="Y2" s="915"/>
      <c r="Z2" s="915"/>
      <c r="AA2" s="915"/>
      <c r="AB2" s="916"/>
      <c r="AC2" s="398"/>
      <c r="AD2" s="398"/>
      <c r="AE2" s="398"/>
      <c r="AF2" s="398"/>
      <c r="AG2" s="398"/>
      <c r="AH2" s="398"/>
    </row>
    <row r="3" spans="1:34" ht="12.75" customHeight="1">
      <c r="A3" s="398"/>
      <c r="B3" s="917"/>
      <c r="C3" s="909"/>
      <c r="D3" s="918"/>
      <c r="E3" s="26"/>
      <c r="F3" s="919"/>
      <c r="G3" s="909"/>
      <c r="H3" s="909"/>
      <c r="I3" s="909"/>
      <c r="J3" s="909"/>
      <c r="K3" s="909"/>
      <c r="L3" s="909"/>
      <c r="M3" s="909"/>
      <c r="N3" s="909"/>
      <c r="O3" s="909"/>
      <c r="P3" s="909"/>
      <c r="Q3" s="909"/>
      <c r="R3" s="909"/>
      <c r="S3" s="909"/>
      <c r="T3" s="909"/>
      <c r="U3" s="909"/>
      <c r="V3" s="909"/>
      <c r="W3" s="909"/>
      <c r="X3" s="909"/>
      <c r="Y3" s="909"/>
      <c r="Z3" s="909"/>
      <c r="AA3" s="909"/>
      <c r="AB3" s="918"/>
      <c r="AC3" s="398"/>
      <c r="AD3" s="398"/>
      <c r="AE3" s="398"/>
      <c r="AF3" s="398"/>
      <c r="AG3" s="398"/>
      <c r="AH3" s="398"/>
    </row>
    <row r="4" spans="1:34" ht="12.75" customHeight="1">
      <c r="A4" s="398"/>
      <c r="B4" s="917"/>
      <c r="C4" s="909"/>
      <c r="D4" s="918"/>
      <c r="E4" s="26"/>
      <c r="F4" s="919"/>
      <c r="G4" s="909"/>
      <c r="H4" s="909"/>
      <c r="I4" s="909"/>
      <c r="J4" s="909"/>
      <c r="K4" s="909"/>
      <c r="L4" s="909"/>
      <c r="M4" s="909"/>
      <c r="N4" s="909"/>
      <c r="O4" s="909"/>
      <c r="P4" s="909"/>
      <c r="Q4" s="909"/>
      <c r="R4" s="909"/>
      <c r="S4" s="909"/>
      <c r="T4" s="909"/>
      <c r="U4" s="909"/>
      <c r="V4" s="909"/>
      <c r="W4" s="909"/>
      <c r="X4" s="909"/>
      <c r="Y4" s="909"/>
      <c r="Z4" s="909"/>
      <c r="AA4" s="909"/>
      <c r="AB4" s="918"/>
      <c r="AC4" s="398"/>
      <c r="AD4" s="398"/>
      <c r="AE4" s="398"/>
      <c r="AF4" s="398"/>
      <c r="AG4" s="398"/>
      <c r="AH4" s="398"/>
    </row>
    <row r="5" spans="1:34" ht="12.75" customHeight="1">
      <c r="A5" s="398"/>
      <c r="B5" s="917"/>
      <c r="C5" s="909"/>
      <c r="D5" s="918"/>
      <c r="E5" s="26"/>
      <c r="F5" s="919"/>
      <c r="G5" s="909"/>
      <c r="H5" s="909"/>
      <c r="I5" s="909"/>
      <c r="J5" s="909"/>
      <c r="K5" s="909"/>
      <c r="L5" s="909"/>
      <c r="M5" s="909"/>
      <c r="N5" s="909"/>
      <c r="O5" s="909"/>
      <c r="P5" s="909"/>
      <c r="Q5" s="909"/>
      <c r="R5" s="909"/>
      <c r="S5" s="909"/>
      <c r="T5" s="909"/>
      <c r="U5" s="909"/>
      <c r="V5" s="909"/>
      <c r="W5" s="909"/>
      <c r="X5" s="909"/>
      <c r="Y5" s="909"/>
      <c r="Z5" s="909"/>
      <c r="AA5" s="909"/>
      <c r="AB5" s="918"/>
      <c r="AC5" s="398"/>
      <c r="AD5" s="398"/>
      <c r="AE5" s="398"/>
      <c r="AF5" s="398"/>
      <c r="AG5" s="398"/>
      <c r="AH5" s="398"/>
    </row>
    <row r="6" spans="1:34" ht="37.5" customHeight="1">
      <c r="A6" s="398"/>
      <c r="B6" s="920"/>
      <c r="C6" s="921"/>
      <c r="D6" s="922"/>
      <c r="E6" s="399"/>
      <c r="F6" s="921"/>
      <c r="G6" s="921"/>
      <c r="H6" s="921"/>
      <c r="I6" s="921"/>
      <c r="J6" s="921"/>
      <c r="K6" s="921"/>
      <c r="L6" s="921"/>
      <c r="M6" s="921"/>
      <c r="N6" s="921"/>
      <c r="O6" s="921"/>
      <c r="P6" s="921"/>
      <c r="Q6" s="921"/>
      <c r="R6" s="921"/>
      <c r="S6" s="921"/>
      <c r="T6" s="921"/>
      <c r="U6" s="921"/>
      <c r="V6" s="921"/>
      <c r="W6" s="921"/>
      <c r="X6" s="921"/>
      <c r="Y6" s="921"/>
      <c r="Z6" s="921"/>
      <c r="AA6" s="921"/>
      <c r="AB6" s="922"/>
      <c r="AC6" s="398"/>
      <c r="AD6" s="398"/>
      <c r="AE6" s="398"/>
      <c r="AF6" s="398"/>
      <c r="AG6" s="398"/>
      <c r="AH6" s="398"/>
    </row>
    <row r="7" spans="1:34" ht="15" customHeight="1">
      <c r="A7" s="398"/>
      <c r="B7" s="27"/>
      <c r="C7" s="489"/>
      <c r="D7" s="915"/>
      <c r="E7" s="28"/>
      <c r="F7" s="29"/>
      <c r="G7" s="29"/>
      <c r="H7" s="29"/>
      <c r="I7" s="29"/>
      <c r="J7" s="29"/>
      <c r="K7" s="29"/>
      <c r="L7" s="29"/>
      <c r="M7" s="29"/>
      <c r="N7" s="29"/>
      <c r="O7" s="29"/>
      <c r="P7" s="29"/>
      <c r="Q7" s="29"/>
      <c r="R7" s="29"/>
      <c r="S7" s="29"/>
      <c r="T7" s="29"/>
      <c r="U7" s="29"/>
      <c r="V7" s="29"/>
      <c r="W7" s="29"/>
      <c r="X7" s="29"/>
      <c r="Y7" s="29"/>
      <c r="Z7" s="29"/>
      <c r="AA7" s="29"/>
      <c r="AB7" s="30"/>
      <c r="AC7" s="398"/>
      <c r="AD7" s="398"/>
      <c r="AE7" s="398"/>
      <c r="AF7" s="398"/>
      <c r="AG7" s="398"/>
      <c r="AH7" s="398"/>
    </row>
    <row r="8" spans="1:34" ht="15" customHeight="1">
      <c r="A8" s="398"/>
      <c r="B8" s="31"/>
      <c r="C8" s="400" t="s">
        <v>121</v>
      </c>
      <c r="D8" s="32"/>
      <c r="E8" s="33"/>
      <c r="F8" s="401" t="s">
        <v>122</v>
      </c>
      <c r="G8" s="34"/>
      <c r="H8" s="35"/>
      <c r="I8" s="398"/>
      <c r="J8" s="398"/>
      <c r="K8" s="402"/>
      <c r="L8" s="402"/>
      <c r="M8" s="402"/>
      <c r="N8" s="402"/>
      <c r="O8" s="402"/>
      <c r="P8" s="402"/>
      <c r="Q8" s="402"/>
      <c r="R8" s="402"/>
      <c r="S8" s="402"/>
      <c r="T8" s="402"/>
      <c r="U8" s="402"/>
      <c r="V8" s="402"/>
      <c r="W8" s="402"/>
      <c r="X8" s="402"/>
      <c r="Y8" s="402"/>
      <c r="Z8" s="402"/>
      <c r="AA8" s="402"/>
      <c r="AB8" s="403"/>
      <c r="AC8" s="398"/>
      <c r="AD8" s="398"/>
      <c r="AE8" s="398"/>
      <c r="AF8" s="398"/>
      <c r="AG8" s="398"/>
      <c r="AH8" s="398"/>
    </row>
    <row r="9" spans="1:34" ht="15" customHeight="1">
      <c r="A9" s="398"/>
      <c r="B9" s="31"/>
      <c r="C9" s="490"/>
      <c r="D9" s="919"/>
      <c r="E9" s="919"/>
      <c r="F9" s="919"/>
      <c r="G9" s="404"/>
      <c r="H9" s="398"/>
      <c r="I9" s="398"/>
      <c r="J9" s="398"/>
      <c r="K9" s="398"/>
      <c r="L9" s="398"/>
      <c r="M9" s="398"/>
      <c r="N9" s="398"/>
      <c r="O9" s="398"/>
      <c r="P9" s="398"/>
      <c r="Q9" s="398"/>
      <c r="R9" s="398"/>
      <c r="S9" s="398"/>
      <c r="T9" s="398"/>
      <c r="U9" s="398"/>
      <c r="V9" s="398"/>
      <c r="W9" s="398"/>
      <c r="X9" s="398"/>
      <c r="Y9" s="398"/>
      <c r="Z9" s="398"/>
      <c r="AA9" s="398"/>
      <c r="AB9" s="405"/>
      <c r="AC9" s="398"/>
      <c r="AD9" s="398"/>
      <c r="AE9" s="398"/>
      <c r="AF9" s="398"/>
      <c r="AG9" s="398"/>
      <c r="AH9" s="398"/>
    </row>
    <row r="10" spans="1:34" ht="30" customHeight="1">
      <c r="A10" s="398"/>
      <c r="B10" s="31"/>
      <c r="C10" s="490" t="s">
        <v>123</v>
      </c>
      <c r="D10" s="919"/>
      <c r="E10" s="467" t="s">
        <v>644</v>
      </c>
      <c r="F10" s="923"/>
      <c r="G10" s="923"/>
      <c r="H10" s="923"/>
      <c r="I10" s="923"/>
      <c r="J10" s="923"/>
      <c r="K10" s="923"/>
      <c r="L10" s="923"/>
      <c r="M10" s="923"/>
      <c r="N10" s="923"/>
      <c r="O10" s="923"/>
      <c r="P10" s="923"/>
      <c r="Q10" s="923"/>
      <c r="R10" s="923"/>
      <c r="S10" s="923"/>
      <c r="T10" s="923"/>
      <c r="U10" s="923"/>
      <c r="V10" s="923"/>
      <c r="W10" s="923"/>
      <c r="X10" s="923"/>
      <c r="Y10" s="923"/>
      <c r="Z10" s="923"/>
      <c r="AA10" s="910"/>
      <c r="AB10" s="406"/>
      <c r="AC10" s="398"/>
      <c r="AD10" s="398"/>
      <c r="AE10" s="398"/>
      <c r="AF10" s="398"/>
      <c r="AG10" s="827" t="s">
        <v>573</v>
      </c>
      <c r="AH10" s="919"/>
    </row>
    <row r="11" spans="1:34" ht="15" customHeight="1">
      <c r="A11" s="398"/>
      <c r="B11" s="31"/>
      <c r="C11" s="490"/>
      <c r="D11" s="919"/>
      <c r="E11" s="919"/>
      <c r="F11" s="919"/>
      <c r="G11" s="398"/>
      <c r="H11" s="398"/>
      <c r="I11" s="398"/>
      <c r="J11" s="398"/>
      <c r="K11" s="398"/>
      <c r="L11" s="398"/>
      <c r="M11" s="398"/>
      <c r="N11" s="398"/>
      <c r="O11" s="398"/>
      <c r="P11" s="398"/>
      <c r="Q11" s="398"/>
      <c r="R11" s="398"/>
      <c r="S11" s="398"/>
      <c r="T11" s="398"/>
      <c r="U11" s="398"/>
      <c r="V11" s="398"/>
      <c r="W11" s="398"/>
      <c r="X11" s="398"/>
      <c r="Y11" s="398"/>
      <c r="Z11" s="398"/>
      <c r="AA11" s="491"/>
      <c r="AB11" s="918"/>
      <c r="AC11" s="398"/>
      <c r="AD11" s="398"/>
      <c r="AE11" s="398"/>
      <c r="AF11" s="398"/>
      <c r="AG11" s="398"/>
      <c r="AH11" s="398"/>
    </row>
    <row r="12" spans="1:34" ht="29.25" customHeight="1">
      <c r="A12" s="398"/>
      <c r="B12" s="31"/>
      <c r="C12" s="493" t="s">
        <v>125</v>
      </c>
      <c r="D12" s="924"/>
      <c r="E12" s="492" t="s">
        <v>645</v>
      </c>
      <c r="F12" s="925"/>
      <c r="G12" s="925"/>
      <c r="H12" s="925"/>
      <c r="I12" s="925"/>
      <c r="J12" s="925"/>
      <c r="K12" s="925"/>
      <c r="L12" s="925"/>
      <c r="M12" s="925"/>
      <c r="N12" s="925"/>
      <c r="O12" s="925"/>
      <c r="P12" s="925"/>
      <c r="Q12" s="925"/>
      <c r="R12" s="925"/>
      <c r="S12" s="925"/>
      <c r="T12" s="925"/>
      <c r="U12" s="925"/>
      <c r="V12" s="925"/>
      <c r="W12" s="925"/>
      <c r="X12" s="925"/>
      <c r="Y12" s="925"/>
      <c r="Z12" s="925"/>
      <c r="AA12" s="925"/>
      <c r="AB12" s="36"/>
      <c r="AC12" s="398"/>
      <c r="AD12" s="398"/>
      <c r="AE12" s="398"/>
      <c r="AF12" s="398"/>
      <c r="AG12" s="398"/>
      <c r="AH12" s="398"/>
    </row>
    <row r="13" spans="1:34" ht="15" customHeight="1">
      <c r="A13" s="398"/>
      <c r="B13" s="31"/>
      <c r="C13" s="491"/>
      <c r="D13" s="919"/>
      <c r="E13" s="407"/>
      <c r="F13" s="398"/>
      <c r="G13" s="398"/>
      <c r="H13" s="398"/>
      <c r="I13" s="398"/>
      <c r="J13" s="398"/>
      <c r="K13" s="398"/>
      <c r="L13" s="398"/>
      <c r="M13" s="398"/>
      <c r="N13" s="398"/>
      <c r="O13" s="398"/>
      <c r="P13" s="398"/>
      <c r="Q13" s="398"/>
      <c r="R13" s="398"/>
      <c r="S13" s="398"/>
      <c r="T13" s="398"/>
      <c r="U13" s="398"/>
      <c r="V13" s="398"/>
      <c r="W13" s="398"/>
      <c r="X13" s="398"/>
      <c r="Y13" s="398"/>
      <c r="Z13" s="398"/>
      <c r="AA13" s="398"/>
      <c r="AB13" s="405"/>
      <c r="AC13" s="398"/>
      <c r="AD13" s="398"/>
      <c r="AE13" s="398"/>
      <c r="AF13" s="398"/>
      <c r="AG13" s="52" t="s">
        <v>574</v>
      </c>
      <c r="AH13" s="52" t="s">
        <v>575</v>
      </c>
    </row>
    <row r="14" spans="1:34" ht="15" customHeight="1">
      <c r="A14" s="398"/>
      <c r="B14" s="31"/>
      <c r="C14" s="490" t="s">
        <v>596</v>
      </c>
      <c r="D14" s="919"/>
      <c r="E14" s="487"/>
      <c r="F14" s="915"/>
      <c r="G14" s="915"/>
      <c r="H14" s="915"/>
      <c r="I14" s="915"/>
      <c r="J14" s="915"/>
      <c r="K14" s="915"/>
      <c r="L14" s="915"/>
      <c r="M14" s="915"/>
      <c r="N14" s="915"/>
      <c r="O14" s="915"/>
      <c r="P14" s="915"/>
      <c r="Q14" s="915"/>
      <c r="R14" s="915"/>
      <c r="S14" s="915"/>
      <c r="T14" s="915"/>
      <c r="U14" s="915"/>
      <c r="V14" s="915"/>
      <c r="W14" s="915"/>
      <c r="X14" s="915"/>
      <c r="Y14" s="915"/>
      <c r="Z14" s="915"/>
      <c r="AA14" s="916"/>
      <c r="AB14" s="405"/>
      <c r="AC14" s="398"/>
      <c r="AD14" s="398"/>
      <c r="AE14" s="398"/>
      <c r="AF14" s="398"/>
      <c r="AG14" s="37" t="s">
        <v>605</v>
      </c>
      <c r="AH14" s="37">
        <v>25</v>
      </c>
    </row>
    <row r="15" spans="1:34" ht="15.75" customHeight="1">
      <c r="A15" s="398"/>
      <c r="B15" s="31"/>
      <c r="C15" s="407"/>
      <c r="D15" s="407"/>
      <c r="E15" s="920"/>
      <c r="F15" s="921"/>
      <c r="G15" s="921"/>
      <c r="H15" s="921"/>
      <c r="I15" s="921"/>
      <c r="J15" s="921"/>
      <c r="K15" s="921"/>
      <c r="L15" s="921"/>
      <c r="M15" s="921"/>
      <c r="N15" s="921"/>
      <c r="O15" s="921"/>
      <c r="P15" s="921"/>
      <c r="Q15" s="921"/>
      <c r="R15" s="921"/>
      <c r="S15" s="921"/>
      <c r="T15" s="921"/>
      <c r="U15" s="921"/>
      <c r="V15" s="921"/>
      <c r="W15" s="921"/>
      <c r="X15" s="921"/>
      <c r="Y15" s="921"/>
      <c r="Z15" s="921"/>
      <c r="AA15" s="922"/>
      <c r="AB15" s="405"/>
      <c r="AC15" s="398"/>
      <c r="AD15" s="398"/>
      <c r="AE15" s="398"/>
      <c r="AF15" s="398"/>
      <c r="AG15" s="37" t="s">
        <v>607</v>
      </c>
      <c r="AH15" s="37">
        <v>12</v>
      </c>
    </row>
    <row r="16" spans="1:34" ht="15" customHeight="1">
      <c r="A16" s="398"/>
      <c r="B16" s="31"/>
      <c r="C16" s="407"/>
      <c r="D16" s="407"/>
      <c r="E16" s="407"/>
      <c r="F16" s="398"/>
      <c r="G16" s="398"/>
      <c r="H16" s="398"/>
      <c r="I16" s="398"/>
      <c r="J16" s="398"/>
      <c r="K16" s="398"/>
      <c r="L16" s="398"/>
      <c r="M16" s="398"/>
      <c r="N16" s="398"/>
      <c r="O16" s="398"/>
      <c r="P16" s="398"/>
      <c r="Q16" s="398"/>
      <c r="R16" s="398"/>
      <c r="S16" s="398"/>
      <c r="T16" s="398"/>
      <c r="U16" s="398"/>
      <c r="V16" s="398"/>
      <c r="W16" s="398"/>
      <c r="X16" s="398"/>
      <c r="Y16" s="398"/>
      <c r="Z16" s="398"/>
      <c r="AA16" s="398"/>
      <c r="AB16" s="405"/>
      <c r="AC16" s="398"/>
      <c r="AD16" s="398"/>
      <c r="AE16" s="398"/>
      <c r="AF16" s="398"/>
      <c r="AG16" s="37" t="s">
        <v>608</v>
      </c>
      <c r="AH16" s="37">
        <v>12</v>
      </c>
    </row>
    <row r="17" spans="1:34" ht="15" customHeight="1">
      <c r="A17" s="398"/>
      <c r="B17" s="31"/>
      <c r="C17" s="490" t="s">
        <v>598</v>
      </c>
      <c r="D17" s="919"/>
      <c r="E17" s="487"/>
      <c r="F17" s="915"/>
      <c r="G17" s="915"/>
      <c r="H17" s="915"/>
      <c r="I17" s="915"/>
      <c r="J17" s="915"/>
      <c r="K17" s="915"/>
      <c r="L17" s="915"/>
      <c r="M17" s="915"/>
      <c r="N17" s="915"/>
      <c r="O17" s="915"/>
      <c r="P17" s="915"/>
      <c r="Q17" s="915"/>
      <c r="R17" s="915"/>
      <c r="S17" s="915"/>
      <c r="T17" s="915"/>
      <c r="U17" s="915"/>
      <c r="V17" s="915"/>
      <c r="W17" s="915"/>
      <c r="X17" s="915"/>
      <c r="Y17" s="915"/>
      <c r="Z17" s="915"/>
      <c r="AA17" s="916"/>
      <c r="AB17" s="405"/>
      <c r="AC17" s="398"/>
      <c r="AD17" s="398"/>
      <c r="AE17" s="398"/>
      <c r="AF17" s="398"/>
      <c r="AG17" s="37" t="s">
        <v>610</v>
      </c>
      <c r="AH17" s="37">
        <v>25</v>
      </c>
    </row>
    <row r="18" spans="1:34" ht="15" customHeight="1">
      <c r="A18" s="398"/>
      <c r="B18" s="31"/>
      <c r="C18" s="407"/>
      <c r="D18" s="407"/>
      <c r="E18" s="920"/>
      <c r="F18" s="921"/>
      <c r="G18" s="921"/>
      <c r="H18" s="921"/>
      <c r="I18" s="921"/>
      <c r="J18" s="921"/>
      <c r="K18" s="921"/>
      <c r="L18" s="921"/>
      <c r="M18" s="921"/>
      <c r="N18" s="921"/>
      <c r="O18" s="921"/>
      <c r="P18" s="921"/>
      <c r="Q18" s="921"/>
      <c r="R18" s="921"/>
      <c r="S18" s="921"/>
      <c r="T18" s="921"/>
      <c r="U18" s="921"/>
      <c r="V18" s="921"/>
      <c r="W18" s="921"/>
      <c r="X18" s="921"/>
      <c r="Y18" s="921"/>
      <c r="Z18" s="921"/>
      <c r="AA18" s="922"/>
      <c r="AB18" s="405"/>
      <c r="AC18" s="398"/>
      <c r="AD18" s="398"/>
      <c r="AE18" s="398"/>
      <c r="AF18" s="398"/>
      <c r="AG18" s="37" t="s">
        <v>611</v>
      </c>
      <c r="AH18" s="37">
        <v>12</v>
      </c>
    </row>
    <row r="19" spans="1:34" ht="15" customHeight="1">
      <c r="A19" s="398"/>
      <c r="B19" s="31"/>
      <c r="C19" s="407"/>
      <c r="D19" s="407"/>
      <c r="E19" s="407"/>
      <c r="F19" s="398"/>
      <c r="G19" s="398"/>
      <c r="H19" s="398"/>
      <c r="I19" s="398"/>
      <c r="J19" s="398"/>
      <c r="K19" s="398"/>
      <c r="L19" s="398"/>
      <c r="M19" s="398"/>
      <c r="N19" s="398"/>
      <c r="O19" s="398"/>
      <c r="P19" s="398"/>
      <c r="Q19" s="398"/>
      <c r="R19" s="398"/>
      <c r="S19" s="398"/>
      <c r="T19" s="398"/>
      <c r="U19" s="398"/>
      <c r="V19" s="398"/>
      <c r="W19" s="398"/>
      <c r="X19" s="398"/>
      <c r="Y19" s="398"/>
      <c r="Z19" s="398"/>
      <c r="AA19" s="398"/>
      <c r="AB19" s="405"/>
      <c r="AC19" s="398"/>
      <c r="AD19" s="398"/>
      <c r="AE19" s="398"/>
      <c r="AF19" s="398"/>
      <c r="AG19" s="37" t="s">
        <v>608</v>
      </c>
      <c r="AH19" s="37">
        <v>12</v>
      </c>
    </row>
    <row r="20" spans="1:34" ht="15" customHeight="1">
      <c r="A20" s="398"/>
      <c r="B20" s="31"/>
      <c r="C20" s="407"/>
      <c r="D20" s="407"/>
      <c r="E20" s="407"/>
      <c r="F20" s="398"/>
      <c r="G20" s="398"/>
      <c r="H20" s="398"/>
      <c r="I20" s="398"/>
      <c r="J20" s="398"/>
      <c r="K20" s="398"/>
      <c r="L20" s="398"/>
      <c r="M20" s="398"/>
      <c r="N20" s="398"/>
      <c r="O20" s="398"/>
      <c r="P20" s="398"/>
      <c r="Q20" s="398"/>
      <c r="R20" s="398"/>
      <c r="S20" s="398"/>
      <c r="T20" s="398"/>
      <c r="U20" s="398"/>
      <c r="V20" s="398"/>
      <c r="W20" s="398"/>
      <c r="X20" s="398"/>
      <c r="Y20" s="398"/>
      <c r="Z20" s="398"/>
      <c r="AA20" s="398"/>
      <c r="AB20" s="405"/>
      <c r="AC20" s="398"/>
      <c r="AD20" s="398"/>
      <c r="AE20" s="398"/>
      <c r="AF20" s="398"/>
      <c r="AG20" s="37" t="s">
        <v>646</v>
      </c>
      <c r="AH20" s="37">
        <v>25</v>
      </c>
    </row>
    <row r="21" spans="1:34" ht="15" customHeight="1">
      <c r="A21" s="398"/>
      <c r="B21" s="31"/>
      <c r="C21" s="490" t="s">
        <v>127</v>
      </c>
      <c r="D21" s="919"/>
      <c r="E21" s="408"/>
      <c r="F21" s="491"/>
      <c r="G21" s="919"/>
      <c r="H21" s="919"/>
      <c r="I21" s="919"/>
      <c r="J21" s="919"/>
      <c r="K21" s="919"/>
      <c r="L21" s="919"/>
      <c r="M21" s="919"/>
      <c r="N21" s="919"/>
      <c r="O21" s="919"/>
      <c r="P21" s="919"/>
      <c r="Q21" s="919"/>
      <c r="R21" s="919"/>
      <c r="S21" s="919"/>
      <c r="T21" s="919"/>
      <c r="U21" s="919"/>
      <c r="V21" s="919"/>
      <c r="W21" s="919"/>
      <c r="X21" s="919"/>
      <c r="Y21" s="919"/>
      <c r="Z21" s="919"/>
      <c r="AA21" s="919"/>
      <c r="AB21" s="918"/>
      <c r="AC21" s="398"/>
      <c r="AD21" s="398"/>
      <c r="AE21" s="398"/>
      <c r="AF21" s="398"/>
      <c r="AG21" s="37" t="s">
        <v>647</v>
      </c>
      <c r="AH21" s="37">
        <v>12</v>
      </c>
    </row>
    <row r="22" spans="1:34" ht="29.25" customHeight="1">
      <c r="A22" s="398"/>
      <c r="B22" s="31"/>
      <c r="C22" s="467" t="s">
        <v>648</v>
      </c>
      <c r="D22" s="923"/>
      <c r="E22" s="923"/>
      <c r="F22" s="923"/>
      <c r="G22" s="923"/>
      <c r="H22" s="923"/>
      <c r="I22" s="923"/>
      <c r="J22" s="923"/>
      <c r="K22" s="923"/>
      <c r="L22" s="923"/>
      <c r="M22" s="923"/>
      <c r="N22" s="923"/>
      <c r="O22" s="923"/>
      <c r="P22" s="923"/>
      <c r="Q22" s="923"/>
      <c r="R22" s="923"/>
      <c r="S22" s="923"/>
      <c r="T22" s="923"/>
      <c r="U22" s="923"/>
      <c r="V22" s="923"/>
      <c r="W22" s="923"/>
      <c r="X22" s="923"/>
      <c r="Y22" s="923"/>
      <c r="Z22" s="923"/>
      <c r="AA22" s="910"/>
      <c r="AB22" s="409"/>
      <c r="AC22" s="398"/>
      <c r="AD22" s="398"/>
      <c r="AE22" s="398"/>
      <c r="AF22" s="398"/>
      <c r="AG22" s="37" t="s">
        <v>608</v>
      </c>
      <c r="AH22" s="37">
        <v>12</v>
      </c>
    </row>
    <row r="23" spans="1:34" ht="15" customHeight="1">
      <c r="A23" s="398"/>
      <c r="B23" s="31"/>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09"/>
      <c r="AC23" s="398"/>
      <c r="AD23" s="398"/>
      <c r="AE23" s="398"/>
      <c r="AF23" s="398"/>
      <c r="AG23" s="37" t="s">
        <v>649</v>
      </c>
      <c r="AH23" s="37">
        <v>25</v>
      </c>
    </row>
    <row r="24" spans="1:34" ht="15" customHeight="1">
      <c r="A24" s="398"/>
      <c r="B24" s="31"/>
      <c r="C24" s="411" t="s">
        <v>128</v>
      </c>
      <c r="D24" s="411"/>
      <c r="E24" s="398"/>
      <c r="F24" s="398"/>
      <c r="G24" s="398"/>
      <c r="H24" s="398"/>
      <c r="I24" s="398"/>
      <c r="J24" s="410"/>
      <c r="K24" s="410"/>
      <c r="L24" s="410"/>
      <c r="M24" s="410"/>
      <c r="N24" s="410"/>
      <c r="O24" s="410"/>
      <c r="P24" s="410"/>
      <c r="Q24" s="410"/>
      <c r="R24" s="410" t="s">
        <v>129</v>
      </c>
      <c r="S24" s="410"/>
      <c r="T24" s="410"/>
      <c r="U24" s="410"/>
      <c r="V24" s="410"/>
      <c r="W24" s="410"/>
      <c r="X24" s="410"/>
      <c r="Y24" s="410"/>
      <c r="Z24" s="410"/>
      <c r="AA24" s="410"/>
      <c r="AB24" s="409"/>
      <c r="AC24" s="398"/>
      <c r="AD24" s="398"/>
      <c r="AE24" s="398"/>
      <c r="AF24" s="398"/>
      <c r="AG24" s="37" t="s">
        <v>650</v>
      </c>
      <c r="AH24" s="37">
        <v>12</v>
      </c>
    </row>
    <row r="25" spans="1:34" ht="15" customHeight="1">
      <c r="A25" s="398"/>
      <c r="B25" s="31"/>
      <c r="C25" s="829" t="s">
        <v>651</v>
      </c>
      <c r="D25" s="915"/>
      <c r="E25" s="915"/>
      <c r="F25" s="915"/>
      <c r="G25" s="915"/>
      <c r="H25" s="915"/>
      <c r="I25" s="915"/>
      <c r="J25" s="915"/>
      <c r="K25" s="915"/>
      <c r="L25" s="915"/>
      <c r="M25" s="915"/>
      <c r="N25" s="915"/>
      <c r="O25" s="915"/>
      <c r="P25" s="916"/>
      <c r="Q25" s="398"/>
      <c r="R25" s="481"/>
      <c r="S25" s="923"/>
      <c r="T25" s="923"/>
      <c r="U25" s="923"/>
      <c r="V25" s="923"/>
      <c r="W25" s="923"/>
      <c r="X25" s="923"/>
      <c r="Y25" s="923"/>
      <c r="Z25" s="923"/>
      <c r="AA25" s="910"/>
      <c r="AB25" s="405"/>
      <c r="AC25" s="398"/>
      <c r="AD25" s="398"/>
      <c r="AE25" s="398"/>
      <c r="AF25" s="398"/>
      <c r="AG25" s="37" t="s">
        <v>608</v>
      </c>
      <c r="AH25" s="37">
        <v>12</v>
      </c>
    </row>
    <row r="26" spans="1:34" ht="15" customHeight="1">
      <c r="A26" s="398"/>
      <c r="B26" s="31"/>
      <c r="C26" s="917"/>
      <c r="D26" s="909"/>
      <c r="E26" s="909"/>
      <c r="F26" s="909"/>
      <c r="G26" s="909"/>
      <c r="H26" s="909"/>
      <c r="I26" s="909"/>
      <c r="J26" s="909"/>
      <c r="K26" s="909"/>
      <c r="L26" s="909"/>
      <c r="M26" s="909"/>
      <c r="N26" s="909"/>
      <c r="O26" s="909"/>
      <c r="P26" s="918"/>
      <c r="Q26" s="398"/>
      <c r="R26" s="398"/>
      <c r="S26" s="398"/>
      <c r="T26" s="398"/>
      <c r="U26" s="398"/>
      <c r="V26" s="398"/>
      <c r="W26" s="398"/>
      <c r="X26" s="398"/>
      <c r="Y26" s="398"/>
      <c r="Z26" s="398"/>
      <c r="AA26" s="398"/>
      <c r="AB26" s="405"/>
      <c r="AC26" s="398"/>
      <c r="AD26" s="398"/>
      <c r="AE26" s="398"/>
      <c r="AF26" s="398"/>
      <c r="AG26" s="398"/>
      <c r="AH26" s="398"/>
    </row>
    <row r="27" spans="1:34" ht="15" customHeight="1">
      <c r="A27" s="398"/>
      <c r="B27" s="31"/>
      <c r="C27" s="917"/>
      <c r="D27" s="909"/>
      <c r="E27" s="909"/>
      <c r="F27" s="909"/>
      <c r="G27" s="909"/>
      <c r="H27" s="909"/>
      <c r="I27" s="909"/>
      <c r="J27" s="909"/>
      <c r="K27" s="909"/>
      <c r="L27" s="909"/>
      <c r="M27" s="909"/>
      <c r="N27" s="909"/>
      <c r="O27" s="909"/>
      <c r="P27" s="918"/>
      <c r="Q27" s="407"/>
      <c r="R27" s="410" t="s">
        <v>130</v>
      </c>
      <c r="S27" s="410"/>
      <c r="T27" s="410"/>
      <c r="U27" s="410"/>
      <c r="V27" s="410"/>
      <c r="W27" s="407"/>
      <c r="X27" s="407"/>
      <c r="Y27" s="407"/>
      <c r="Z27" s="398"/>
      <c r="AA27" s="407"/>
      <c r="AB27" s="405"/>
      <c r="AC27" s="398"/>
      <c r="AD27" s="398"/>
      <c r="AE27" s="398"/>
      <c r="AF27" s="398"/>
      <c r="AG27" s="398"/>
      <c r="AH27" s="398"/>
    </row>
    <row r="28" spans="1:34" ht="15" customHeight="1">
      <c r="A28" s="398"/>
      <c r="B28" s="31"/>
      <c r="C28" s="917"/>
      <c r="D28" s="909"/>
      <c r="E28" s="909"/>
      <c r="F28" s="909"/>
      <c r="G28" s="909"/>
      <c r="H28" s="909"/>
      <c r="I28" s="909"/>
      <c r="J28" s="909"/>
      <c r="K28" s="909"/>
      <c r="L28" s="909"/>
      <c r="M28" s="909"/>
      <c r="N28" s="909"/>
      <c r="O28" s="909"/>
      <c r="P28" s="918"/>
      <c r="Q28" s="398"/>
      <c r="R28" s="37"/>
      <c r="S28" s="398" t="s">
        <v>15</v>
      </c>
      <c r="T28" s="398"/>
      <c r="U28" s="37"/>
      <c r="V28" s="398" t="s">
        <v>27</v>
      </c>
      <c r="W28" s="398"/>
      <c r="X28" s="37"/>
      <c r="Y28" s="412" t="s">
        <v>46</v>
      </c>
      <c r="Z28" s="398"/>
      <c r="AA28" s="398"/>
      <c r="AB28" s="405"/>
      <c r="AC28" s="398"/>
      <c r="AD28" s="398"/>
      <c r="AE28" s="398"/>
      <c r="AF28" s="398"/>
      <c r="AG28" s="433">
        <f>+(((AH14/AH15)*AH16)+((AH17/AH18)*AH19)+((AH20/AH21)*AH22)+((AH23/AH24)*AH25))*4/100</f>
        <v>4</v>
      </c>
      <c r="AH28" s="398"/>
    </row>
    <row r="29" spans="1:34" ht="15" customHeight="1">
      <c r="A29" s="398"/>
      <c r="B29" s="31"/>
      <c r="C29" s="917"/>
      <c r="D29" s="909"/>
      <c r="E29" s="909"/>
      <c r="F29" s="909"/>
      <c r="G29" s="909"/>
      <c r="H29" s="909"/>
      <c r="I29" s="909"/>
      <c r="J29" s="909"/>
      <c r="K29" s="909"/>
      <c r="L29" s="909"/>
      <c r="M29" s="909"/>
      <c r="N29" s="909"/>
      <c r="O29" s="909"/>
      <c r="P29" s="918"/>
      <c r="Q29" s="398"/>
      <c r="R29" s="398"/>
      <c r="S29" s="398"/>
      <c r="T29" s="398"/>
      <c r="U29" s="398"/>
      <c r="V29" s="398"/>
      <c r="W29" s="398"/>
      <c r="X29" s="398"/>
      <c r="Y29" s="398"/>
      <c r="Z29" s="398"/>
      <c r="AA29" s="398"/>
      <c r="AB29" s="405"/>
      <c r="AC29" s="398"/>
      <c r="AD29" s="398"/>
      <c r="AE29" s="398"/>
      <c r="AF29" s="398"/>
      <c r="AG29" s="398"/>
      <c r="AH29" s="398"/>
    </row>
    <row r="30" spans="1:34" ht="15" customHeight="1">
      <c r="A30" s="398"/>
      <c r="B30" s="31"/>
      <c r="C30" s="920"/>
      <c r="D30" s="921"/>
      <c r="E30" s="921"/>
      <c r="F30" s="921"/>
      <c r="G30" s="921"/>
      <c r="H30" s="921"/>
      <c r="I30" s="921"/>
      <c r="J30" s="921"/>
      <c r="K30" s="921"/>
      <c r="L30" s="921"/>
      <c r="M30" s="921"/>
      <c r="N30" s="921"/>
      <c r="O30" s="921"/>
      <c r="P30" s="922"/>
      <c r="Q30" s="398"/>
      <c r="R30" s="410" t="s">
        <v>131</v>
      </c>
      <c r="S30" s="398"/>
      <c r="T30" s="398"/>
      <c r="U30" s="398"/>
      <c r="V30" s="398"/>
      <c r="W30" s="494" t="s">
        <v>23</v>
      </c>
      <c r="X30" s="923"/>
      <c r="Y30" s="923"/>
      <c r="Z30" s="923"/>
      <c r="AA30" s="910"/>
      <c r="AB30" s="405"/>
      <c r="AC30" s="398"/>
      <c r="AD30" s="398"/>
      <c r="AE30" s="398"/>
      <c r="AF30" s="398"/>
      <c r="AG30" s="398"/>
      <c r="AH30" s="398"/>
    </row>
    <row r="31" spans="1:34" ht="15" customHeight="1">
      <c r="A31" s="398"/>
      <c r="B31" s="31"/>
      <c r="C31" s="407"/>
      <c r="D31" s="407"/>
      <c r="E31" s="407"/>
      <c r="F31" s="407"/>
      <c r="G31" s="407"/>
      <c r="H31" s="398"/>
      <c r="I31" s="398"/>
      <c r="J31" s="398"/>
      <c r="K31" s="398"/>
      <c r="L31" s="398"/>
      <c r="M31" s="398"/>
      <c r="N31" s="398"/>
      <c r="O31" s="398"/>
      <c r="P31" s="398"/>
      <c r="Q31" s="398"/>
      <c r="R31" s="410"/>
      <c r="S31" s="398"/>
      <c r="T31" s="398"/>
      <c r="U31" s="398"/>
      <c r="V31" s="398"/>
      <c r="W31" s="398"/>
      <c r="X31" s="398"/>
      <c r="Y31" s="398"/>
      <c r="Z31" s="398"/>
      <c r="AA31" s="398"/>
      <c r="AB31" s="405"/>
      <c r="AC31" s="398"/>
      <c r="AD31" s="398"/>
      <c r="AE31" s="398"/>
      <c r="AF31" s="398"/>
      <c r="AG31" s="398"/>
      <c r="AH31" s="398"/>
    </row>
    <row r="32" spans="1:34" ht="15" customHeight="1">
      <c r="A32" s="398"/>
      <c r="B32" s="31"/>
      <c r="C32" s="410" t="s">
        <v>132</v>
      </c>
      <c r="D32" s="407"/>
      <c r="E32" s="407"/>
      <c r="F32" s="407"/>
      <c r="G32" s="407"/>
      <c r="H32" s="407"/>
      <c r="I32" s="398"/>
      <c r="J32" s="398"/>
      <c r="K32" s="398"/>
      <c r="L32" s="398"/>
      <c r="M32" s="398"/>
      <c r="N32" s="398"/>
      <c r="O32" s="398"/>
      <c r="P32" s="398"/>
      <c r="Q32" s="398"/>
      <c r="R32" s="398"/>
      <c r="S32" s="398"/>
      <c r="T32" s="398"/>
      <c r="U32" s="398"/>
      <c r="V32" s="398"/>
      <c r="W32" s="398"/>
      <c r="X32" s="398"/>
      <c r="Y32" s="398"/>
      <c r="Z32" s="398"/>
      <c r="AA32" s="398"/>
      <c r="AB32" s="405"/>
      <c r="AC32" s="398"/>
      <c r="AD32" s="398"/>
      <c r="AE32" s="398"/>
      <c r="AF32" s="398"/>
      <c r="AG32" s="398"/>
      <c r="AH32" s="398"/>
    </row>
    <row r="33" spans="1:34" ht="39.75" customHeight="1">
      <c r="A33" s="398"/>
      <c r="B33" s="31"/>
      <c r="C33" s="828" t="s">
        <v>652</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10"/>
      <c r="AB33" s="405"/>
      <c r="AC33" s="398"/>
      <c r="AD33" s="398"/>
      <c r="AE33" s="398"/>
      <c r="AF33" s="398"/>
      <c r="AG33" s="398"/>
      <c r="AH33" s="398"/>
    </row>
    <row r="34" spans="1:34" ht="15" customHeight="1">
      <c r="A34" s="398"/>
      <c r="B34" s="31"/>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13"/>
      <c r="AC34" s="398"/>
      <c r="AD34" s="398"/>
      <c r="AE34" s="398"/>
      <c r="AF34" s="398"/>
      <c r="AG34" s="398"/>
      <c r="AH34" s="398"/>
    </row>
    <row r="35" spans="1:34" ht="15" customHeight="1">
      <c r="A35" s="398"/>
      <c r="B35" s="31"/>
      <c r="C35" s="402" t="s">
        <v>134</v>
      </c>
      <c r="D35" s="407"/>
      <c r="E35" s="407"/>
      <c r="F35" s="407"/>
      <c r="G35" s="407"/>
      <c r="H35" s="407"/>
      <c r="I35" s="407"/>
      <c r="J35" s="407"/>
      <c r="K35" s="407"/>
      <c r="L35" s="407"/>
      <c r="M35" s="402" t="s">
        <v>134</v>
      </c>
      <c r="N35" s="407"/>
      <c r="O35" s="407"/>
      <c r="P35" s="407"/>
      <c r="Q35" s="407"/>
      <c r="R35" s="407"/>
      <c r="S35" s="407"/>
      <c r="T35" s="407"/>
      <c r="U35" s="407"/>
      <c r="V35" s="407"/>
      <c r="W35" s="407"/>
      <c r="X35" s="407"/>
      <c r="Y35" s="407"/>
      <c r="Z35" s="407"/>
      <c r="AA35" s="407"/>
      <c r="AB35" s="413"/>
      <c r="AC35" s="398"/>
      <c r="AD35" s="398"/>
      <c r="AE35" s="398"/>
      <c r="AF35" s="398"/>
      <c r="AG35" s="398"/>
      <c r="AH35" s="398"/>
    </row>
    <row r="36" spans="1:34" ht="29.25" customHeight="1">
      <c r="A36" s="398"/>
      <c r="B36" s="31"/>
      <c r="C36" s="494"/>
      <c r="D36" s="923"/>
      <c r="E36" s="923"/>
      <c r="F36" s="923"/>
      <c r="G36" s="923"/>
      <c r="H36" s="923"/>
      <c r="I36" s="923"/>
      <c r="J36" s="923"/>
      <c r="K36" s="910"/>
      <c r="L36" s="407"/>
      <c r="M36" s="494"/>
      <c r="N36" s="923"/>
      <c r="O36" s="923"/>
      <c r="P36" s="923"/>
      <c r="Q36" s="923"/>
      <c r="R36" s="923"/>
      <c r="S36" s="923"/>
      <c r="T36" s="923"/>
      <c r="U36" s="923"/>
      <c r="V36" s="923"/>
      <c r="W36" s="923"/>
      <c r="X36" s="923"/>
      <c r="Y36" s="923"/>
      <c r="Z36" s="923"/>
      <c r="AA36" s="910"/>
      <c r="AB36" s="413"/>
      <c r="AC36" s="398"/>
      <c r="AD36" s="398"/>
      <c r="AE36" s="398"/>
      <c r="AF36" s="398"/>
      <c r="AG36" s="398"/>
      <c r="AH36" s="398"/>
    </row>
    <row r="37" spans="1:34" ht="15" customHeight="1">
      <c r="A37" s="398"/>
      <c r="B37" s="31"/>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405"/>
      <c r="AC37" s="398"/>
      <c r="AD37" s="398"/>
      <c r="AE37" s="398"/>
      <c r="AF37" s="398"/>
      <c r="AG37" s="398"/>
      <c r="AH37" s="398"/>
    </row>
    <row r="38" spans="1:34" ht="15" customHeight="1">
      <c r="A38" s="398"/>
      <c r="B38" s="31"/>
      <c r="C38" s="414" t="s">
        <v>137</v>
      </c>
      <c r="D38" s="414"/>
      <c r="E38" s="414"/>
      <c r="F38" s="414"/>
      <c r="G38" s="415"/>
      <c r="H38" s="416"/>
      <c r="I38" s="416"/>
      <c r="J38" s="416"/>
      <c r="K38" s="416"/>
      <c r="L38" s="416"/>
      <c r="M38" s="416"/>
      <c r="N38" s="416"/>
      <c r="O38" s="416"/>
      <c r="P38" s="416"/>
      <c r="Q38" s="416"/>
      <c r="R38" s="416"/>
      <c r="S38" s="416"/>
      <c r="T38" s="416"/>
      <c r="U38" s="416"/>
      <c r="V38" s="416"/>
      <c r="W38" s="416"/>
      <c r="X38" s="416"/>
      <c r="Y38" s="416"/>
      <c r="Z38" s="416"/>
      <c r="AA38" s="416"/>
      <c r="AB38" s="405"/>
      <c r="AC38" s="398"/>
      <c r="AD38" s="398"/>
      <c r="AE38" s="398"/>
      <c r="AF38" s="398"/>
      <c r="AG38" s="398"/>
      <c r="AH38" s="398"/>
    </row>
    <row r="39" spans="1:34" ht="90" customHeight="1">
      <c r="A39" s="398"/>
      <c r="B39" s="31"/>
      <c r="C39" s="495" t="s">
        <v>570</v>
      </c>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10"/>
      <c r="AB39" s="405"/>
      <c r="AC39" s="398"/>
      <c r="AD39" s="398"/>
      <c r="AE39" s="398"/>
      <c r="AF39" s="398"/>
      <c r="AG39" s="398"/>
      <c r="AH39" s="398"/>
    </row>
    <row r="40" spans="1:34" ht="15" customHeight="1">
      <c r="A40" s="398"/>
      <c r="B40" s="31"/>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405"/>
      <c r="AC40" s="398"/>
      <c r="AD40" s="398"/>
      <c r="AE40" s="398"/>
      <c r="AF40" s="398"/>
      <c r="AG40" s="398"/>
      <c r="AH40" s="398"/>
    </row>
    <row r="41" spans="1:34" ht="15.75" customHeight="1">
      <c r="A41" s="398"/>
      <c r="B41" s="31"/>
      <c r="C41" s="482" t="s">
        <v>139</v>
      </c>
      <c r="D41" s="919"/>
      <c r="E41" s="410"/>
      <c r="F41" s="467" t="s">
        <v>34</v>
      </c>
      <c r="G41" s="910"/>
      <c r="H41" s="410"/>
      <c r="I41" s="398"/>
      <c r="J41" s="417" t="s">
        <v>140</v>
      </c>
      <c r="K41" s="467">
        <v>2</v>
      </c>
      <c r="L41" s="923"/>
      <c r="M41" s="923"/>
      <c r="N41" s="910"/>
      <c r="O41" s="410"/>
      <c r="P41" s="410"/>
      <c r="Q41" s="402" t="s">
        <v>141</v>
      </c>
      <c r="R41" s="398"/>
      <c r="S41" s="410"/>
      <c r="T41" s="410"/>
      <c r="U41" s="410"/>
      <c r="V41" s="410"/>
      <c r="W41" s="467" t="s">
        <v>20</v>
      </c>
      <c r="X41" s="923"/>
      <c r="Y41" s="923"/>
      <c r="Z41" s="923"/>
      <c r="AA41" s="910"/>
      <c r="AB41" s="409"/>
      <c r="AC41" s="398"/>
      <c r="AD41" s="398"/>
      <c r="AE41" s="398"/>
      <c r="AF41" s="398"/>
      <c r="AG41" s="398"/>
      <c r="AH41" s="398"/>
    </row>
    <row r="42" spans="1:34" ht="15.75" customHeight="1">
      <c r="A42" s="398"/>
      <c r="B42" s="31"/>
      <c r="C42" s="398"/>
      <c r="D42" s="398"/>
      <c r="E42" s="398"/>
      <c r="F42" s="412"/>
      <c r="G42" s="412"/>
      <c r="H42" s="412"/>
      <c r="I42" s="412"/>
      <c r="J42" s="412"/>
      <c r="K42" s="412"/>
      <c r="L42" s="412"/>
      <c r="M42" s="398"/>
      <c r="N42" s="398"/>
      <c r="O42" s="398"/>
      <c r="P42" s="398"/>
      <c r="Q42" s="398"/>
      <c r="R42" s="398"/>
      <c r="S42" s="398"/>
      <c r="T42" s="398"/>
      <c r="U42" s="398"/>
      <c r="V42" s="398"/>
      <c r="W42" s="398"/>
      <c r="X42" s="398"/>
      <c r="Y42" s="398"/>
      <c r="Z42" s="398"/>
      <c r="AA42" s="398"/>
      <c r="AB42" s="405"/>
      <c r="AC42" s="398"/>
      <c r="AD42" s="398"/>
      <c r="AE42" s="398"/>
      <c r="AF42" s="398"/>
      <c r="AG42" s="398"/>
      <c r="AH42" s="398"/>
    </row>
    <row r="43" spans="1:34" ht="32.25" customHeight="1">
      <c r="A43" s="398"/>
      <c r="B43" s="31"/>
      <c r="C43" s="398"/>
      <c r="D43" s="417" t="s">
        <v>142</v>
      </c>
      <c r="E43" s="410"/>
      <c r="F43" s="495" t="s">
        <v>602</v>
      </c>
      <c r="G43" s="923"/>
      <c r="H43" s="923"/>
      <c r="I43" s="923"/>
      <c r="J43" s="923"/>
      <c r="K43" s="923"/>
      <c r="L43" s="923"/>
      <c r="M43" s="910"/>
      <c r="N43" s="398"/>
      <c r="O43" s="417" t="s">
        <v>144</v>
      </c>
      <c r="P43" s="494">
        <v>0</v>
      </c>
      <c r="Q43" s="923"/>
      <c r="R43" s="923"/>
      <c r="S43" s="923"/>
      <c r="T43" s="923"/>
      <c r="U43" s="923"/>
      <c r="V43" s="923"/>
      <c r="W43" s="923"/>
      <c r="X43" s="923"/>
      <c r="Y43" s="923"/>
      <c r="Z43" s="923"/>
      <c r="AA43" s="910"/>
      <c r="AB43" s="405"/>
      <c r="AC43" s="398"/>
      <c r="AD43" s="398"/>
      <c r="AE43" s="398"/>
      <c r="AF43" s="398"/>
      <c r="AG43" s="398"/>
      <c r="AH43" s="398"/>
    </row>
    <row r="44" spans="1:34" ht="15.75" customHeight="1">
      <c r="A44" s="398"/>
      <c r="B44" s="31"/>
      <c r="C44" s="410"/>
      <c r="D44" s="410"/>
      <c r="E44" s="410"/>
      <c r="F44" s="412"/>
      <c r="G44" s="412"/>
      <c r="H44" s="412"/>
      <c r="I44" s="412"/>
      <c r="J44" s="412"/>
      <c r="K44" s="412"/>
      <c r="L44" s="412"/>
      <c r="M44" s="410"/>
      <c r="N44" s="410"/>
      <c r="O44" s="410"/>
      <c r="P44" s="410"/>
      <c r="Q44" s="410"/>
      <c r="R44" s="410"/>
      <c r="S44" s="410"/>
      <c r="T44" s="410"/>
      <c r="U44" s="410"/>
      <c r="V44" s="410"/>
      <c r="W44" s="410"/>
      <c r="X44" s="410"/>
      <c r="Y44" s="410"/>
      <c r="Z44" s="410"/>
      <c r="AA44" s="410"/>
      <c r="AB44" s="409"/>
      <c r="AC44" s="398"/>
      <c r="AD44" s="398"/>
      <c r="AE44" s="398"/>
      <c r="AF44" s="398"/>
      <c r="AG44" s="398"/>
      <c r="AH44" s="398"/>
    </row>
    <row r="45" spans="1:34" ht="15.75" customHeight="1">
      <c r="A45" s="398"/>
      <c r="B45" s="31"/>
      <c r="C45" s="398"/>
      <c r="D45" s="417" t="s">
        <v>145</v>
      </c>
      <c r="E45" s="398"/>
      <c r="F45" s="481" t="s">
        <v>146</v>
      </c>
      <c r="G45" s="910"/>
      <c r="H45" s="398"/>
      <c r="I45" s="398"/>
      <c r="J45" s="410" t="s">
        <v>147</v>
      </c>
      <c r="K45" s="398"/>
      <c r="L45" s="481" t="s">
        <v>148</v>
      </c>
      <c r="M45" s="923"/>
      <c r="N45" s="910"/>
      <c r="O45" s="410"/>
      <c r="P45" s="410"/>
      <c r="Q45" s="398"/>
      <c r="R45" s="410" t="s">
        <v>149</v>
      </c>
      <c r="S45" s="410"/>
      <c r="T45" s="410"/>
      <c r="U45" s="410"/>
      <c r="V45" s="410"/>
      <c r="W45" s="496"/>
      <c r="X45" s="923"/>
      <c r="Y45" s="923"/>
      <c r="Z45" s="923"/>
      <c r="AA45" s="910"/>
      <c r="AB45" s="409"/>
      <c r="AC45" s="398"/>
      <c r="AD45" s="398"/>
      <c r="AE45" s="398"/>
      <c r="AF45" s="398"/>
      <c r="AG45" s="398"/>
      <c r="AH45" s="398"/>
    </row>
    <row r="46" spans="1:34" ht="15.75" customHeight="1">
      <c r="A46" s="398"/>
      <c r="B46" s="31"/>
      <c r="C46" s="398"/>
      <c r="D46" s="398"/>
      <c r="E46" s="398"/>
      <c r="F46" s="29"/>
      <c r="G46" s="398"/>
      <c r="H46" s="398"/>
      <c r="I46" s="402"/>
      <c r="J46" s="402"/>
      <c r="K46" s="402"/>
      <c r="L46" s="402"/>
      <c r="M46" s="402"/>
      <c r="N46" s="402"/>
      <c r="O46" s="402"/>
      <c r="P46" s="402"/>
      <c r="Q46" s="402"/>
      <c r="R46" s="402"/>
      <c r="S46" s="402"/>
      <c r="T46" s="402"/>
      <c r="U46" s="402"/>
      <c r="V46" s="402"/>
      <c r="W46" s="402"/>
      <c r="X46" s="402"/>
      <c r="Y46" s="402"/>
      <c r="Z46" s="402"/>
      <c r="AA46" s="402"/>
      <c r="AB46" s="403"/>
      <c r="AC46" s="398"/>
      <c r="AD46" s="398"/>
      <c r="AE46" s="398"/>
      <c r="AF46" s="398"/>
      <c r="AG46" s="398"/>
      <c r="AH46" s="398"/>
    </row>
    <row r="47" spans="1:34" ht="15.75" customHeight="1">
      <c r="A47" s="398"/>
      <c r="B47" s="31"/>
      <c r="C47" s="418" t="s">
        <v>150</v>
      </c>
      <c r="D47" s="497">
        <v>2024</v>
      </c>
      <c r="E47" s="926"/>
      <c r="F47" s="927"/>
      <c r="G47" s="35"/>
      <c r="H47" s="402"/>
      <c r="I47" s="402"/>
      <c r="J47" s="402"/>
      <c r="K47" s="402"/>
      <c r="L47" s="402"/>
      <c r="M47" s="402"/>
      <c r="N47" s="402"/>
      <c r="O47" s="402"/>
      <c r="P47" s="402"/>
      <c r="Q47" s="491"/>
      <c r="R47" s="919"/>
      <c r="S47" s="919"/>
      <c r="T47" s="919"/>
      <c r="U47" s="919"/>
      <c r="V47" s="402"/>
      <c r="W47" s="402"/>
      <c r="X47" s="490"/>
      <c r="Y47" s="919"/>
      <c r="Z47" s="919"/>
      <c r="AA47" s="919"/>
      <c r="AB47" s="409"/>
      <c r="AC47" s="398"/>
      <c r="AD47" s="398"/>
      <c r="AE47" s="398"/>
      <c r="AF47" s="398"/>
      <c r="AG47" s="398"/>
      <c r="AH47" s="398"/>
    </row>
    <row r="48" spans="1:34" ht="5.25" customHeight="1">
      <c r="A48" s="398"/>
      <c r="B48" s="31"/>
      <c r="C48" s="410"/>
      <c r="D48" s="38"/>
      <c r="E48" s="38"/>
      <c r="F48" s="38"/>
      <c r="G48" s="398"/>
      <c r="H48" s="402"/>
      <c r="I48" s="402"/>
      <c r="J48" s="402"/>
      <c r="K48" s="402"/>
      <c r="L48" s="402"/>
      <c r="M48" s="402"/>
      <c r="N48" s="402"/>
      <c r="O48" s="402"/>
      <c r="P48" s="402"/>
      <c r="Q48" s="407"/>
      <c r="R48" s="407"/>
      <c r="S48" s="407"/>
      <c r="T48" s="407"/>
      <c r="U48" s="407"/>
      <c r="V48" s="402"/>
      <c r="W48" s="402"/>
      <c r="X48" s="419"/>
      <c r="Y48" s="419"/>
      <c r="Z48" s="419"/>
      <c r="AA48" s="419"/>
      <c r="AB48" s="409"/>
      <c r="AC48" s="398"/>
      <c r="AD48" s="398"/>
      <c r="AE48" s="398"/>
      <c r="AF48" s="398"/>
      <c r="AG48" s="398"/>
      <c r="AH48" s="398"/>
    </row>
    <row r="49" spans="1:34" ht="15.75" customHeight="1">
      <c r="A49" s="398"/>
      <c r="B49" s="31"/>
      <c r="C49" s="410" t="s">
        <v>140</v>
      </c>
      <c r="D49" s="494">
        <v>1.2</v>
      </c>
      <c r="E49" s="923"/>
      <c r="F49" s="910"/>
      <c r="G49" s="398"/>
      <c r="H49" s="402"/>
      <c r="I49" s="402"/>
      <c r="J49" s="402"/>
      <c r="K49" s="402"/>
      <c r="L49" s="402"/>
      <c r="M49" s="402"/>
      <c r="N49" s="402"/>
      <c r="O49" s="402"/>
      <c r="P49" s="402"/>
      <c r="Q49" s="491"/>
      <c r="R49" s="919"/>
      <c r="S49" s="919"/>
      <c r="T49" s="919"/>
      <c r="U49" s="919"/>
      <c r="V49" s="402"/>
      <c r="W49" s="402"/>
      <c r="X49" s="490"/>
      <c r="Y49" s="919"/>
      <c r="Z49" s="919"/>
      <c r="AA49" s="919"/>
      <c r="AB49" s="403"/>
      <c r="AC49" s="398"/>
      <c r="AD49" s="398"/>
      <c r="AE49" s="398"/>
      <c r="AF49" s="398"/>
      <c r="AG49" s="398"/>
      <c r="AH49" s="398"/>
    </row>
    <row r="50" spans="1:34" ht="15.75" customHeight="1">
      <c r="A50" s="398"/>
      <c r="B50" s="31"/>
      <c r="C50" s="398"/>
      <c r="D50" s="398"/>
      <c r="E50" s="398"/>
      <c r="F50" s="398"/>
      <c r="G50" s="398"/>
      <c r="H50" s="398"/>
      <c r="I50" s="402"/>
      <c r="J50" s="402"/>
      <c r="K50" s="410"/>
      <c r="L50" s="410"/>
      <c r="M50" s="410"/>
      <c r="N50" s="410"/>
      <c r="O50" s="410"/>
      <c r="P50" s="410"/>
      <c r="Q50" s="410"/>
      <c r="R50" s="410"/>
      <c r="S50" s="410"/>
      <c r="T50" s="410"/>
      <c r="U50" s="410"/>
      <c r="V50" s="410"/>
      <c r="W50" s="410"/>
      <c r="X50" s="410"/>
      <c r="Y50" s="410"/>
      <c r="Z50" s="410"/>
      <c r="AA50" s="410"/>
      <c r="AB50" s="403"/>
      <c r="AC50" s="398"/>
      <c r="AD50" s="398"/>
      <c r="AE50" s="398"/>
      <c r="AF50" s="398"/>
      <c r="AG50" s="398"/>
      <c r="AH50" s="398"/>
    </row>
    <row r="51" spans="1:34" ht="15.75" customHeight="1">
      <c r="A51" s="398"/>
      <c r="B51" s="31"/>
      <c r="C51" s="410"/>
      <c r="D51" s="467" t="s">
        <v>151</v>
      </c>
      <c r="E51" s="923"/>
      <c r="F51" s="923"/>
      <c r="G51" s="923"/>
      <c r="H51" s="923"/>
      <c r="I51" s="923"/>
      <c r="J51" s="923"/>
      <c r="K51" s="923"/>
      <c r="L51" s="923"/>
      <c r="M51" s="923"/>
      <c r="N51" s="923"/>
      <c r="O51" s="923"/>
      <c r="P51" s="923"/>
      <c r="Q51" s="923"/>
      <c r="R51" s="923"/>
      <c r="S51" s="923"/>
      <c r="T51" s="923"/>
      <c r="U51" s="923"/>
      <c r="V51" s="923"/>
      <c r="W51" s="923"/>
      <c r="X51" s="923"/>
      <c r="Y51" s="910"/>
      <c r="Z51" s="411"/>
      <c r="AA51" s="411"/>
      <c r="AB51" s="420"/>
      <c r="AC51" s="398"/>
      <c r="AD51" s="398"/>
      <c r="AE51" s="398"/>
      <c r="AF51" s="398"/>
      <c r="AG51" s="398"/>
      <c r="AH51" s="398"/>
    </row>
    <row r="52" spans="1:34" ht="15.75" customHeight="1">
      <c r="A52" s="398"/>
      <c r="B52" s="31"/>
      <c r="C52" s="398"/>
      <c r="D52" s="472" t="s">
        <v>152</v>
      </c>
      <c r="E52" s="923"/>
      <c r="F52" s="923"/>
      <c r="G52" s="923"/>
      <c r="H52" s="910"/>
      <c r="I52" s="468" t="s">
        <v>153</v>
      </c>
      <c r="J52" s="923"/>
      <c r="K52" s="923"/>
      <c r="L52" s="923"/>
      <c r="M52" s="923"/>
      <c r="N52" s="923"/>
      <c r="O52" s="923"/>
      <c r="P52" s="910"/>
      <c r="Q52" s="469" t="s">
        <v>154</v>
      </c>
      <c r="R52" s="923"/>
      <c r="S52" s="923"/>
      <c r="T52" s="923"/>
      <c r="U52" s="923"/>
      <c r="V52" s="923"/>
      <c r="W52" s="923"/>
      <c r="X52" s="923"/>
      <c r="Y52" s="910"/>
      <c r="Z52" s="411"/>
      <c r="AA52" s="411"/>
      <c r="AB52" s="420"/>
      <c r="AC52" s="398"/>
      <c r="AD52" s="398"/>
      <c r="AE52" s="398"/>
      <c r="AF52" s="398"/>
      <c r="AG52" s="398"/>
      <c r="AH52" s="398"/>
    </row>
    <row r="53" spans="1:34" ht="15.75" customHeight="1">
      <c r="A53" s="421"/>
      <c r="B53" s="39"/>
      <c r="C53" s="40"/>
      <c r="D53" s="473" t="s">
        <v>155</v>
      </c>
      <c r="E53" s="923"/>
      <c r="F53" s="923"/>
      <c r="G53" s="923"/>
      <c r="H53" s="910"/>
      <c r="I53" s="470" t="s">
        <v>156</v>
      </c>
      <c r="J53" s="923"/>
      <c r="K53" s="923"/>
      <c r="L53" s="923"/>
      <c r="M53" s="923"/>
      <c r="N53" s="923"/>
      <c r="O53" s="923"/>
      <c r="P53" s="910"/>
      <c r="Q53" s="471" t="s">
        <v>157</v>
      </c>
      <c r="R53" s="923"/>
      <c r="S53" s="923"/>
      <c r="T53" s="923"/>
      <c r="U53" s="923"/>
      <c r="V53" s="923"/>
      <c r="W53" s="923"/>
      <c r="X53" s="923"/>
      <c r="Y53" s="910"/>
      <c r="Z53" s="421"/>
      <c r="AA53" s="421"/>
      <c r="AB53" s="422"/>
      <c r="AC53" s="421"/>
      <c r="AD53" s="421"/>
      <c r="AE53" s="421"/>
      <c r="AF53" s="421"/>
      <c r="AG53" s="421"/>
      <c r="AH53" s="421"/>
    </row>
    <row r="54" spans="1:34" ht="15.75" customHeight="1">
      <c r="A54" s="398"/>
      <c r="B54" s="31"/>
      <c r="C54" s="423"/>
      <c r="D54" s="423"/>
      <c r="E54" s="423"/>
      <c r="F54" s="423"/>
      <c r="G54" s="424"/>
      <c r="H54" s="424"/>
      <c r="I54" s="424"/>
      <c r="J54" s="424"/>
      <c r="K54" s="424"/>
      <c r="L54" s="424"/>
      <c r="M54" s="424"/>
      <c r="N54" s="424"/>
      <c r="O54" s="424"/>
      <c r="P54" s="424"/>
      <c r="Q54" s="424"/>
      <c r="R54" s="424"/>
      <c r="S54" s="424"/>
      <c r="T54" s="424"/>
      <c r="U54" s="424"/>
      <c r="V54" s="424"/>
      <c r="W54" s="424"/>
      <c r="X54" s="424"/>
      <c r="Y54" s="424"/>
      <c r="Z54" s="423"/>
      <c r="AA54" s="423"/>
      <c r="AB54" s="406"/>
      <c r="AC54" s="398"/>
      <c r="AD54" s="398"/>
      <c r="AE54" s="398"/>
      <c r="AF54" s="398"/>
      <c r="AG54" s="398"/>
      <c r="AH54" s="398"/>
    </row>
    <row r="55" spans="1:34" ht="15.75" customHeight="1">
      <c r="A55" s="425"/>
      <c r="B55" s="41"/>
      <c r="C55" s="474" t="s">
        <v>158</v>
      </c>
      <c r="D55" s="923"/>
      <c r="E55" s="923"/>
      <c r="F55" s="910"/>
      <c r="G55" s="475" t="s">
        <v>159</v>
      </c>
      <c r="H55" s="476" t="s">
        <v>160</v>
      </c>
      <c r="I55" s="915"/>
      <c r="J55" s="915"/>
      <c r="K55" s="915"/>
      <c r="L55" s="915"/>
      <c r="M55" s="915"/>
      <c r="N55" s="915"/>
      <c r="O55" s="915"/>
      <c r="P55" s="915"/>
      <c r="Q55" s="915"/>
      <c r="R55" s="915"/>
      <c r="S55" s="915"/>
      <c r="T55" s="915"/>
      <c r="U55" s="915"/>
      <c r="V55" s="915"/>
      <c r="W55" s="915"/>
      <c r="X55" s="915"/>
      <c r="Y55" s="915"/>
      <c r="Z55" s="915"/>
      <c r="AA55" s="916"/>
      <c r="AB55" s="420"/>
      <c r="AC55" s="425"/>
      <c r="AD55" s="425"/>
      <c r="AE55" s="425"/>
      <c r="AF55" s="425"/>
      <c r="AG55" s="425"/>
      <c r="AH55" s="425"/>
    </row>
    <row r="56" spans="1:34" ht="15.75" customHeight="1">
      <c r="A56" s="425"/>
      <c r="B56" s="41"/>
      <c r="C56" s="42" t="s">
        <v>161</v>
      </c>
      <c r="D56" s="43" t="s">
        <v>603</v>
      </c>
      <c r="E56" s="474" t="s">
        <v>162</v>
      </c>
      <c r="F56" s="910"/>
      <c r="G56" s="912"/>
      <c r="H56" s="920"/>
      <c r="I56" s="921"/>
      <c r="J56" s="921"/>
      <c r="K56" s="921"/>
      <c r="L56" s="921"/>
      <c r="M56" s="921"/>
      <c r="N56" s="921"/>
      <c r="O56" s="921"/>
      <c r="P56" s="921"/>
      <c r="Q56" s="921"/>
      <c r="R56" s="921"/>
      <c r="S56" s="921"/>
      <c r="T56" s="921"/>
      <c r="U56" s="921"/>
      <c r="V56" s="921"/>
      <c r="W56" s="921"/>
      <c r="X56" s="921"/>
      <c r="Y56" s="921"/>
      <c r="Z56" s="921"/>
      <c r="AA56" s="922"/>
      <c r="AB56" s="420"/>
      <c r="AC56" s="425"/>
      <c r="AD56" s="425"/>
      <c r="AE56" s="425"/>
      <c r="AF56" s="425"/>
      <c r="AG56" s="425"/>
      <c r="AH56" s="425"/>
    </row>
    <row r="57" spans="1:34" ht="15.75" customHeight="1">
      <c r="A57" s="425"/>
      <c r="B57" s="41"/>
      <c r="C57" s="44">
        <v>2024</v>
      </c>
      <c r="D57" s="45">
        <v>45474</v>
      </c>
      <c r="E57" s="477">
        <v>45656</v>
      </c>
      <c r="F57" s="910"/>
      <c r="G57" s="46">
        <v>0.5</v>
      </c>
      <c r="H57" s="480"/>
      <c r="I57" s="923"/>
      <c r="J57" s="923"/>
      <c r="K57" s="923"/>
      <c r="L57" s="923"/>
      <c r="M57" s="923"/>
      <c r="N57" s="923"/>
      <c r="O57" s="923"/>
      <c r="P57" s="923"/>
      <c r="Q57" s="923"/>
      <c r="R57" s="923"/>
      <c r="S57" s="923"/>
      <c r="T57" s="923"/>
      <c r="U57" s="923"/>
      <c r="V57" s="923"/>
      <c r="W57" s="923"/>
      <c r="X57" s="923"/>
      <c r="Y57" s="923"/>
      <c r="Z57" s="923"/>
      <c r="AA57" s="910"/>
      <c r="AB57" s="420"/>
      <c r="AC57" s="425"/>
      <c r="AD57" s="425"/>
      <c r="AE57" s="425"/>
      <c r="AF57" s="425"/>
      <c r="AG57" s="425"/>
      <c r="AH57" s="425"/>
    </row>
    <row r="58" spans="1:34" ht="15.75" customHeight="1">
      <c r="A58" s="425"/>
      <c r="B58" s="41"/>
      <c r="C58" s="44">
        <v>2025</v>
      </c>
      <c r="D58" s="45">
        <v>45658</v>
      </c>
      <c r="E58" s="477">
        <v>46021</v>
      </c>
      <c r="F58" s="910"/>
      <c r="G58" s="46">
        <v>0.8</v>
      </c>
      <c r="H58" s="480"/>
      <c r="I58" s="923"/>
      <c r="J58" s="923"/>
      <c r="K58" s="923"/>
      <c r="L58" s="923"/>
      <c r="M58" s="923"/>
      <c r="N58" s="923"/>
      <c r="O58" s="923"/>
      <c r="P58" s="923"/>
      <c r="Q58" s="923"/>
      <c r="R58" s="923"/>
      <c r="S58" s="923"/>
      <c r="T58" s="923"/>
      <c r="U58" s="923"/>
      <c r="V58" s="923"/>
      <c r="W58" s="923"/>
      <c r="X58" s="923"/>
      <c r="Y58" s="923"/>
      <c r="Z58" s="923"/>
      <c r="AA58" s="910"/>
      <c r="AB58" s="420"/>
      <c r="AC58" s="425"/>
      <c r="AD58" s="425"/>
      <c r="AE58" s="425"/>
      <c r="AF58" s="425"/>
      <c r="AG58" s="425"/>
      <c r="AH58" s="425"/>
    </row>
    <row r="59" spans="1:34" ht="15.75" customHeight="1">
      <c r="A59" s="425"/>
      <c r="B59" s="41"/>
      <c r="C59" s="44">
        <v>2026</v>
      </c>
      <c r="D59" s="45">
        <v>46023</v>
      </c>
      <c r="E59" s="477">
        <v>46386</v>
      </c>
      <c r="F59" s="910"/>
      <c r="G59" s="46">
        <v>0.4</v>
      </c>
      <c r="H59" s="480"/>
      <c r="I59" s="923"/>
      <c r="J59" s="923"/>
      <c r="K59" s="923"/>
      <c r="L59" s="923"/>
      <c r="M59" s="923"/>
      <c r="N59" s="923"/>
      <c r="O59" s="923"/>
      <c r="P59" s="923"/>
      <c r="Q59" s="923"/>
      <c r="R59" s="923"/>
      <c r="S59" s="923"/>
      <c r="T59" s="923"/>
      <c r="U59" s="923"/>
      <c r="V59" s="923"/>
      <c r="W59" s="923"/>
      <c r="X59" s="923"/>
      <c r="Y59" s="923"/>
      <c r="Z59" s="923"/>
      <c r="AA59" s="910"/>
      <c r="AB59" s="420"/>
      <c r="AC59" s="425"/>
      <c r="AD59" s="425"/>
      <c r="AE59" s="425"/>
      <c r="AF59" s="425"/>
      <c r="AG59" s="425"/>
      <c r="AH59" s="425"/>
    </row>
    <row r="60" spans="1:34" ht="15.75" customHeight="1">
      <c r="A60" s="425"/>
      <c r="B60" s="41"/>
      <c r="C60" s="44">
        <v>2027</v>
      </c>
      <c r="D60" s="45">
        <v>46388</v>
      </c>
      <c r="E60" s="477">
        <v>46751</v>
      </c>
      <c r="F60" s="910"/>
      <c r="G60" s="46">
        <v>0.3</v>
      </c>
      <c r="H60" s="480"/>
      <c r="I60" s="923"/>
      <c r="J60" s="923"/>
      <c r="K60" s="923"/>
      <c r="L60" s="923"/>
      <c r="M60" s="923"/>
      <c r="N60" s="923"/>
      <c r="O60" s="923"/>
      <c r="P60" s="923"/>
      <c r="Q60" s="923"/>
      <c r="R60" s="923"/>
      <c r="S60" s="923"/>
      <c r="T60" s="923"/>
      <c r="U60" s="923"/>
      <c r="V60" s="923"/>
      <c r="W60" s="923"/>
      <c r="X60" s="923"/>
      <c r="Y60" s="923"/>
      <c r="Z60" s="923"/>
      <c r="AA60" s="910"/>
      <c r="AB60" s="420"/>
      <c r="AC60" s="425"/>
      <c r="AD60" s="425"/>
      <c r="AE60" s="425"/>
      <c r="AF60" s="425"/>
      <c r="AG60" s="425"/>
      <c r="AH60" s="425"/>
    </row>
    <row r="61" spans="1:34" ht="15.75" customHeight="1">
      <c r="A61" s="425"/>
      <c r="B61" s="41"/>
      <c r="C61" s="44"/>
      <c r="D61" s="44"/>
      <c r="E61" s="474"/>
      <c r="F61" s="910"/>
      <c r="G61" s="43"/>
      <c r="H61" s="474"/>
      <c r="I61" s="923"/>
      <c r="J61" s="923"/>
      <c r="K61" s="923"/>
      <c r="L61" s="923"/>
      <c r="M61" s="923"/>
      <c r="N61" s="923"/>
      <c r="O61" s="923"/>
      <c r="P61" s="923"/>
      <c r="Q61" s="923"/>
      <c r="R61" s="923"/>
      <c r="S61" s="923"/>
      <c r="T61" s="923"/>
      <c r="U61" s="923"/>
      <c r="V61" s="923"/>
      <c r="W61" s="923"/>
      <c r="X61" s="923"/>
      <c r="Y61" s="923"/>
      <c r="Z61" s="923"/>
      <c r="AA61" s="910"/>
      <c r="AB61" s="420"/>
      <c r="AC61" s="425"/>
      <c r="AD61" s="425"/>
      <c r="AE61" s="425"/>
      <c r="AF61" s="425"/>
      <c r="AG61" s="425"/>
      <c r="AH61" s="425"/>
    </row>
    <row r="62" spans="1:34" ht="15.75" customHeight="1">
      <c r="A62" s="398"/>
      <c r="B62" s="31"/>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405"/>
      <c r="AC62" s="398"/>
      <c r="AD62" s="398"/>
      <c r="AE62" s="398"/>
      <c r="AF62" s="398"/>
      <c r="AG62" s="398"/>
      <c r="AH62" s="398"/>
    </row>
    <row r="63" spans="1:34" ht="15.75" customHeight="1">
      <c r="A63" s="398"/>
      <c r="B63" s="31"/>
      <c r="C63" s="482" t="s">
        <v>163</v>
      </c>
      <c r="D63" s="919"/>
      <c r="E63" s="410"/>
      <c r="F63" s="402" t="s">
        <v>164</v>
      </c>
      <c r="G63" s="47"/>
      <c r="H63" s="412"/>
      <c r="I63" s="402" t="s">
        <v>165</v>
      </c>
      <c r="J63" s="398"/>
      <c r="K63" s="481"/>
      <c r="L63" s="910"/>
      <c r="M63" s="410"/>
      <c r="N63" s="398"/>
      <c r="O63" s="398"/>
      <c r="P63" s="398"/>
      <c r="Q63" s="398"/>
      <c r="R63" s="398"/>
      <c r="S63" s="398"/>
      <c r="T63" s="398"/>
      <c r="U63" s="398"/>
      <c r="V63" s="398"/>
      <c r="W63" s="398"/>
      <c r="X63" s="398"/>
      <c r="Y63" s="398"/>
      <c r="Z63" s="398"/>
      <c r="AA63" s="398"/>
      <c r="AB63" s="405"/>
      <c r="AC63" s="398"/>
      <c r="AD63" s="398"/>
      <c r="AE63" s="398"/>
      <c r="AF63" s="398"/>
      <c r="AG63" s="398"/>
      <c r="AH63" s="398"/>
    </row>
    <row r="64" spans="1:34" ht="15.75" customHeight="1">
      <c r="A64" s="398"/>
      <c r="B64" s="42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27"/>
      <c r="AC64" s="398"/>
      <c r="AD64" s="398"/>
      <c r="AE64" s="398"/>
      <c r="AF64" s="398"/>
      <c r="AG64" s="398"/>
      <c r="AH64" s="398"/>
    </row>
    <row r="65" spans="1:34" ht="15.75" customHeight="1">
      <c r="A65" s="398"/>
      <c r="B65" s="479" t="s">
        <v>166</v>
      </c>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10"/>
      <c r="AC65" s="398"/>
      <c r="AD65" s="398"/>
      <c r="AE65" s="398"/>
      <c r="AF65" s="398"/>
      <c r="AG65" s="398"/>
      <c r="AH65" s="398"/>
    </row>
    <row r="66" spans="1:34" ht="15.75" customHeight="1">
      <c r="A66" s="398"/>
      <c r="B66" s="4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9"/>
      <c r="AC66" s="398"/>
      <c r="AD66" s="398"/>
      <c r="AE66" s="398"/>
      <c r="AF66" s="398"/>
      <c r="AG66" s="398"/>
      <c r="AH66" s="398"/>
    </row>
    <row r="67" spans="1:34" ht="29.25" customHeight="1">
      <c r="A67" s="398"/>
      <c r="B67" s="474" t="s">
        <v>161</v>
      </c>
      <c r="C67" s="910"/>
      <c r="D67" s="43"/>
      <c r="E67" s="474" t="s">
        <v>167</v>
      </c>
      <c r="F67" s="910"/>
      <c r="G67" s="43"/>
      <c r="H67" s="467" t="s">
        <v>168</v>
      </c>
      <c r="I67" s="910"/>
      <c r="J67" s="474"/>
      <c r="K67" s="910"/>
      <c r="L67" s="478"/>
      <c r="M67" s="919"/>
      <c r="N67" s="43" t="s">
        <v>169</v>
      </c>
      <c r="O67" s="474"/>
      <c r="P67" s="923"/>
      <c r="Q67" s="910"/>
      <c r="R67" s="474" t="s">
        <v>170</v>
      </c>
      <c r="S67" s="923"/>
      <c r="T67" s="910"/>
      <c r="U67" s="474"/>
      <c r="V67" s="923"/>
      <c r="W67" s="910"/>
      <c r="X67" s="474" t="s">
        <v>171</v>
      </c>
      <c r="Y67" s="910"/>
      <c r="Z67" s="474"/>
      <c r="AA67" s="923"/>
      <c r="AB67" s="910"/>
      <c r="AC67" s="398"/>
      <c r="AD67" s="398"/>
      <c r="AE67" s="398"/>
      <c r="AF67" s="398"/>
      <c r="AG67" s="398"/>
      <c r="AH67" s="398"/>
    </row>
    <row r="68" spans="1:34" ht="15.75" customHeight="1">
      <c r="A68" s="398"/>
      <c r="B68" s="48"/>
      <c r="C68" s="428"/>
      <c r="D68" s="428"/>
      <c r="E68" s="428"/>
      <c r="F68" s="421"/>
      <c r="G68" s="429"/>
      <c r="H68" s="430"/>
      <c r="I68" s="430"/>
      <c r="J68" s="421"/>
      <c r="K68" s="421"/>
      <c r="L68" s="421"/>
      <c r="M68" s="421"/>
      <c r="N68" s="430"/>
      <c r="O68" s="421"/>
      <c r="P68" s="421"/>
      <c r="Q68" s="421"/>
      <c r="R68" s="421"/>
      <c r="S68" s="430"/>
      <c r="T68" s="407"/>
      <c r="U68" s="407"/>
      <c r="V68" s="398"/>
      <c r="W68" s="430"/>
      <c r="X68" s="417"/>
      <c r="Y68" s="417"/>
      <c r="Z68" s="50"/>
      <c r="AA68" s="28"/>
      <c r="AB68" s="51"/>
      <c r="AC68" s="398"/>
      <c r="AD68" s="398"/>
      <c r="AE68" s="398"/>
      <c r="AF68" s="398"/>
      <c r="AG68" s="398"/>
      <c r="AH68" s="398"/>
    </row>
    <row r="69" spans="1:34" ht="15.75" customHeight="1">
      <c r="A69" s="398"/>
      <c r="B69" s="479" t="s">
        <v>172</v>
      </c>
      <c r="C69" s="910"/>
      <c r="D69" s="483"/>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2"/>
      <c r="AC69" s="398"/>
      <c r="AD69" s="398"/>
      <c r="AE69" s="398"/>
      <c r="AF69" s="398"/>
      <c r="AG69" s="398"/>
      <c r="AH69" s="398"/>
    </row>
    <row r="70" spans="1:34" ht="15.75" customHeight="1">
      <c r="A70" s="398"/>
      <c r="B70" s="48"/>
      <c r="C70" s="428"/>
      <c r="D70" s="428"/>
      <c r="E70" s="428"/>
      <c r="F70" s="421"/>
      <c r="G70" s="429"/>
      <c r="H70" s="430"/>
      <c r="I70" s="430"/>
      <c r="J70" s="421"/>
      <c r="K70" s="421"/>
      <c r="L70" s="421"/>
      <c r="M70" s="421"/>
      <c r="N70" s="430"/>
      <c r="O70" s="421"/>
      <c r="P70" s="421"/>
      <c r="Q70" s="421"/>
      <c r="R70" s="421"/>
      <c r="S70" s="430"/>
      <c r="T70" s="407"/>
      <c r="U70" s="407"/>
      <c r="V70" s="398"/>
      <c r="W70" s="430"/>
      <c r="X70" s="417"/>
      <c r="Y70" s="417"/>
      <c r="Z70" s="50"/>
      <c r="AA70" s="28"/>
      <c r="AB70" s="51"/>
      <c r="AC70" s="398"/>
      <c r="AD70" s="398"/>
      <c r="AE70" s="398"/>
      <c r="AF70" s="398"/>
      <c r="AG70" s="398"/>
      <c r="AH70" s="398"/>
    </row>
    <row r="71" spans="1:34" ht="15.75" customHeight="1">
      <c r="A71" s="398"/>
      <c r="B71" s="479" t="s">
        <v>173</v>
      </c>
      <c r="C71" s="910"/>
      <c r="D71" s="484"/>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2"/>
      <c r="AC71" s="398"/>
      <c r="AD71" s="398"/>
      <c r="AE71" s="398"/>
      <c r="AF71" s="398"/>
      <c r="AG71" s="398"/>
      <c r="AH71" s="398"/>
    </row>
    <row r="72" spans="1:34" ht="15.75" customHeight="1">
      <c r="A72" s="398"/>
      <c r="B72" s="48"/>
      <c r="C72" s="428"/>
      <c r="D72" s="428"/>
      <c r="E72" s="428"/>
      <c r="F72" s="421"/>
      <c r="G72" s="429"/>
      <c r="H72" s="430"/>
      <c r="I72" s="430"/>
      <c r="J72" s="421"/>
      <c r="K72" s="421"/>
      <c r="L72" s="421"/>
      <c r="M72" s="421"/>
      <c r="N72" s="430"/>
      <c r="O72" s="421"/>
      <c r="P72" s="421"/>
      <c r="Q72" s="421"/>
      <c r="R72" s="421"/>
      <c r="S72" s="430"/>
      <c r="T72" s="407"/>
      <c r="U72" s="407"/>
      <c r="V72" s="398"/>
      <c r="W72" s="430"/>
      <c r="X72" s="417"/>
      <c r="Y72" s="417"/>
      <c r="Z72" s="417"/>
      <c r="AA72" s="407"/>
      <c r="AB72" s="413"/>
      <c r="AC72" s="398"/>
      <c r="AD72" s="398"/>
      <c r="AE72" s="398"/>
      <c r="AF72" s="398"/>
      <c r="AG72" s="398"/>
      <c r="AH72" s="398"/>
    </row>
    <row r="73" spans="1:34" ht="15.75" customHeight="1">
      <c r="A73" s="398"/>
      <c r="B73" s="479" t="s">
        <v>174</v>
      </c>
      <c r="C73" s="910"/>
      <c r="D73" s="484"/>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2"/>
      <c r="AC73" s="398"/>
      <c r="AD73" s="398"/>
      <c r="AE73" s="398"/>
      <c r="AF73" s="398"/>
      <c r="AG73" s="398"/>
      <c r="AH73" s="398"/>
    </row>
    <row r="74" spans="1:34" ht="15.75" customHeight="1">
      <c r="A74" s="398"/>
      <c r="B74" s="48"/>
      <c r="C74" s="428"/>
      <c r="D74" s="428"/>
      <c r="E74" s="428"/>
      <c r="F74" s="421"/>
      <c r="G74" s="429"/>
      <c r="H74" s="430"/>
      <c r="I74" s="430"/>
      <c r="J74" s="421"/>
      <c r="K74" s="421"/>
      <c r="L74" s="421"/>
      <c r="M74" s="421"/>
      <c r="N74" s="430"/>
      <c r="O74" s="421"/>
      <c r="P74" s="421"/>
      <c r="Q74" s="421"/>
      <c r="R74" s="421"/>
      <c r="S74" s="430"/>
      <c r="T74" s="407"/>
      <c r="U74" s="407"/>
      <c r="V74" s="398"/>
      <c r="W74" s="430"/>
      <c r="X74" s="417"/>
      <c r="Y74" s="417"/>
      <c r="Z74" s="50"/>
      <c r="AA74" s="28"/>
      <c r="AB74" s="51"/>
      <c r="AC74" s="398"/>
      <c r="AD74" s="398"/>
      <c r="AE74" s="398"/>
      <c r="AF74" s="398"/>
      <c r="AG74" s="398"/>
      <c r="AH74" s="398"/>
    </row>
    <row r="75" spans="1:34" ht="15.75" customHeight="1">
      <c r="A75" s="398"/>
      <c r="B75" s="479" t="s">
        <v>175</v>
      </c>
      <c r="C75" s="910"/>
      <c r="D75" s="484"/>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2"/>
      <c r="AC75" s="398"/>
      <c r="AD75" s="398"/>
      <c r="AE75" s="398"/>
      <c r="AF75" s="398"/>
      <c r="AG75" s="398"/>
      <c r="AH75" s="398"/>
    </row>
    <row r="76" spans="1:34" ht="15.75" customHeight="1">
      <c r="A76" s="398"/>
      <c r="B76" s="48"/>
      <c r="C76" s="428"/>
      <c r="D76" s="428"/>
      <c r="E76" s="428"/>
      <c r="F76" s="421"/>
      <c r="G76" s="429"/>
      <c r="H76" s="430"/>
      <c r="I76" s="430"/>
      <c r="J76" s="421"/>
      <c r="K76" s="421"/>
      <c r="L76" s="421"/>
      <c r="M76" s="421"/>
      <c r="N76" s="430"/>
      <c r="O76" s="421"/>
      <c r="P76" s="421"/>
      <c r="Q76" s="421"/>
      <c r="R76" s="421"/>
      <c r="S76" s="430"/>
      <c r="T76" s="407"/>
      <c r="U76" s="407"/>
      <c r="V76" s="398"/>
      <c r="W76" s="430"/>
      <c r="X76" s="417"/>
      <c r="Y76" s="417"/>
      <c r="Z76" s="50"/>
      <c r="AA76" s="28"/>
      <c r="AB76" s="51"/>
      <c r="AC76" s="398"/>
      <c r="AD76" s="398"/>
      <c r="AE76" s="398"/>
      <c r="AF76" s="398"/>
      <c r="AG76" s="398"/>
      <c r="AH76" s="398"/>
    </row>
    <row r="77" spans="1:34" ht="15.75" customHeight="1">
      <c r="A77" s="398"/>
      <c r="B77" s="479" t="s">
        <v>176</v>
      </c>
      <c r="C77" s="910"/>
      <c r="D77" s="484"/>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2"/>
      <c r="AC77" s="398"/>
      <c r="AD77" s="398"/>
      <c r="AE77" s="398"/>
      <c r="AF77" s="398"/>
      <c r="AG77" s="398"/>
      <c r="AH77" s="398"/>
    </row>
    <row r="78" spans="1:34" ht="15.75" customHeight="1">
      <c r="A78" s="398"/>
      <c r="B78" s="48"/>
      <c r="C78" s="428"/>
      <c r="D78" s="428"/>
      <c r="E78" s="428"/>
      <c r="F78" s="421"/>
      <c r="G78" s="429"/>
      <c r="H78" s="430"/>
      <c r="I78" s="430"/>
      <c r="J78" s="421"/>
      <c r="K78" s="421"/>
      <c r="L78" s="421"/>
      <c r="M78" s="421"/>
      <c r="N78" s="430"/>
      <c r="O78" s="421"/>
      <c r="P78" s="421"/>
      <c r="Q78" s="421"/>
      <c r="R78" s="421"/>
      <c r="S78" s="430"/>
      <c r="T78" s="407"/>
      <c r="U78" s="407"/>
      <c r="V78" s="398"/>
      <c r="W78" s="430"/>
      <c r="X78" s="417"/>
      <c r="Y78" s="417"/>
      <c r="Z78" s="50"/>
      <c r="AA78" s="28"/>
      <c r="AB78" s="51"/>
      <c r="AC78" s="398"/>
      <c r="AD78" s="398"/>
      <c r="AE78" s="398"/>
      <c r="AF78" s="398"/>
      <c r="AG78" s="398"/>
      <c r="AH78" s="398"/>
    </row>
    <row r="79" spans="1:34" ht="15.75" customHeight="1">
      <c r="A79" s="398"/>
      <c r="B79" s="479" t="s">
        <v>177</v>
      </c>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c r="AB79" s="910"/>
      <c r="AC79" s="398"/>
      <c r="AD79" s="398"/>
      <c r="AE79" s="398"/>
      <c r="AF79" s="398"/>
      <c r="AG79" s="398"/>
      <c r="AH79" s="398"/>
    </row>
    <row r="80" spans="1:34" ht="15.75" customHeight="1">
      <c r="A80" s="398"/>
      <c r="B80" s="467" t="s">
        <v>122</v>
      </c>
      <c r="C80" s="910"/>
      <c r="D80" s="52" t="s">
        <v>178</v>
      </c>
      <c r="E80" s="467" t="s">
        <v>179</v>
      </c>
      <c r="F80" s="910"/>
      <c r="G80" s="467" t="s">
        <v>177</v>
      </c>
      <c r="H80" s="923"/>
      <c r="I80" s="923"/>
      <c r="J80" s="923"/>
      <c r="K80" s="923"/>
      <c r="L80" s="923"/>
      <c r="M80" s="923"/>
      <c r="N80" s="923"/>
      <c r="O80" s="910"/>
      <c r="P80" s="467" t="s">
        <v>180</v>
      </c>
      <c r="Q80" s="923"/>
      <c r="R80" s="923"/>
      <c r="S80" s="923"/>
      <c r="T80" s="923"/>
      <c r="U80" s="923"/>
      <c r="V80" s="923"/>
      <c r="W80" s="923"/>
      <c r="X80" s="923"/>
      <c r="Y80" s="923"/>
      <c r="Z80" s="923"/>
      <c r="AA80" s="923"/>
      <c r="AB80" s="910"/>
      <c r="AC80" s="398"/>
      <c r="AD80" s="398"/>
      <c r="AE80" s="398"/>
      <c r="AF80" s="398"/>
      <c r="AG80" s="398"/>
      <c r="AH80" s="398"/>
    </row>
    <row r="81" spans="1:34" ht="15.75" customHeight="1">
      <c r="A81" s="398"/>
      <c r="B81" s="467"/>
      <c r="C81" s="910"/>
      <c r="D81" s="37"/>
      <c r="E81" s="467"/>
      <c r="F81" s="910"/>
      <c r="G81" s="485"/>
      <c r="H81" s="923"/>
      <c r="I81" s="923"/>
      <c r="J81" s="923"/>
      <c r="K81" s="923"/>
      <c r="L81" s="923"/>
      <c r="M81" s="923"/>
      <c r="N81" s="923"/>
      <c r="O81" s="910"/>
      <c r="P81" s="485"/>
      <c r="Q81" s="923"/>
      <c r="R81" s="923"/>
      <c r="S81" s="923"/>
      <c r="T81" s="923"/>
      <c r="U81" s="923"/>
      <c r="V81" s="923"/>
      <c r="W81" s="923"/>
      <c r="X81" s="923"/>
      <c r="Y81" s="923"/>
      <c r="Z81" s="923"/>
      <c r="AA81" s="923"/>
      <c r="AB81" s="910"/>
      <c r="AC81" s="398"/>
      <c r="AD81" s="398"/>
      <c r="AE81" s="398"/>
      <c r="AF81" s="398"/>
      <c r="AG81" s="398"/>
      <c r="AH81" s="398"/>
    </row>
    <row r="82" spans="1:34" ht="15.75" customHeight="1">
      <c r="A82" s="398"/>
      <c r="B82" s="467"/>
      <c r="C82" s="910"/>
      <c r="D82" s="37"/>
      <c r="E82" s="467"/>
      <c r="F82" s="910"/>
      <c r="G82" s="485"/>
      <c r="H82" s="923"/>
      <c r="I82" s="923"/>
      <c r="J82" s="923"/>
      <c r="K82" s="923"/>
      <c r="L82" s="923"/>
      <c r="M82" s="923"/>
      <c r="N82" s="923"/>
      <c r="O82" s="910"/>
      <c r="P82" s="485"/>
      <c r="Q82" s="923"/>
      <c r="R82" s="923"/>
      <c r="S82" s="923"/>
      <c r="T82" s="923"/>
      <c r="U82" s="923"/>
      <c r="V82" s="923"/>
      <c r="W82" s="923"/>
      <c r="X82" s="923"/>
      <c r="Y82" s="923"/>
      <c r="Z82" s="923"/>
      <c r="AA82" s="923"/>
      <c r="AB82" s="910"/>
      <c r="AC82" s="398"/>
      <c r="AD82" s="398"/>
      <c r="AE82" s="398"/>
      <c r="AF82" s="398"/>
      <c r="AG82" s="398"/>
      <c r="AH82" s="398"/>
    </row>
    <row r="83" spans="1:34" ht="26.25" customHeight="1">
      <c r="A83" s="398"/>
      <c r="B83" s="486" t="s">
        <v>181</v>
      </c>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10"/>
      <c r="AC83" s="398"/>
      <c r="AD83" s="431"/>
      <c r="AE83" s="398"/>
      <c r="AF83" s="398"/>
      <c r="AG83" s="398"/>
      <c r="AH83" s="398"/>
    </row>
    <row r="84" spans="1:34" ht="12.75" customHeight="1">
      <c r="A84" s="39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row>
    <row r="85" spans="1:34" ht="12.75" customHeight="1">
      <c r="A85" s="39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row>
    <row r="86" spans="1:34" ht="12.75" customHeight="1">
      <c r="A86" s="39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row>
    <row r="87" spans="1:34" ht="12.75" customHeight="1">
      <c r="A87" s="39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row>
    <row r="88" spans="1:34" ht="12.75" customHeight="1">
      <c r="A88" s="39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row>
    <row r="89" spans="1:34" ht="12.75" customHeight="1">
      <c r="A89" s="39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row>
    <row r="90" spans="1:34" ht="12.75" customHeight="1">
      <c r="A90" s="39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row>
    <row r="91" spans="1:34" ht="12.75" customHeight="1">
      <c r="A91" s="39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row>
    <row r="92" spans="1:34" ht="12.75" customHeight="1">
      <c r="A92" s="39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row>
    <row r="93" spans="1:34" ht="12.75" customHeight="1">
      <c r="A93" s="39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row>
    <row r="94" spans="1:34" ht="12.75" customHeight="1">
      <c r="A94" s="39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row>
    <row r="95" spans="1:34" ht="12.75" customHeight="1">
      <c r="A95" s="39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row>
    <row r="96" spans="1:34" ht="12.75" customHeight="1">
      <c r="A96" s="39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row>
    <row r="97" spans="1:34" ht="12.75" customHeight="1">
      <c r="A97" s="39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row>
    <row r="98" spans="1:34" ht="12.75" customHeight="1">
      <c r="A98" s="39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row>
    <row r="99" spans="1:34" ht="12.75" customHeight="1">
      <c r="A99" s="39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row>
    <row r="100" spans="1:34" ht="12.75" customHeight="1">
      <c r="A100" s="39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row>
    <row r="101" spans="1:34" ht="12.75" customHeight="1">
      <c r="A101" s="39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row>
    <row r="102" spans="1:34" ht="12.75" customHeight="1">
      <c r="A102" s="39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row>
    <row r="103" spans="1:34" ht="12.75" customHeight="1">
      <c r="A103" s="39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row>
    <row r="104" spans="1:34" ht="12.75" customHeight="1">
      <c r="A104" s="39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row>
    <row r="105" spans="1:34" ht="12.7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row>
    <row r="106" spans="1:34" ht="12.75" customHeight="1">
      <c r="A106" s="39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row>
    <row r="107" spans="1:34" ht="12.75" customHeight="1">
      <c r="A107" s="39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row>
    <row r="108" spans="1:34" ht="12.75" customHeight="1">
      <c r="A108" s="39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row>
    <row r="109" spans="1:34" ht="12.75" customHeight="1">
      <c r="A109" s="39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row>
    <row r="110" spans="1:34" ht="12.75" customHeight="1">
      <c r="A110" s="39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row>
    <row r="111" spans="1:34" ht="12.75" customHeight="1">
      <c r="A111" s="39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row>
    <row r="112" spans="1:34" ht="12.75" customHeight="1">
      <c r="A112" s="39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row>
    <row r="113" spans="1:34" ht="12.75" customHeight="1">
      <c r="A113" s="39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row>
    <row r="114" spans="1:34" ht="12.75" customHeight="1">
      <c r="A114" s="39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row>
    <row r="115" spans="1:34" ht="12.75" customHeight="1">
      <c r="A115" s="39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row>
    <row r="116" spans="1:34" ht="12.75" customHeight="1">
      <c r="A116" s="39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row>
    <row r="117" spans="1:34" ht="12.75" customHeight="1">
      <c r="A117" s="39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row>
    <row r="118" spans="1:34" ht="12.75" customHeight="1">
      <c r="A118" s="39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row>
    <row r="119" spans="1:34" ht="12.75" customHeight="1">
      <c r="A119" s="39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row>
    <row r="120" spans="1:34" ht="12.75" customHeight="1">
      <c r="A120" s="39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row>
    <row r="121" spans="1:34" ht="12.75" customHeight="1">
      <c r="A121" s="39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row>
    <row r="122" spans="1:34" ht="12.75" customHeight="1">
      <c r="A122" s="39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row>
    <row r="123" spans="1:34" ht="12.75" customHeight="1">
      <c r="A123" s="39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c r="AH123" s="398"/>
    </row>
    <row r="124" spans="1:34" ht="12.75" customHeight="1">
      <c r="A124" s="39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c r="AH124" s="398"/>
    </row>
    <row r="125" spans="1:34" ht="12.75" customHeight="1">
      <c r="A125" s="39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row>
    <row r="126" spans="1:34" ht="12.75" customHeight="1">
      <c r="A126" s="39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c r="AH126" s="398"/>
    </row>
    <row r="127" spans="1:34" ht="12.75" customHeight="1">
      <c r="A127" s="39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row>
    <row r="128" spans="1:34" ht="12.75" customHeight="1">
      <c r="A128" s="39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c r="AH128" s="398"/>
    </row>
    <row r="129" spans="1:34" ht="12.75" customHeight="1">
      <c r="A129" s="39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row>
    <row r="130" spans="1:34" ht="12.75" customHeight="1">
      <c r="A130" s="39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row>
    <row r="131" spans="1:34" ht="12.75" customHeight="1">
      <c r="A131" s="39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row>
    <row r="132" spans="1:34" ht="12.75" customHeight="1">
      <c r="A132" s="39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row>
    <row r="133" spans="1:34" ht="12.75" customHeight="1">
      <c r="A133" s="39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row>
    <row r="134" spans="1:34" ht="12.75" customHeight="1">
      <c r="A134" s="39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row>
    <row r="135" spans="1:34" ht="12.75" customHeight="1">
      <c r="A135" s="39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row>
    <row r="136" spans="1:34" ht="12.75" customHeight="1">
      <c r="A136" s="39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row>
    <row r="137" spans="1:34" ht="12.75" customHeight="1">
      <c r="A137" s="39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row>
    <row r="138" spans="1:34" ht="12.75" customHeight="1">
      <c r="A138" s="39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row>
    <row r="139" spans="1:34" ht="12.75" customHeight="1">
      <c r="A139" s="39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c r="AH139" s="398"/>
    </row>
    <row r="140" spans="1:34" ht="12.75" customHeight="1">
      <c r="A140" s="39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c r="AH140" s="398"/>
    </row>
    <row r="141" spans="1:34" ht="12.75" customHeight="1">
      <c r="A141" s="39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c r="AH141" s="398"/>
    </row>
    <row r="142" spans="1:34" ht="12.75" customHeight="1">
      <c r="A142" s="39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c r="AH142" s="398"/>
    </row>
    <row r="143" spans="1:34" ht="12.75" customHeight="1">
      <c r="A143" s="39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c r="AH143" s="398"/>
    </row>
    <row r="144" spans="1:34" ht="12.75" customHeight="1">
      <c r="A144" s="39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c r="AH144" s="398"/>
    </row>
    <row r="145" spans="1:34" ht="12.75" customHeight="1">
      <c r="A145" s="39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c r="AH145" s="398"/>
    </row>
    <row r="146" spans="1:34" ht="12.75" customHeight="1">
      <c r="A146" s="39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c r="AH146" s="398"/>
    </row>
    <row r="147" spans="1:34" ht="12.75" customHeight="1">
      <c r="A147" s="39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c r="AH147" s="398"/>
    </row>
    <row r="148" spans="1:34" ht="12.75" customHeight="1">
      <c r="A148" s="39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c r="AH148" s="398"/>
    </row>
    <row r="149" spans="1:34" ht="12.75" customHeight="1">
      <c r="A149" s="39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c r="AH149" s="398"/>
    </row>
    <row r="150" spans="1:34" ht="12.75" customHeight="1">
      <c r="A150" s="39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c r="AH150" s="398"/>
    </row>
    <row r="151" spans="1:34" ht="12.75" customHeight="1">
      <c r="A151" s="39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c r="AH151" s="398"/>
    </row>
    <row r="152" spans="1:34" ht="12.75" customHeight="1">
      <c r="A152" s="39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row>
    <row r="153" spans="1:34"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row>
    <row r="154" spans="1:34"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c r="AH154" s="398"/>
    </row>
    <row r="155" spans="1:34"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c r="AH155" s="398"/>
    </row>
    <row r="156" spans="1:34"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c r="AH156" s="398"/>
    </row>
    <row r="157" spans="1:34"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row>
    <row r="158" spans="1:34"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row>
    <row r="159" spans="1:34"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c r="AH159" s="398"/>
    </row>
    <row r="160" spans="1:34"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c r="AH160" s="398"/>
    </row>
    <row r="161" spans="1:34"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c r="AH161" s="398"/>
    </row>
    <row r="162" spans="1:34"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c r="AH162" s="398"/>
    </row>
    <row r="163" spans="1:34"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c r="AH163" s="398"/>
    </row>
    <row r="164" spans="1:34"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c r="AH164" s="398"/>
    </row>
    <row r="165" spans="1:34"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c r="AH165" s="398"/>
    </row>
    <row r="166" spans="1:34"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row>
    <row r="167" spans="1:34"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c r="AH167" s="398"/>
    </row>
    <row r="168" spans="1:34"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c r="AH168" s="398"/>
    </row>
    <row r="169" spans="1:34"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row>
    <row r="170" spans="1:34"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c r="AH170" s="398"/>
    </row>
    <row r="171" spans="1:34"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row>
    <row r="172" spans="1:34"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c r="AH172" s="398"/>
    </row>
    <row r="173" spans="1:34"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row>
    <row r="174" spans="1:34"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row>
    <row r="175" spans="1:34"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c r="AH175" s="398"/>
    </row>
    <row r="176" spans="1:34"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c r="AH176" s="398"/>
    </row>
    <row r="177" spans="1:34"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c r="AH177" s="398"/>
    </row>
    <row r="178" spans="1:34"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row>
    <row r="179" spans="1:34"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row>
    <row r="180" spans="1:34"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row>
    <row r="181" spans="1:34"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row>
    <row r="182" spans="1:34"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row>
    <row r="183" spans="1:34"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row>
    <row r="184" spans="1:34"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row>
    <row r="185" spans="1:34"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row>
    <row r="186" spans="1:34"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row>
    <row r="187" spans="1:34"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row>
    <row r="188" spans="1:34"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row>
    <row r="189" spans="1:34"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row>
    <row r="190" spans="1:34"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row>
    <row r="191" spans="1:34"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row>
    <row r="192" spans="1:34"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row>
    <row r="193" spans="1:34"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row>
    <row r="194" spans="1:34"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row>
    <row r="195" spans="1:34"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row>
    <row r="196" spans="1:34"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row>
    <row r="197" spans="1:34"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row>
    <row r="198" spans="1:34"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row>
    <row r="199" spans="1:34"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row>
    <row r="200" spans="1:34"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row>
    <row r="201" spans="1:34"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row>
    <row r="202" spans="1:34"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row>
    <row r="203" spans="1:34"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row>
    <row r="204" spans="1:34"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row>
    <row r="205" spans="1:34"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row>
    <row r="206" spans="1:34"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row>
    <row r="207" spans="1:34"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c r="AH207" s="398"/>
    </row>
    <row r="208" spans="1:34"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c r="AH208" s="398"/>
    </row>
    <row r="209" spans="1:34"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c r="AH209" s="398"/>
    </row>
    <row r="210" spans="1:34"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c r="AH210" s="398"/>
    </row>
    <row r="211" spans="1:34"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c r="AH211" s="398"/>
    </row>
    <row r="212" spans="1:34"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row>
    <row r="213" spans="1:34"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row>
    <row r="214" spans="1:34"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row>
    <row r="215" spans="1:34"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row>
    <row r="216" spans="1:34"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row>
    <row r="217" spans="1:34"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row>
    <row r="218" spans="1:34"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row>
    <row r="219" spans="1:34"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row>
    <row r="220" spans="1:34"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row>
    <row r="221" spans="1:34"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row>
    <row r="222" spans="1:34"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row>
    <row r="223" spans="1:34"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c r="AH223" s="398"/>
    </row>
    <row r="224" spans="1:34"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row>
    <row r="225" spans="1:34"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c r="AH225" s="398"/>
    </row>
    <row r="226" spans="1:34"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c r="AH226" s="398"/>
    </row>
    <row r="227" spans="1:34"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row>
    <row r="228" spans="1:34"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row>
    <row r="229" spans="1:34"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row>
    <row r="230" spans="1:34"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row>
    <row r="231" spans="1:34"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row>
    <row r="232" spans="1:34"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row>
    <row r="233" spans="1:34"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row>
    <row r="234" spans="1:34"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row>
    <row r="235" spans="1:34"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row>
    <row r="236" spans="1:34"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row>
    <row r="237" spans="1:34"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row>
    <row r="238" spans="1:34"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row>
    <row r="239" spans="1:34"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row>
    <row r="240" spans="1:34"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row>
    <row r="241" spans="1:34"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row>
    <row r="242" spans="1:34"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row>
    <row r="243" spans="1:34"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row>
    <row r="244" spans="1:34"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c r="AG244" s="398"/>
      <c r="AH244" s="398"/>
    </row>
    <row r="245" spans="1:34"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c r="AG245" s="398"/>
      <c r="AH245" s="398"/>
    </row>
    <row r="246" spans="1:34"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row>
    <row r="247" spans="1:34"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c r="AG247" s="398"/>
      <c r="AH247" s="398"/>
    </row>
    <row r="248" spans="1:34"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c r="AG248" s="398"/>
      <c r="AH248" s="398"/>
    </row>
    <row r="249" spans="1:34"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row>
    <row r="250" spans="1:34"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row>
    <row r="251" spans="1:34"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c r="AG251" s="398"/>
      <c r="AH251" s="398"/>
    </row>
    <row r="252" spans="1:34"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c r="AG252" s="398"/>
      <c r="AH252" s="398"/>
    </row>
    <row r="253" spans="1:34"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c r="AG253" s="398"/>
      <c r="AH253" s="398"/>
    </row>
    <row r="254" spans="1:34"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c r="AG254" s="398"/>
      <c r="AH254" s="398"/>
    </row>
    <row r="255" spans="1:34"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c r="AG255" s="398"/>
      <c r="AH255" s="398"/>
    </row>
    <row r="256" spans="1:34"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c r="AG256" s="398"/>
      <c r="AH256" s="398"/>
    </row>
    <row r="257" spans="1:34"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c r="AG257" s="398"/>
      <c r="AH257" s="398"/>
    </row>
    <row r="258" spans="1:34"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c r="AG258" s="398"/>
      <c r="AH258" s="398"/>
    </row>
    <row r="259" spans="1:34"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row>
    <row r="260" spans="1:34"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c r="AG260" s="398"/>
      <c r="AH260" s="398"/>
    </row>
    <row r="261" spans="1:34"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c r="AG261" s="398"/>
      <c r="AH261" s="398"/>
    </row>
    <row r="262" spans="1:34"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c r="AG262" s="398"/>
      <c r="AH262" s="398"/>
    </row>
    <row r="263" spans="1:34"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c r="AG263" s="398"/>
      <c r="AH263" s="398"/>
    </row>
    <row r="264" spans="1:34"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c r="AG264" s="398"/>
      <c r="AH264" s="398"/>
    </row>
    <row r="265" spans="1:34"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398"/>
    </row>
    <row r="266" spans="1:34"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c r="AG266" s="398"/>
      <c r="AH266" s="398"/>
    </row>
    <row r="267" spans="1:34"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c r="AG267" s="398"/>
      <c r="AH267" s="398"/>
    </row>
    <row r="268" spans="1:34"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row>
    <row r="269" spans="1:34"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c r="AG269" s="398"/>
      <c r="AH269" s="398"/>
    </row>
    <row r="270" spans="1:34"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c r="AG270" s="398"/>
      <c r="AH270" s="398"/>
    </row>
    <row r="271" spans="1:34"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c r="AG271" s="398"/>
      <c r="AH271" s="398"/>
    </row>
    <row r="272" spans="1:34"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c r="AH272" s="398"/>
    </row>
    <row r="273" spans="1:34"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c r="AG273" s="398"/>
      <c r="AH273" s="398"/>
    </row>
    <row r="274" spans="1:34"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c r="AH274" s="398"/>
    </row>
    <row r="275" spans="1:34"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398"/>
    </row>
    <row r="276" spans="1:34"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398"/>
    </row>
    <row r="277" spans="1:34"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c r="AH277" s="398"/>
    </row>
    <row r="278" spans="1:34"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c r="AH278" s="398"/>
    </row>
    <row r="279" spans="1:34"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c r="AH279" s="398"/>
    </row>
    <row r="280" spans="1:34"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c r="AH280" s="398"/>
    </row>
    <row r="281" spans="1:34"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c r="AH281" s="398"/>
    </row>
    <row r="282" spans="1:34"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c r="AH282" s="398"/>
    </row>
    <row r="283" spans="1:34"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c r="AG283" s="398"/>
      <c r="AH283" s="398"/>
    </row>
    <row r="284" spans="1:34"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c r="AG284" s="398"/>
      <c r="AH284" s="398"/>
    </row>
    <row r="285" spans="1:34"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c r="AG285" s="398"/>
      <c r="AH285" s="398"/>
    </row>
    <row r="286" spans="1:34"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c r="AG286" s="398"/>
      <c r="AH286" s="398"/>
    </row>
    <row r="287" spans="1:34"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c r="AG287" s="398"/>
      <c r="AH287" s="398"/>
    </row>
    <row r="288" spans="1:34"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c r="AG288" s="398"/>
      <c r="AH288" s="398"/>
    </row>
    <row r="289" spans="1:34"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c r="AG289" s="398"/>
      <c r="AH289" s="398"/>
    </row>
    <row r="290" spans="1:34"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c r="AG290" s="398"/>
      <c r="AH290" s="398"/>
    </row>
    <row r="291" spans="1:34"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c r="AH291" s="398"/>
    </row>
    <row r="292" spans="1:34"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c r="AG292" s="398"/>
      <c r="AH292" s="398"/>
    </row>
    <row r="293" spans="1:34"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c r="AG293" s="398"/>
      <c r="AH293" s="398"/>
    </row>
    <row r="294" spans="1:34"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c r="AH294" s="398"/>
    </row>
    <row r="295" spans="1:34"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c r="AG295" s="398"/>
      <c r="AH295" s="398"/>
    </row>
    <row r="296" spans="1:34"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c r="AG296" s="398"/>
      <c r="AH296" s="398"/>
    </row>
    <row r="297" spans="1:34"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c r="AG297" s="398"/>
      <c r="AH297" s="398"/>
    </row>
    <row r="298" spans="1:34"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c r="AH298" s="398"/>
    </row>
    <row r="299" spans="1:34"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c r="AG299" s="398"/>
      <c r="AH299" s="398"/>
    </row>
    <row r="300" spans="1:34"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c r="AG300" s="398"/>
      <c r="AH300" s="398"/>
    </row>
    <row r="301" spans="1:34"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c r="AG301" s="398"/>
      <c r="AH301" s="398"/>
    </row>
    <row r="302" spans="1:34"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c r="AG302" s="398"/>
      <c r="AH302" s="398"/>
    </row>
    <row r="303" spans="1:34"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c r="AG303" s="398"/>
      <c r="AH303" s="398"/>
    </row>
    <row r="304" spans="1:34"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c r="AG304" s="398"/>
      <c r="AH304" s="398"/>
    </row>
    <row r="305" spans="1:34"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c r="AG305" s="398"/>
      <c r="AH305" s="398"/>
    </row>
    <row r="306" spans="1:34"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c r="AG306" s="398"/>
      <c r="AH306" s="398"/>
    </row>
    <row r="307" spans="1:34"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c r="AG307" s="398"/>
      <c r="AH307" s="398"/>
    </row>
    <row r="308" spans="1:34"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c r="AH308" s="398"/>
    </row>
    <row r="309" spans="1:34"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c r="AG309" s="398"/>
      <c r="AH309" s="398"/>
    </row>
    <row r="310" spans="1:34"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c r="AH310" s="398"/>
    </row>
    <row r="311" spans="1:34"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c r="AG311" s="398"/>
      <c r="AH311" s="398"/>
    </row>
    <row r="312" spans="1:34"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c r="AG312" s="398"/>
      <c r="AH312" s="398"/>
    </row>
    <row r="313" spans="1:34"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c r="AG313" s="398"/>
      <c r="AH313" s="398"/>
    </row>
    <row r="314" spans="1:34"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c r="AG314" s="398"/>
      <c r="AH314" s="398"/>
    </row>
    <row r="315" spans="1:34"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c r="AG315" s="398"/>
      <c r="AH315" s="398"/>
    </row>
    <row r="316" spans="1:34"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c r="AG316" s="398"/>
      <c r="AH316" s="398"/>
    </row>
    <row r="317" spans="1:34"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c r="AG317" s="398"/>
      <c r="AH317" s="398"/>
    </row>
    <row r="318" spans="1:34"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c r="AG318" s="398"/>
      <c r="AH318" s="398"/>
    </row>
    <row r="319" spans="1:34"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c r="AG319" s="398"/>
      <c r="AH319" s="398"/>
    </row>
    <row r="320" spans="1:34"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c r="AH320" s="398"/>
    </row>
    <row r="321" spans="1:34"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c r="AH321" s="398"/>
    </row>
    <row r="322" spans="1:34"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row>
    <row r="323" spans="1:34"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c r="AG323" s="398"/>
      <c r="AH323" s="398"/>
    </row>
    <row r="324" spans="1:34"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row>
    <row r="325" spans="1:34"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c r="AG325" s="398"/>
      <c r="AH325" s="398"/>
    </row>
    <row r="326" spans="1:34"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c r="AG326" s="398"/>
      <c r="AH326" s="398"/>
    </row>
    <row r="327" spans="1:34"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c r="AG327" s="398"/>
      <c r="AH327" s="398"/>
    </row>
    <row r="328" spans="1:34"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c r="AG328" s="398"/>
      <c r="AH328" s="398"/>
    </row>
    <row r="329" spans="1:34"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c r="AG329" s="398"/>
      <c r="AH329" s="398"/>
    </row>
    <row r="330" spans="1:34"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c r="AH330" s="398"/>
    </row>
    <row r="331" spans="1:34"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c r="AG331" s="398"/>
      <c r="AH331" s="398"/>
    </row>
    <row r="332" spans="1:34"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c r="AG332" s="398"/>
      <c r="AH332" s="398"/>
    </row>
    <row r="333" spans="1:34"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c r="AG333" s="398"/>
      <c r="AH333" s="398"/>
    </row>
    <row r="334" spans="1:34"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c r="AH334" s="398"/>
    </row>
    <row r="335" spans="1:34"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c r="AH335" s="398"/>
    </row>
    <row r="336" spans="1:34"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c r="AG336" s="398"/>
      <c r="AH336" s="398"/>
    </row>
    <row r="337" spans="1:34"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c r="AG337" s="398"/>
      <c r="AH337" s="398"/>
    </row>
    <row r="338" spans="1:34"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c r="AG338" s="398"/>
      <c r="AH338" s="398"/>
    </row>
    <row r="339" spans="1:34"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c r="AG339" s="398"/>
      <c r="AH339" s="398"/>
    </row>
    <row r="340" spans="1:34"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c r="AG340" s="398"/>
      <c r="AH340" s="398"/>
    </row>
    <row r="341" spans="1:34"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c r="AG341" s="398"/>
      <c r="AH341" s="398"/>
    </row>
    <row r="342" spans="1:34"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c r="AG342" s="398"/>
      <c r="AH342" s="398"/>
    </row>
    <row r="343" spans="1:34"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c r="AG343" s="398"/>
      <c r="AH343" s="398"/>
    </row>
    <row r="344" spans="1:34"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c r="AH344" s="398"/>
    </row>
    <row r="345" spans="1:34"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c r="AH345" s="398"/>
    </row>
    <row r="346" spans="1:34"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c r="AH346" s="398"/>
    </row>
    <row r="347" spans="1:34"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c r="AH347" s="398"/>
    </row>
    <row r="348" spans="1:34"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c r="AH348" s="398"/>
    </row>
    <row r="349" spans="1:34"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c r="AH349" s="398"/>
    </row>
    <row r="350" spans="1:34"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c r="AG350" s="398"/>
      <c r="AH350" s="398"/>
    </row>
    <row r="351" spans="1:34"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c r="AG351" s="398"/>
      <c r="AH351" s="398"/>
    </row>
    <row r="352" spans="1:34"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c r="AG352" s="398"/>
      <c r="AH352" s="398"/>
    </row>
    <row r="353" spans="1:34"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c r="AG353" s="398"/>
      <c r="AH353" s="398"/>
    </row>
    <row r="354" spans="1:34"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c r="AG354" s="398"/>
      <c r="AH354" s="398"/>
    </row>
    <row r="355" spans="1:34"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c r="AG355" s="398"/>
      <c r="AH355" s="398"/>
    </row>
    <row r="356" spans="1:34"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c r="AG356" s="398"/>
      <c r="AH356" s="398"/>
    </row>
    <row r="357" spans="1:34"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c r="AG357" s="398"/>
      <c r="AH357" s="398"/>
    </row>
    <row r="358" spans="1:34"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c r="AG358" s="398"/>
      <c r="AH358" s="398"/>
    </row>
    <row r="359" spans="1:34"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c r="AH359" s="398"/>
    </row>
    <row r="360" spans="1:34"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c r="AG360" s="398"/>
      <c r="AH360" s="398"/>
    </row>
    <row r="361" spans="1:34"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c r="AG361" s="398"/>
      <c r="AH361" s="398"/>
    </row>
    <row r="362" spans="1:34"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c r="AG362" s="398"/>
      <c r="AH362" s="398"/>
    </row>
    <row r="363" spans="1:34"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c r="AG363" s="398"/>
      <c r="AH363" s="398"/>
    </row>
    <row r="364" spans="1:34"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c r="AG364" s="398"/>
      <c r="AH364" s="398"/>
    </row>
    <row r="365" spans="1:34"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c r="AG365" s="398"/>
      <c r="AH365" s="398"/>
    </row>
    <row r="366" spans="1:34"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c r="AH366" s="398"/>
    </row>
    <row r="367" spans="1:34"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c r="AG367" s="398"/>
      <c r="AH367" s="398"/>
    </row>
    <row r="368" spans="1:34"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c r="AG368" s="398"/>
      <c r="AH368" s="398"/>
    </row>
    <row r="369" spans="1:34"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c r="AG369" s="398"/>
      <c r="AH369" s="398"/>
    </row>
    <row r="370" spans="1:34"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c r="AG370" s="398"/>
      <c r="AH370" s="398"/>
    </row>
    <row r="371" spans="1:34"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c r="AG371" s="398"/>
      <c r="AH371" s="398"/>
    </row>
    <row r="372" spans="1:34"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c r="AG372" s="398"/>
      <c r="AH372" s="398"/>
    </row>
    <row r="373" spans="1:34"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c r="AG373" s="398"/>
      <c r="AH373" s="398"/>
    </row>
    <row r="374" spans="1:34"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c r="AG374" s="398"/>
      <c r="AH374" s="398"/>
    </row>
    <row r="375" spans="1:34"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c r="AG375" s="398"/>
      <c r="AH375" s="398"/>
    </row>
    <row r="376" spans="1:34"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c r="AG376" s="398"/>
      <c r="AH376" s="398"/>
    </row>
    <row r="377" spans="1:34"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c r="AG377" s="398"/>
      <c r="AH377" s="398"/>
    </row>
    <row r="378" spans="1:34"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c r="AG378" s="398"/>
      <c r="AH378" s="398"/>
    </row>
    <row r="379" spans="1:34"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c r="AG379" s="398"/>
      <c r="AH379" s="398"/>
    </row>
    <row r="380" spans="1:34"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c r="AH380" s="398"/>
    </row>
    <row r="381" spans="1:34"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c r="AG381" s="398"/>
      <c r="AH381" s="398"/>
    </row>
    <row r="382" spans="1:34"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c r="AH382" s="398"/>
    </row>
    <row r="383" spans="1:34"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c r="AG383" s="398"/>
      <c r="AH383" s="398"/>
    </row>
    <row r="384" spans="1:34"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c r="AG384" s="398"/>
      <c r="AH384" s="398"/>
    </row>
    <row r="385" spans="1:34"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c r="AG385" s="398"/>
      <c r="AH385" s="398"/>
    </row>
    <row r="386" spans="1:34"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c r="AG386" s="398"/>
      <c r="AH386" s="398"/>
    </row>
    <row r="387" spans="1:34"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c r="AG387" s="398"/>
      <c r="AH387" s="398"/>
    </row>
    <row r="388" spans="1:34"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c r="AG388" s="398"/>
      <c r="AH388" s="398"/>
    </row>
    <row r="389" spans="1:34"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c r="AG389" s="398"/>
      <c r="AH389" s="398"/>
    </row>
    <row r="390" spans="1:34"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c r="AG390" s="398"/>
      <c r="AH390" s="398"/>
    </row>
    <row r="391" spans="1:34"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c r="AH391" s="398"/>
    </row>
    <row r="392" spans="1:34"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c r="AH392" s="398"/>
    </row>
    <row r="393" spans="1:34"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c r="AH393" s="398"/>
    </row>
    <row r="394" spans="1:34"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c r="AH394" s="398"/>
    </row>
    <row r="395" spans="1:34"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c r="AH395" s="398"/>
    </row>
    <row r="396" spans="1:34"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c r="AG396" s="398"/>
      <c r="AH396" s="398"/>
    </row>
    <row r="397" spans="1:34"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c r="AG397" s="398"/>
      <c r="AH397" s="398"/>
    </row>
    <row r="398" spans="1:34"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c r="AG398" s="398"/>
      <c r="AH398" s="398"/>
    </row>
    <row r="399" spans="1:34"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c r="AG399" s="398"/>
      <c r="AH399" s="398"/>
    </row>
    <row r="400" spans="1:34"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c r="AG400" s="398"/>
      <c r="AH400" s="398"/>
    </row>
    <row r="401" spans="1:34"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c r="AG401" s="398"/>
      <c r="AH401" s="398"/>
    </row>
    <row r="402" spans="1:34"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c r="AG402" s="398"/>
      <c r="AH402" s="398"/>
    </row>
    <row r="403" spans="1:34"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c r="AG403" s="398"/>
      <c r="AH403" s="398"/>
    </row>
    <row r="404" spans="1:34"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c r="AG404" s="398"/>
      <c r="AH404" s="398"/>
    </row>
    <row r="405" spans="1:34"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c r="AG405" s="398"/>
      <c r="AH405" s="398"/>
    </row>
    <row r="406" spans="1:34"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c r="AG406" s="398"/>
      <c r="AH406" s="398"/>
    </row>
    <row r="407" spans="1:34"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c r="AG407" s="398"/>
      <c r="AH407" s="398"/>
    </row>
    <row r="408" spans="1:34"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c r="AG408" s="398"/>
      <c r="AH408" s="398"/>
    </row>
    <row r="409" spans="1:34"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c r="AG409" s="398"/>
      <c r="AH409" s="398"/>
    </row>
    <row r="410" spans="1:34"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c r="AH410" s="398"/>
    </row>
    <row r="411" spans="1:34"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c r="AG411" s="398"/>
      <c r="AH411" s="398"/>
    </row>
    <row r="412" spans="1:34"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c r="AG412" s="398"/>
      <c r="AH412" s="398"/>
    </row>
    <row r="413" spans="1:34"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c r="AG413" s="398"/>
      <c r="AH413" s="398"/>
    </row>
    <row r="414" spans="1:34"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c r="AH414" s="398"/>
    </row>
    <row r="415" spans="1:34"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c r="AG415" s="398"/>
      <c r="AH415" s="398"/>
    </row>
    <row r="416" spans="1:34"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c r="AG416" s="398"/>
      <c r="AH416" s="398"/>
    </row>
    <row r="417" spans="1:34"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c r="AH417" s="398"/>
    </row>
    <row r="418" spans="1:34"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c r="AG418" s="398"/>
      <c r="AH418" s="398"/>
    </row>
    <row r="419" spans="1:34"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c r="AG419" s="398"/>
      <c r="AH419" s="398"/>
    </row>
    <row r="420" spans="1:34"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c r="AG420" s="398"/>
      <c r="AH420" s="398"/>
    </row>
    <row r="421" spans="1:34"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c r="AG421" s="398"/>
      <c r="AH421" s="398"/>
    </row>
    <row r="422" spans="1:34"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c r="AA422" s="398"/>
      <c r="AB422" s="398"/>
      <c r="AC422" s="398"/>
      <c r="AD422" s="398"/>
      <c r="AE422" s="398"/>
      <c r="AF422" s="398"/>
      <c r="AG422" s="398"/>
      <c r="AH422" s="398"/>
    </row>
    <row r="423" spans="1:34"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c r="AG423" s="398"/>
      <c r="AH423" s="398"/>
    </row>
    <row r="424" spans="1:34"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c r="AA424" s="398"/>
      <c r="AB424" s="398"/>
      <c r="AC424" s="398"/>
      <c r="AD424" s="398"/>
      <c r="AE424" s="398"/>
      <c r="AF424" s="398"/>
      <c r="AG424" s="398"/>
      <c r="AH424" s="398"/>
    </row>
    <row r="425" spans="1:34"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c r="AG425" s="398"/>
      <c r="AH425" s="398"/>
    </row>
    <row r="426" spans="1:34"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c r="AA426" s="398"/>
      <c r="AB426" s="398"/>
      <c r="AC426" s="398"/>
      <c r="AD426" s="398"/>
      <c r="AE426" s="398"/>
      <c r="AF426" s="398"/>
      <c r="AG426" s="398"/>
      <c r="AH426" s="398"/>
    </row>
    <row r="427" spans="1:34"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c r="AA427" s="398"/>
      <c r="AB427" s="398"/>
      <c r="AC427" s="398"/>
      <c r="AD427" s="398"/>
      <c r="AE427" s="398"/>
      <c r="AF427" s="398"/>
      <c r="AG427" s="398"/>
      <c r="AH427" s="398"/>
    </row>
    <row r="428" spans="1:34"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c r="AA428" s="398"/>
      <c r="AB428" s="398"/>
      <c r="AC428" s="398"/>
      <c r="AD428" s="398"/>
      <c r="AE428" s="398"/>
      <c r="AF428" s="398"/>
      <c r="AG428" s="398"/>
      <c r="AH428" s="398"/>
    </row>
    <row r="429" spans="1:34"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c r="AA429" s="398"/>
      <c r="AB429" s="398"/>
      <c r="AC429" s="398"/>
      <c r="AD429" s="398"/>
      <c r="AE429" s="398"/>
      <c r="AF429" s="398"/>
      <c r="AG429" s="398"/>
      <c r="AH429" s="398"/>
    </row>
    <row r="430" spans="1:34"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c r="AA430" s="398"/>
      <c r="AB430" s="398"/>
      <c r="AC430" s="398"/>
      <c r="AD430" s="398"/>
      <c r="AE430" s="398"/>
      <c r="AF430" s="398"/>
      <c r="AG430" s="398"/>
      <c r="AH430" s="398"/>
    </row>
    <row r="431" spans="1:34"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c r="AA431" s="398"/>
      <c r="AB431" s="398"/>
      <c r="AC431" s="398"/>
      <c r="AD431" s="398"/>
      <c r="AE431" s="398"/>
      <c r="AF431" s="398"/>
      <c r="AG431" s="398"/>
      <c r="AH431" s="398"/>
    </row>
    <row r="432" spans="1:34"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c r="AA432" s="398"/>
      <c r="AB432" s="398"/>
      <c r="AC432" s="398"/>
      <c r="AD432" s="398"/>
      <c r="AE432" s="398"/>
      <c r="AF432" s="398"/>
      <c r="AG432" s="398"/>
      <c r="AH432" s="398"/>
    </row>
    <row r="433" spans="1:34"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c r="AA433" s="398"/>
      <c r="AB433" s="398"/>
      <c r="AC433" s="398"/>
      <c r="AD433" s="398"/>
      <c r="AE433" s="398"/>
      <c r="AF433" s="398"/>
      <c r="AG433" s="398"/>
      <c r="AH433" s="398"/>
    </row>
    <row r="434" spans="1:34"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c r="AH434" s="398"/>
    </row>
    <row r="435" spans="1:34"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c r="AH435" s="398"/>
    </row>
    <row r="436" spans="1:34"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c r="AA436" s="398"/>
      <c r="AB436" s="398"/>
      <c r="AC436" s="398"/>
      <c r="AD436" s="398"/>
      <c r="AE436" s="398"/>
      <c r="AF436" s="398"/>
      <c r="AG436" s="398"/>
      <c r="AH436" s="398"/>
    </row>
    <row r="437" spans="1:34"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c r="AA437" s="398"/>
      <c r="AB437" s="398"/>
      <c r="AC437" s="398"/>
      <c r="AD437" s="398"/>
      <c r="AE437" s="398"/>
      <c r="AF437" s="398"/>
      <c r="AG437" s="398"/>
      <c r="AH437" s="398"/>
    </row>
    <row r="438" spans="1:34"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c r="AA438" s="398"/>
      <c r="AB438" s="398"/>
      <c r="AC438" s="398"/>
      <c r="AD438" s="398"/>
      <c r="AE438" s="398"/>
      <c r="AF438" s="398"/>
      <c r="AG438" s="398"/>
      <c r="AH438" s="398"/>
    </row>
    <row r="439" spans="1:34"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c r="AA439" s="398"/>
      <c r="AB439" s="398"/>
      <c r="AC439" s="398"/>
      <c r="AD439" s="398"/>
      <c r="AE439" s="398"/>
      <c r="AF439" s="398"/>
      <c r="AG439" s="398"/>
      <c r="AH439" s="398"/>
    </row>
    <row r="440" spans="1:34"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c r="AH440" s="398"/>
    </row>
    <row r="441" spans="1:34"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c r="AA441" s="398"/>
      <c r="AB441" s="398"/>
      <c r="AC441" s="398"/>
      <c r="AD441" s="398"/>
      <c r="AE441" s="398"/>
      <c r="AF441" s="398"/>
      <c r="AG441" s="398"/>
      <c r="AH441" s="398"/>
    </row>
    <row r="442" spans="1:34"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c r="AA442" s="398"/>
      <c r="AB442" s="398"/>
      <c r="AC442" s="398"/>
      <c r="AD442" s="398"/>
      <c r="AE442" s="398"/>
      <c r="AF442" s="398"/>
      <c r="AG442" s="398"/>
      <c r="AH442" s="398"/>
    </row>
    <row r="443" spans="1:34"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c r="AA443" s="398"/>
      <c r="AB443" s="398"/>
      <c r="AC443" s="398"/>
      <c r="AD443" s="398"/>
      <c r="AE443" s="398"/>
      <c r="AF443" s="398"/>
      <c r="AG443" s="398"/>
      <c r="AH443" s="398"/>
    </row>
    <row r="444" spans="1:34"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c r="AA444" s="398"/>
      <c r="AB444" s="398"/>
      <c r="AC444" s="398"/>
      <c r="AD444" s="398"/>
      <c r="AE444" s="398"/>
      <c r="AF444" s="398"/>
      <c r="AG444" s="398"/>
      <c r="AH444" s="398"/>
    </row>
    <row r="445" spans="1:34"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c r="AA445" s="398"/>
      <c r="AB445" s="398"/>
      <c r="AC445" s="398"/>
      <c r="AD445" s="398"/>
      <c r="AE445" s="398"/>
      <c r="AF445" s="398"/>
      <c r="AG445" s="398"/>
      <c r="AH445" s="398"/>
    </row>
    <row r="446" spans="1:34"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c r="AA446" s="398"/>
      <c r="AB446" s="398"/>
      <c r="AC446" s="398"/>
      <c r="AD446" s="398"/>
      <c r="AE446" s="398"/>
      <c r="AF446" s="398"/>
      <c r="AG446" s="398"/>
      <c r="AH446" s="398"/>
    </row>
    <row r="447" spans="1:34"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c r="AA447" s="398"/>
      <c r="AB447" s="398"/>
      <c r="AC447" s="398"/>
      <c r="AD447" s="398"/>
      <c r="AE447" s="398"/>
      <c r="AF447" s="398"/>
      <c r="AG447" s="398"/>
      <c r="AH447" s="398"/>
    </row>
    <row r="448" spans="1:34"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c r="AA448" s="398"/>
      <c r="AB448" s="398"/>
      <c r="AC448" s="398"/>
      <c r="AD448" s="398"/>
      <c r="AE448" s="398"/>
      <c r="AF448" s="398"/>
      <c r="AG448" s="398"/>
      <c r="AH448" s="398"/>
    </row>
    <row r="449" spans="1:34"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c r="AA449" s="398"/>
      <c r="AB449" s="398"/>
      <c r="AC449" s="398"/>
      <c r="AD449" s="398"/>
      <c r="AE449" s="398"/>
      <c r="AF449" s="398"/>
      <c r="AG449" s="398"/>
      <c r="AH449" s="398"/>
    </row>
    <row r="450" spans="1:34"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c r="AA450" s="398"/>
      <c r="AB450" s="398"/>
      <c r="AC450" s="398"/>
      <c r="AD450" s="398"/>
      <c r="AE450" s="398"/>
      <c r="AF450" s="398"/>
      <c r="AG450" s="398"/>
      <c r="AH450" s="398"/>
    </row>
    <row r="451" spans="1:34"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c r="AA451" s="398"/>
      <c r="AB451" s="398"/>
      <c r="AC451" s="398"/>
      <c r="AD451" s="398"/>
      <c r="AE451" s="398"/>
      <c r="AF451" s="398"/>
      <c r="AG451" s="398"/>
      <c r="AH451" s="398"/>
    </row>
    <row r="452" spans="1:34"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c r="AA452" s="398"/>
      <c r="AB452" s="398"/>
      <c r="AC452" s="398"/>
      <c r="AD452" s="398"/>
      <c r="AE452" s="398"/>
      <c r="AF452" s="398"/>
      <c r="AG452" s="398"/>
      <c r="AH452" s="398"/>
    </row>
    <row r="453" spans="1:34"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c r="AA453" s="398"/>
      <c r="AB453" s="398"/>
      <c r="AC453" s="398"/>
      <c r="AD453" s="398"/>
      <c r="AE453" s="398"/>
      <c r="AF453" s="398"/>
      <c r="AG453" s="398"/>
      <c r="AH453" s="398"/>
    </row>
    <row r="454" spans="1:34"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c r="AA454" s="398"/>
      <c r="AB454" s="398"/>
      <c r="AC454" s="398"/>
      <c r="AD454" s="398"/>
      <c r="AE454" s="398"/>
      <c r="AF454" s="398"/>
      <c r="AG454" s="398"/>
      <c r="AH454" s="398"/>
    </row>
    <row r="455" spans="1:34"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c r="AA455" s="398"/>
      <c r="AB455" s="398"/>
      <c r="AC455" s="398"/>
      <c r="AD455" s="398"/>
      <c r="AE455" s="398"/>
      <c r="AF455" s="398"/>
      <c r="AG455" s="398"/>
      <c r="AH455" s="398"/>
    </row>
    <row r="456" spans="1:34"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c r="AA456" s="398"/>
      <c r="AB456" s="398"/>
      <c r="AC456" s="398"/>
      <c r="AD456" s="398"/>
      <c r="AE456" s="398"/>
      <c r="AF456" s="398"/>
      <c r="AG456" s="398"/>
      <c r="AH456" s="398"/>
    </row>
    <row r="457" spans="1:34"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c r="AA457" s="398"/>
      <c r="AB457" s="398"/>
      <c r="AC457" s="398"/>
      <c r="AD457" s="398"/>
      <c r="AE457" s="398"/>
      <c r="AF457" s="398"/>
      <c r="AG457" s="398"/>
      <c r="AH457" s="398"/>
    </row>
    <row r="458" spans="1:34"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c r="AH458" s="398"/>
    </row>
    <row r="459" spans="1:34"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c r="AA459" s="398"/>
      <c r="AB459" s="398"/>
      <c r="AC459" s="398"/>
      <c r="AD459" s="398"/>
      <c r="AE459" s="398"/>
      <c r="AF459" s="398"/>
      <c r="AG459" s="398"/>
      <c r="AH459" s="398"/>
    </row>
    <row r="460" spans="1:34"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c r="AA460" s="398"/>
      <c r="AB460" s="398"/>
      <c r="AC460" s="398"/>
      <c r="AD460" s="398"/>
      <c r="AE460" s="398"/>
      <c r="AF460" s="398"/>
      <c r="AG460" s="398"/>
      <c r="AH460" s="398"/>
    </row>
    <row r="461" spans="1:34"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c r="AA461" s="398"/>
      <c r="AB461" s="398"/>
      <c r="AC461" s="398"/>
      <c r="AD461" s="398"/>
      <c r="AE461" s="398"/>
      <c r="AF461" s="398"/>
      <c r="AG461" s="398"/>
      <c r="AH461" s="398"/>
    </row>
    <row r="462" spans="1:34"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c r="AA462" s="398"/>
      <c r="AB462" s="398"/>
      <c r="AC462" s="398"/>
      <c r="AD462" s="398"/>
      <c r="AE462" s="398"/>
      <c r="AF462" s="398"/>
      <c r="AG462" s="398"/>
      <c r="AH462" s="398"/>
    </row>
    <row r="463" spans="1:34"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c r="AA463" s="398"/>
      <c r="AB463" s="398"/>
      <c r="AC463" s="398"/>
      <c r="AD463" s="398"/>
      <c r="AE463" s="398"/>
      <c r="AF463" s="398"/>
      <c r="AG463" s="398"/>
      <c r="AH463" s="398"/>
    </row>
    <row r="464" spans="1:34"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c r="AA464" s="398"/>
      <c r="AB464" s="398"/>
      <c r="AC464" s="398"/>
      <c r="AD464" s="398"/>
      <c r="AE464" s="398"/>
      <c r="AF464" s="398"/>
      <c r="AG464" s="398"/>
      <c r="AH464" s="398"/>
    </row>
    <row r="465" spans="1:34"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c r="AA465" s="398"/>
      <c r="AB465" s="398"/>
      <c r="AC465" s="398"/>
      <c r="AD465" s="398"/>
      <c r="AE465" s="398"/>
      <c r="AF465" s="398"/>
      <c r="AG465" s="398"/>
      <c r="AH465" s="398"/>
    </row>
    <row r="466" spans="1:34"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c r="AA466" s="398"/>
      <c r="AB466" s="398"/>
      <c r="AC466" s="398"/>
      <c r="AD466" s="398"/>
      <c r="AE466" s="398"/>
      <c r="AF466" s="398"/>
      <c r="AG466" s="398"/>
      <c r="AH466" s="398"/>
    </row>
    <row r="467" spans="1:34"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c r="AA467" s="398"/>
      <c r="AB467" s="398"/>
      <c r="AC467" s="398"/>
      <c r="AD467" s="398"/>
      <c r="AE467" s="398"/>
      <c r="AF467" s="398"/>
      <c r="AG467" s="398"/>
      <c r="AH467" s="398"/>
    </row>
    <row r="468" spans="1:34"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c r="AA468" s="398"/>
      <c r="AB468" s="398"/>
      <c r="AC468" s="398"/>
      <c r="AD468" s="398"/>
      <c r="AE468" s="398"/>
      <c r="AF468" s="398"/>
      <c r="AG468" s="398"/>
      <c r="AH468" s="398"/>
    </row>
    <row r="469" spans="1:34"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c r="AA469" s="398"/>
      <c r="AB469" s="398"/>
      <c r="AC469" s="398"/>
      <c r="AD469" s="398"/>
      <c r="AE469" s="398"/>
      <c r="AF469" s="398"/>
      <c r="AG469" s="398"/>
      <c r="AH469" s="398"/>
    </row>
    <row r="470" spans="1:34"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c r="AA470" s="398"/>
      <c r="AB470" s="398"/>
      <c r="AC470" s="398"/>
      <c r="AD470" s="398"/>
      <c r="AE470" s="398"/>
      <c r="AF470" s="398"/>
      <c r="AG470" s="398"/>
      <c r="AH470" s="398"/>
    </row>
    <row r="471" spans="1:34"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c r="AA471" s="398"/>
      <c r="AB471" s="398"/>
      <c r="AC471" s="398"/>
      <c r="AD471" s="398"/>
      <c r="AE471" s="398"/>
      <c r="AF471" s="398"/>
      <c r="AG471" s="398"/>
      <c r="AH471" s="398"/>
    </row>
    <row r="472" spans="1:34"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c r="AA472" s="398"/>
      <c r="AB472" s="398"/>
      <c r="AC472" s="398"/>
      <c r="AD472" s="398"/>
      <c r="AE472" s="398"/>
      <c r="AF472" s="398"/>
      <c r="AG472" s="398"/>
      <c r="AH472" s="398"/>
    </row>
    <row r="473" spans="1:34"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c r="AA473" s="398"/>
      <c r="AB473" s="398"/>
      <c r="AC473" s="398"/>
      <c r="AD473" s="398"/>
      <c r="AE473" s="398"/>
      <c r="AF473" s="398"/>
      <c r="AG473" s="398"/>
      <c r="AH473" s="398"/>
    </row>
    <row r="474" spans="1:34"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c r="AA474" s="398"/>
      <c r="AB474" s="398"/>
      <c r="AC474" s="398"/>
      <c r="AD474" s="398"/>
      <c r="AE474" s="398"/>
      <c r="AF474" s="398"/>
      <c r="AG474" s="398"/>
      <c r="AH474" s="398"/>
    </row>
    <row r="475" spans="1:34"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c r="AA475" s="398"/>
      <c r="AB475" s="398"/>
      <c r="AC475" s="398"/>
      <c r="AD475" s="398"/>
      <c r="AE475" s="398"/>
      <c r="AF475" s="398"/>
      <c r="AG475" s="398"/>
      <c r="AH475" s="398"/>
    </row>
    <row r="476" spans="1:34"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c r="AA476" s="398"/>
      <c r="AB476" s="398"/>
      <c r="AC476" s="398"/>
      <c r="AD476" s="398"/>
      <c r="AE476" s="398"/>
      <c r="AF476" s="398"/>
      <c r="AG476" s="398"/>
      <c r="AH476" s="398"/>
    </row>
    <row r="477" spans="1:34"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c r="AA477" s="398"/>
      <c r="AB477" s="398"/>
      <c r="AC477" s="398"/>
      <c r="AD477" s="398"/>
      <c r="AE477" s="398"/>
      <c r="AF477" s="398"/>
      <c r="AG477" s="398"/>
      <c r="AH477" s="398"/>
    </row>
    <row r="478" spans="1:34"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c r="AA478" s="398"/>
      <c r="AB478" s="398"/>
      <c r="AC478" s="398"/>
      <c r="AD478" s="398"/>
      <c r="AE478" s="398"/>
      <c r="AF478" s="398"/>
      <c r="AG478" s="398"/>
      <c r="AH478" s="398"/>
    </row>
    <row r="479" spans="1:34"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c r="AA479" s="398"/>
      <c r="AB479" s="398"/>
      <c r="AC479" s="398"/>
      <c r="AD479" s="398"/>
      <c r="AE479" s="398"/>
      <c r="AF479" s="398"/>
      <c r="AG479" s="398"/>
      <c r="AH479" s="398"/>
    </row>
    <row r="480" spans="1:34"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c r="AA480" s="398"/>
      <c r="AB480" s="398"/>
      <c r="AC480" s="398"/>
      <c r="AD480" s="398"/>
      <c r="AE480" s="398"/>
      <c r="AF480" s="398"/>
      <c r="AG480" s="398"/>
      <c r="AH480" s="398"/>
    </row>
    <row r="481" spans="1:34"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c r="AA481" s="398"/>
      <c r="AB481" s="398"/>
      <c r="AC481" s="398"/>
      <c r="AD481" s="398"/>
      <c r="AE481" s="398"/>
      <c r="AF481" s="398"/>
      <c r="AG481" s="398"/>
      <c r="AH481" s="398"/>
    </row>
    <row r="482" spans="1:34"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c r="AH482" s="398"/>
    </row>
    <row r="483" spans="1:34"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c r="AA483" s="398"/>
      <c r="AB483" s="398"/>
      <c r="AC483" s="398"/>
      <c r="AD483" s="398"/>
      <c r="AE483" s="398"/>
      <c r="AF483" s="398"/>
      <c r="AG483" s="398"/>
      <c r="AH483" s="398"/>
    </row>
    <row r="484" spans="1:34"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c r="AA484" s="398"/>
      <c r="AB484" s="398"/>
      <c r="AC484" s="398"/>
      <c r="AD484" s="398"/>
      <c r="AE484" s="398"/>
      <c r="AF484" s="398"/>
      <c r="AG484" s="398"/>
      <c r="AH484" s="398"/>
    </row>
    <row r="485" spans="1:34"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c r="AA485" s="398"/>
      <c r="AB485" s="398"/>
      <c r="AC485" s="398"/>
      <c r="AD485" s="398"/>
      <c r="AE485" s="398"/>
      <c r="AF485" s="398"/>
      <c r="AG485" s="398"/>
      <c r="AH485" s="398"/>
    </row>
    <row r="486" spans="1:34"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G486" s="398"/>
      <c r="AH486" s="398"/>
    </row>
    <row r="487" spans="1:34"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c r="AH487" s="398"/>
    </row>
    <row r="488" spans="1:34"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c r="AH488" s="398"/>
    </row>
    <row r="489" spans="1:34"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c r="AA489" s="398"/>
      <c r="AB489" s="398"/>
      <c r="AC489" s="398"/>
      <c r="AD489" s="398"/>
      <c r="AE489" s="398"/>
      <c r="AF489" s="398"/>
      <c r="AG489" s="398"/>
      <c r="AH489" s="398"/>
    </row>
    <row r="490" spans="1:34"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c r="AA490" s="398"/>
      <c r="AB490" s="398"/>
      <c r="AC490" s="398"/>
      <c r="AD490" s="398"/>
      <c r="AE490" s="398"/>
      <c r="AF490" s="398"/>
      <c r="AG490" s="398"/>
      <c r="AH490" s="398"/>
    </row>
    <row r="491" spans="1:34"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c r="AA491" s="398"/>
      <c r="AB491" s="398"/>
      <c r="AC491" s="398"/>
      <c r="AD491" s="398"/>
      <c r="AE491" s="398"/>
      <c r="AF491" s="398"/>
      <c r="AG491" s="398"/>
      <c r="AH491" s="398"/>
    </row>
    <row r="492" spans="1:34"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c r="AE492" s="398"/>
      <c r="AF492" s="398"/>
      <c r="AG492" s="398"/>
      <c r="AH492" s="398"/>
    </row>
    <row r="493" spans="1:34"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c r="AA493" s="398"/>
      <c r="AB493" s="398"/>
      <c r="AC493" s="398"/>
      <c r="AD493" s="398"/>
      <c r="AE493" s="398"/>
      <c r="AF493" s="398"/>
      <c r="AG493" s="398"/>
      <c r="AH493" s="398"/>
    </row>
    <row r="494" spans="1:34"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c r="AA494" s="398"/>
      <c r="AB494" s="398"/>
      <c r="AC494" s="398"/>
      <c r="AD494" s="398"/>
      <c r="AE494" s="398"/>
      <c r="AF494" s="398"/>
      <c r="AG494" s="398"/>
      <c r="AH494" s="398"/>
    </row>
    <row r="495" spans="1:34"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c r="AA495" s="398"/>
      <c r="AB495" s="398"/>
      <c r="AC495" s="398"/>
      <c r="AD495" s="398"/>
      <c r="AE495" s="398"/>
      <c r="AF495" s="398"/>
      <c r="AG495" s="398"/>
      <c r="AH495" s="398"/>
    </row>
    <row r="496" spans="1:34"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398"/>
      <c r="AD496" s="398"/>
      <c r="AE496" s="398"/>
      <c r="AF496" s="398"/>
      <c r="AG496" s="398"/>
      <c r="AH496" s="398"/>
    </row>
    <row r="497" spans="1:34"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G497" s="398"/>
      <c r="AH497" s="398"/>
    </row>
    <row r="498" spans="1:34"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c r="AA498" s="398"/>
      <c r="AB498" s="398"/>
      <c r="AC498" s="398"/>
      <c r="AD498" s="398"/>
      <c r="AE498" s="398"/>
      <c r="AF498" s="398"/>
      <c r="AG498" s="398"/>
      <c r="AH498" s="398"/>
    </row>
    <row r="499" spans="1:34"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row>
    <row r="500" spans="1:34"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c r="AA500" s="398"/>
      <c r="AB500" s="398"/>
      <c r="AC500" s="398"/>
      <c r="AD500" s="398"/>
      <c r="AE500" s="398"/>
      <c r="AF500" s="398"/>
      <c r="AG500" s="398"/>
      <c r="AH500" s="398"/>
    </row>
    <row r="501" spans="1:34"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c r="AA501" s="398"/>
      <c r="AB501" s="398"/>
      <c r="AC501" s="398"/>
      <c r="AD501" s="398"/>
      <c r="AE501" s="398"/>
      <c r="AF501" s="398"/>
      <c r="AG501" s="398"/>
      <c r="AH501" s="398"/>
    </row>
    <row r="502" spans="1:34"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c r="AA502" s="398"/>
      <c r="AB502" s="398"/>
      <c r="AC502" s="398"/>
      <c r="AD502" s="398"/>
      <c r="AE502" s="398"/>
      <c r="AF502" s="398"/>
      <c r="AG502" s="398"/>
      <c r="AH502" s="398"/>
    </row>
    <row r="503" spans="1:34"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c r="AA503" s="398"/>
      <c r="AB503" s="398"/>
      <c r="AC503" s="398"/>
      <c r="AD503" s="398"/>
      <c r="AE503" s="398"/>
      <c r="AF503" s="398"/>
      <c r="AG503" s="398"/>
      <c r="AH503" s="398"/>
    </row>
    <row r="504" spans="1:34"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c r="AH504" s="398"/>
    </row>
    <row r="505" spans="1:34"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c r="AA505" s="398"/>
      <c r="AB505" s="398"/>
      <c r="AC505" s="398"/>
      <c r="AD505" s="398"/>
      <c r="AE505" s="398"/>
      <c r="AF505" s="398"/>
      <c r="AG505" s="398"/>
      <c r="AH505" s="398"/>
    </row>
    <row r="506" spans="1:34"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c r="AA506" s="398"/>
      <c r="AB506" s="398"/>
      <c r="AC506" s="398"/>
      <c r="AD506" s="398"/>
      <c r="AE506" s="398"/>
      <c r="AF506" s="398"/>
      <c r="AG506" s="398"/>
      <c r="AH506" s="398"/>
    </row>
    <row r="507" spans="1:34"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c r="AH507" s="398"/>
    </row>
    <row r="508" spans="1:34"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c r="AA508" s="398"/>
      <c r="AB508" s="398"/>
      <c r="AC508" s="398"/>
      <c r="AD508" s="398"/>
      <c r="AE508" s="398"/>
      <c r="AF508" s="398"/>
      <c r="AG508" s="398"/>
      <c r="AH508" s="398"/>
    </row>
    <row r="509" spans="1:34"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c r="AA509" s="398"/>
      <c r="AB509" s="398"/>
      <c r="AC509" s="398"/>
      <c r="AD509" s="398"/>
      <c r="AE509" s="398"/>
      <c r="AF509" s="398"/>
      <c r="AG509" s="398"/>
      <c r="AH509" s="398"/>
    </row>
    <row r="510" spans="1:34"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G510" s="398"/>
      <c r="AH510" s="398"/>
    </row>
    <row r="511" spans="1:34"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c r="AA511" s="398"/>
      <c r="AB511" s="398"/>
      <c r="AC511" s="398"/>
      <c r="AD511" s="398"/>
      <c r="AE511" s="398"/>
      <c r="AF511" s="398"/>
      <c r="AG511" s="398"/>
      <c r="AH511" s="398"/>
    </row>
    <row r="512" spans="1:34"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row>
    <row r="513" spans="1:34"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8"/>
      <c r="AE513" s="398"/>
      <c r="AF513" s="398"/>
      <c r="AG513" s="398"/>
      <c r="AH513" s="398"/>
    </row>
    <row r="514" spans="1:34"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c r="AA514" s="398"/>
      <c r="AB514" s="398"/>
      <c r="AC514" s="398"/>
      <c r="AD514" s="398"/>
      <c r="AE514" s="398"/>
      <c r="AF514" s="398"/>
      <c r="AG514" s="398"/>
      <c r="AH514" s="398"/>
    </row>
    <row r="515" spans="1:34"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c r="AA515" s="398"/>
      <c r="AB515" s="398"/>
      <c r="AC515" s="398"/>
      <c r="AD515" s="398"/>
      <c r="AE515" s="398"/>
      <c r="AF515" s="398"/>
      <c r="AG515" s="398"/>
      <c r="AH515" s="398"/>
    </row>
    <row r="516" spans="1:34"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c r="AA516" s="398"/>
      <c r="AB516" s="398"/>
      <c r="AC516" s="398"/>
      <c r="AD516" s="398"/>
      <c r="AE516" s="398"/>
      <c r="AF516" s="398"/>
      <c r="AG516" s="398"/>
      <c r="AH516" s="398"/>
    </row>
    <row r="517" spans="1:34"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8"/>
      <c r="AE517" s="398"/>
      <c r="AF517" s="398"/>
      <c r="AG517" s="398"/>
      <c r="AH517" s="398"/>
    </row>
    <row r="518" spans="1:34"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c r="AA518" s="398"/>
      <c r="AB518" s="398"/>
      <c r="AC518" s="398"/>
      <c r="AD518" s="398"/>
      <c r="AE518" s="398"/>
      <c r="AF518" s="398"/>
      <c r="AG518" s="398"/>
      <c r="AH518" s="398"/>
    </row>
    <row r="519" spans="1:34"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c r="AA519" s="398"/>
      <c r="AB519" s="398"/>
      <c r="AC519" s="398"/>
      <c r="AD519" s="398"/>
      <c r="AE519" s="398"/>
      <c r="AF519" s="398"/>
      <c r="AG519" s="398"/>
      <c r="AH519" s="398"/>
    </row>
    <row r="520" spans="1:34"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398"/>
      <c r="AD520" s="398"/>
      <c r="AE520" s="398"/>
      <c r="AF520" s="398"/>
      <c r="AG520" s="398"/>
      <c r="AH520" s="398"/>
    </row>
    <row r="521" spans="1:34"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c r="AA521" s="398"/>
      <c r="AB521" s="398"/>
      <c r="AC521" s="398"/>
      <c r="AD521" s="398"/>
      <c r="AE521" s="398"/>
      <c r="AF521" s="398"/>
      <c r="AG521" s="398"/>
      <c r="AH521" s="398"/>
    </row>
    <row r="522" spans="1:34"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8"/>
      <c r="AF522" s="398"/>
      <c r="AG522" s="398"/>
      <c r="AH522" s="398"/>
    </row>
    <row r="523" spans="1:34"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c r="AA523" s="398"/>
      <c r="AB523" s="398"/>
      <c r="AC523" s="398"/>
      <c r="AD523" s="398"/>
      <c r="AE523" s="398"/>
      <c r="AF523" s="398"/>
      <c r="AG523" s="398"/>
      <c r="AH523" s="398"/>
    </row>
    <row r="524" spans="1:34"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8"/>
      <c r="AE524" s="398"/>
      <c r="AF524" s="398"/>
      <c r="AG524" s="398"/>
      <c r="AH524" s="398"/>
    </row>
    <row r="525" spans="1:34"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398"/>
      <c r="AD525" s="398"/>
      <c r="AE525" s="398"/>
      <c r="AF525" s="398"/>
      <c r="AG525" s="398"/>
      <c r="AH525" s="398"/>
    </row>
    <row r="526" spans="1:34"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c r="AA526" s="398"/>
      <c r="AB526" s="398"/>
      <c r="AC526" s="398"/>
      <c r="AD526" s="398"/>
      <c r="AE526" s="398"/>
      <c r="AF526" s="398"/>
      <c r="AG526" s="398"/>
      <c r="AH526" s="398"/>
    </row>
    <row r="527" spans="1:34"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c r="AA527" s="398"/>
      <c r="AB527" s="398"/>
      <c r="AC527" s="398"/>
      <c r="AD527" s="398"/>
      <c r="AE527" s="398"/>
      <c r="AF527" s="398"/>
      <c r="AG527" s="398"/>
      <c r="AH527" s="398"/>
    </row>
    <row r="528" spans="1:34"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398"/>
      <c r="AD528" s="398"/>
      <c r="AE528" s="398"/>
      <c r="AF528" s="398"/>
      <c r="AG528" s="398"/>
      <c r="AH528" s="398"/>
    </row>
    <row r="529" spans="1:34"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c r="AH529" s="398"/>
    </row>
    <row r="530" spans="1:34"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398"/>
      <c r="AD530" s="398"/>
      <c r="AE530" s="398"/>
      <c r="AF530" s="398"/>
      <c r="AG530" s="398"/>
      <c r="AH530" s="398"/>
    </row>
    <row r="531" spans="1:34"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c r="AA531" s="398"/>
      <c r="AB531" s="398"/>
      <c r="AC531" s="398"/>
      <c r="AD531" s="398"/>
      <c r="AE531" s="398"/>
      <c r="AF531" s="398"/>
      <c r="AG531" s="398"/>
      <c r="AH531" s="398"/>
    </row>
    <row r="532" spans="1:34"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c r="AA532" s="398"/>
      <c r="AB532" s="398"/>
      <c r="AC532" s="398"/>
      <c r="AD532" s="398"/>
      <c r="AE532" s="398"/>
      <c r="AF532" s="398"/>
      <c r="AG532" s="398"/>
      <c r="AH532" s="398"/>
    </row>
    <row r="533" spans="1:34"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c r="AA533" s="398"/>
      <c r="AB533" s="398"/>
      <c r="AC533" s="398"/>
      <c r="AD533" s="398"/>
      <c r="AE533" s="398"/>
      <c r="AF533" s="398"/>
      <c r="AG533" s="398"/>
      <c r="AH533" s="398"/>
    </row>
    <row r="534" spans="1:34"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c r="AH534" s="398"/>
    </row>
    <row r="535" spans="1:34"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c r="AA535" s="398"/>
      <c r="AB535" s="398"/>
      <c r="AC535" s="398"/>
      <c r="AD535" s="398"/>
      <c r="AE535" s="398"/>
      <c r="AF535" s="398"/>
      <c r="AG535" s="398"/>
      <c r="AH535" s="398"/>
    </row>
    <row r="536" spans="1:34"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c r="AA536" s="398"/>
      <c r="AB536" s="398"/>
      <c r="AC536" s="398"/>
      <c r="AD536" s="398"/>
      <c r="AE536" s="398"/>
      <c r="AF536" s="398"/>
      <c r="AG536" s="398"/>
      <c r="AH536" s="398"/>
    </row>
    <row r="537" spans="1:34"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c r="AA537" s="398"/>
      <c r="AB537" s="398"/>
      <c r="AC537" s="398"/>
      <c r="AD537" s="398"/>
      <c r="AE537" s="398"/>
      <c r="AF537" s="398"/>
      <c r="AG537" s="398"/>
      <c r="AH537" s="398"/>
    </row>
    <row r="538" spans="1:34"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c r="AA538" s="398"/>
      <c r="AB538" s="398"/>
      <c r="AC538" s="398"/>
      <c r="AD538" s="398"/>
      <c r="AE538" s="398"/>
      <c r="AF538" s="398"/>
      <c r="AG538" s="398"/>
      <c r="AH538" s="398"/>
    </row>
    <row r="539" spans="1:34"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c r="AH539" s="398"/>
    </row>
    <row r="540" spans="1:34"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398"/>
      <c r="AE540" s="398"/>
      <c r="AF540" s="398"/>
      <c r="AG540" s="398"/>
      <c r="AH540" s="398"/>
    </row>
    <row r="541" spans="1:34"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398"/>
      <c r="AE541" s="398"/>
      <c r="AF541" s="398"/>
      <c r="AG541" s="398"/>
      <c r="AH541" s="398"/>
    </row>
    <row r="542" spans="1:34"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398"/>
      <c r="AE542" s="398"/>
      <c r="AF542" s="398"/>
      <c r="AG542" s="398"/>
      <c r="AH542" s="398"/>
    </row>
    <row r="543" spans="1:34"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398"/>
      <c r="AE543" s="398"/>
      <c r="AF543" s="398"/>
      <c r="AG543" s="398"/>
      <c r="AH543" s="398"/>
    </row>
    <row r="544" spans="1:34"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398"/>
      <c r="AE544" s="398"/>
      <c r="AF544" s="398"/>
      <c r="AG544" s="398"/>
      <c r="AH544" s="398"/>
    </row>
    <row r="545" spans="1:34"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398"/>
      <c r="AE545" s="398"/>
      <c r="AF545" s="398"/>
      <c r="AG545" s="398"/>
      <c r="AH545" s="398"/>
    </row>
    <row r="546" spans="1:34"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398"/>
      <c r="AE546" s="398"/>
      <c r="AF546" s="398"/>
      <c r="AG546" s="398"/>
      <c r="AH546" s="398"/>
    </row>
    <row r="547" spans="1:34"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398"/>
      <c r="AE547" s="398"/>
      <c r="AF547" s="398"/>
      <c r="AG547" s="398"/>
      <c r="AH547" s="398"/>
    </row>
    <row r="548" spans="1:34"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c r="AA548" s="398"/>
      <c r="AB548" s="398"/>
      <c r="AC548" s="398"/>
      <c r="AD548" s="398"/>
      <c r="AE548" s="398"/>
      <c r="AF548" s="398"/>
      <c r="AG548" s="398"/>
      <c r="AH548" s="398"/>
    </row>
    <row r="549" spans="1:34"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398"/>
      <c r="AD549" s="398"/>
      <c r="AE549" s="398"/>
      <c r="AF549" s="398"/>
      <c r="AG549" s="398"/>
      <c r="AH549" s="398"/>
    </row>
    <row r="550" spans="1:34"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c r="AA550" s="398"/>
      <c r="AB550" s="398"/>
      <c r="AC550" s="398"/>
      <c r="AD550" s="398"/>
      <c r="AE550" s="398"/>
      <c r="AF550" s="398"/>
      <c r="AG550" s="398"/>
      <c r="AH550" s="398"/>
    </row>
    <row r="551" spans="1:34"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398"/>
      <c r="AD551" s="398"/>
      <c r="AE551" s="398"/>
      <c r="AF551" s="398"/>
      <c r="AG551" s="398"/>
      <c r="AH551" s="398"/>
    </row>
    <row r="552" spans="1:34"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398"/>
      <c r="AD552" s="398"/>
      <c r="AE552" s="398"/>
      <c r="AF552" s="398"/>
      <c r="AG552" s="398"/>
      <c r="AH552" s="398"/>
    </row>
    <row r="553" spans="1:34"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c r="AH553" s="398"/>
    </row>
    <row r="554" spans="1:34"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c r="AA554" s="398"/>
      <c r="AB554" s="398"/>
      <c r="AC554" s="398"/>
      <c r="AD554" s="398"/>
      <c r="AE554" s="398"/>
      <c r="AF554" s="398"/>
      <c r="AG554" s="398"/>
      <c r="AH554" s="398"/>
    </row>
    <row r="555" spans="1:34"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c r="AA555" s="398"/>
      <c r="AB555" s="398"/>
      <c r="AC555" s="398"/>
      <c r="AD555" s="398"/>
      <c r="AE555" s="398"/>
      <c r="AF555" s="398"/>
      <c r="AG555" s="398"/>
      <c r="AH555" s="398"/>
    </row>
    <row r="556" spans="1:34"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c r="AA556" s="398"/>
      <c r="AB556" s="398"/>
      <c r="AC556" s="398"/>
      <c r="AD556" s="398"/>
      <c r="AE556" s="398"/>
      <c r="AF556" s="398"/>
      <c r="AG556" s="398"/>
      <c r="AH556" s="398"/>
    </row>
    <row r="557" spans="1:34"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c r="AA557" s="398"/>
      <c r="AB557" s="398"/>
      <c r="AC557" s="398"/>
      <c r="AD557" s="398"/>
      <c r="AE557" s="398"/>
      <c r="AF557" s="398"/>
      <c r="AG557" s="398"/>
      <c r="AH557" s="398"/>
    </row>
    <row r="558" spans="1:34"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c r="AA558" s="398"/>
      <c r="AB558" s="398"/>
      <c r="AC558" s="398"/>
      <c r="AD558" s="398"/>
      <c r="AE558" s="398"/>
      <c r="AF558" s="398"/>
      <c r="AG558" s="398"/>
      <c r="AH558" s="398"/>
    </row>
    <row r="559" spans="1:34"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c r="AA559" s="398"/>
      <c r="AB559" s="398"/>
      <c r="AC559" s="398"/>
      <c r="AD559" s="398"/>
      <c r="AE559" s="398"/>
      <c r="AF559" s="398"/>
      <c r="AG559" s="398"/>
      <c r="AH559" s="398"/>
    </row>
    <row r="560" spans="1:34"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c r="AA560" s="398"/>
      <c r="AB560" s="398"/>
      <c r="AC560" s="398"/>
      <c r="AD560" s="398"/>
      <c r="AE560" s="398"/>
      <c r="AF560" s="398"/>
      <c r="AG560" s="398"/>
      <c r="AH560" s="398"/>
    </row>
    <row r="561" spans="1:34"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c r="AA561" s="398"/>
      <c r="AB561" s="398"/>
      <c r="AC561" s="398"/>
      <c r="AD561" s="398"/>
      <c r="AE561" s="398"/>
      <c r="AF561" s="398"/>
      <c r="AG561" s="398"/>
      <c r="AH561" s="398"/>
    </row>
    <row r="562" spans="1:34"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c r="AA562" s="398"/>
      <c r="AB562" s="398"/>
      <c r="AC562" s="398"/>
      <c r="AD562" s="398"/>
      <c r="AE562" s="398"/>
      <c r="AF562" s="398"/>
      <c r="AG562" s="398"/>
      <c r="AH562" s="398"/>
    </row>
    <row r="563" spans="1:34"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c r="AA563" s="398"/>
      <c r="AB563" s="398"/>
      <c r="AC563" s="398"/>
      <c r="AD563" s="398"/>
      <c r="AE563" s="398"/>
      <c r="AF563" s="398"/>
      <c r="AG563" s="398"/>
      <c r="AH563" s="398"/>
    </row>
    <row r="564" spans="1:34"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c r="AA564" s="398"/>
      <c r="AB564" s="398"/>
      <c r="AC564" s="398"/>
      <c r="AD564" s="398"/>
      <c r="AE564" s="398"/>
      <c r="AF564" s="398"/>
      <c r="AG564" s="398"/>
      <c r="AH564" s="398"/>
    </row>
    <row r="565" spans="1:34"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c r="AA565" s="398"/>
      <c r="AB565" s="398"/>
      <c r="AC565" s="398"/>
      <c r="AD565" s="398"/>
      <c r="AE565" s="398"/>
      <c r="AF565" s="398"/>
      <c r="AG565" s="398"/>
      <c r="AH565" s="398"/>
    </row>
    <row r="566" spans="1:34"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c r="AH566" s="398"/>
    </row>
    <row r="567" spans="1:34"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row>
    <row r="568" spans="1:34"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c r="AH568" s="398"/>
    </row>
    <row r="569" spans="1:34"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c r="AA569" s="398"/>
      <c r="AB569" s="398"/>
      <c r="AC569" s="398"/>
      <c r="AD569" s="398"/>
      <c r="AE569" s="398"/>
      <c r="AF569" s="398"/>
      <c r="AG569" s="398"/>
      <c r="AH569" s="398"/>
    </row>
    <row r="570" spans="1:34"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c r="AA570" s="398"/>
      <c r="AB570" s="398"/>
      <c r="AC570" s="398"/>
      <c r="AD570" s="398"/>
      <c r="AE570" s="398"/>
      <c r="AF570" s="398"/>
      <c r="AG570" s="398"/>
      <c r="AH570" s="398"/>
    </row>
    <row r="571" spans="1:34"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398"/>
      <c r="AD571" s="398"/>
      <c r="AE571" s="398"/>
      <c r="AF571" s="398"/>
      <c r="AG571" s="398"/>
      <c r="AH571" s="398"/>
    </row>
    <row r="572" spans="1:34"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c r="AA572" s="398"/>
      <c r="AB572" s="398"/>
      <c r="AC572" s="398"/>
      <c r="AD572" s="398"/>
      <c r="AE572" s="398"/>
      <c r="AF572" s="398"/>
      <c r="AG572" s="398"/>
      <c r="AH572" s="398"/>
    </row>
    <row r="573" spans="1:34"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398"/>
      <c r="AD573" s="398"/>
      <c r="AE573" s="398"/>
      <c r="AF573" s="398"/>
      <c r="AG573" s="398"/>
      <c r="AH573" s="398"/>
    </row>
    <row r="574" spans="1:34"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398"/>
      <c r="AD574" s="398"/>
      <c r="AE574" s="398"/>
      <c r="AF574" s="398"/>
      <c r="AG574" s="398"/>
      <c r="AH574" s="398"/>
    </row>
    <row r="575" spans="1:34"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398"/>
      <c r="AD575" s="398"/>
      <c r="AE575" s="398"/>
      <c r="AF575" s="398"/>
      <c r="AG575" s="398"/>
      <c r="AH575" s="398"/>
    </row>
    <row r="576" spans="1:34"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c r="AA576" s="398"/>
      <c r="AB576" s="398"/>
      <c r="AC576" s="398"/>
      <c r="AD576" s="398"/>
      <c r="AE576" s="398"/>
      <c r="AF576" s="398"/>
      <c r="AG576" s="398"/>
      <c r="AH576" s="398"/>
    </row>
    <row r="577" spans="1:34"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c r="AA577" s="398"/>
      <c r="AB577" s="398"/>
      <c r="AC577" s="398"/>
      <c r="AD577" s="398"/>
      <c r="AE577" s="398"/>
      <c r="AF577" s="398"/>
      <c r="AG577" s="398"/>
      <c r="AH577" s="398"/>
    </row>
    <row r="578" spans="1:34"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c r="AA578" s="398"/>
      <c r="AB578" s="398"/>
      <c r="AC578" s="398"/>
      <c r="AD578" s="398"/>
      <c r="AE578" s="398"/>
      <c r="AF578" s="398"/>
      <c r="AG578" s="398"/>
      <c r="AH578" s="398"/>
    </row>
    <row r="579" spans="1:34"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c r="AA579" s="398"/>
      <c r="AB579" s="398"/>
      <c r="AC579" s="398"/>
      <c r="AD579" s="398"/>
      <c r="AE579" s="398"/>
      <c r="AF579" s="398"/>
      <c r="AG579" s="398"/>
      <c r="AH579" s="398"/>
    </row>
    <row r="580" spans="1:34"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c r="AA580" s="398"/>
      <c r="AB580" s="398"/>
      <c r="AC580" s="398"/>
      <c r="AD580" s="398"/>
      <c r="AE580" s="398"/>
      <c r="AF580" s="398"/>
      <c r="AG580" s="398"/>
      <c r="AH580" s="398"/>
    </row>
    <row r="581" spans="1:34"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c r="AA581" s="398"/>
      <c r="AB581" s="398"/>
      <c r="AC581" s="398"/>
      <c r="AD581" s="398"/>
      <c r="AE581" s="398"/>
      <c r="AF581" s="398"/>
      <c r="AG581" s="398"/>
      <c r="AH581" s="398"/>
    </row>
    <row r="582" spans="1:34"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c r="AH582" s="398"/>
    </row>
    <row r="583" spans="1:34"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c r="AA583" s="398"/>
      <c r="AB583" s="398"/>
      <c r="AC583" s="398"/>
      <c r="AD583" s="398"/>
      <c r="AE583" s="398"/>
      <c r="AF583" s="398"/>
      <c r="AG583" s="398"/>
      <c r="AH583" s="398"/>
    </row>
    <row r="584" spans="1:34"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c r="AA584" s="398"/>
      <c r="AB584" s="398"/>
      <c r="AC584" s="398"/>
      <c r="AD584" s="398"/>
      <c r="AE584" s="398"/>
      <c r="AF584" s="398"/>
      <c r="AG584" s="398"/>
      <c r="AH584" s="398"/>
    </row>
    <row r="585" spans="1:34"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c r="AA585" s="398"/>
      <c r="AB585" s="398"/>
      <c r="AC585" s="398"/>
      <c r="AD585" s="398"/>
      <c r="AE585" s="398"/>
      <c r="AF585" s="398"/>
      <c r="AG585" s="398"/>
      <c r="AH585" s="398"/>
    </row>
    <row r="586" spans="1:34"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c r="AA586" s="398"/>
      <c r="AB586" s="398"/>
      <c r="AC586" s="398"/>
      <c r="AD586" s="398"/>
      <c r="AE586" s="398"/>
      <c r="AF586" s="398"/>
      <c r="AG586" s="398"/>
      <c r="AH586" s="398"/>
    </row>
    <row r="587" spans="1:34"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c r="AA587" s="398"/>
      <c r="AB587" s="398"/>
      <c r="AC587" s="398"/>
      <c r="AD587" s="398"/>
      <c r="AE587" s="398"/>
      <c r="AF587" s="398"/>
      <c r="AG587" s="398"/>
      <c r="AH587" s="398"/>
    </row>
    <row r="588" spans="1:34"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c r="AA588" s="398"/>
      <c r="AB588" s="398"/>
      <c r="AC588" s="398"/>
      <c r="AD588" s="398"/>
      <c r="AE588" s="398"/>
      <c r="AF588" s="398"/>
      <c r="AG588" s="398"/>
      <c r="AH588" s="398"/>
    </row>
    <row r="589" spans="1:34"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c r="AA589" s="398"/>
      <c r="AB589" s="398"/>
      <c r="AC589" s="398"/>
      <c r="AD589" s="398"/>
      <c r="AE589" s="398"/>
      <c r="AF589" s="398"/>
      <c r="AG589" s="398"/>
      <c r="AH589" s="398"/>
    </row>
    <row r="590" spans="1:34"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c r="AH590" s="398"/>
    </row>
    <row r="591" spans="1:34"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c r="AA591" s="398"/>
      <c r="AB591" s="398"/>
      <c r="AC591" s="398"/>
      <c r="AD591" s="398"/>
      <c r="AE591" s="398"/>
      <c r="AF591" s="398"/>
      <c r="AG591" s="398"/>
      <c r="AH591" s="398"/>
    </row>
    <row r="592" spans="1:34"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c r="AH592" s="398"/>
    </row>
    <row r="593" spans="1:34"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c r="AH593" s="398"/>
    </row>
    <row r="594" spans="1:34"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c r="AA594" s="398"/>
      <c r="AB594" s="398"/>
      <c r="AC594" s="398"/>
      <c r="AD594" s="398"/>
      <c r="AE594" s="398"/>
      <c r="AF594" s="398"/>
      <c r="AG594" s="398"/>
      <c r="AH594" s="398"/>
    </row>
    <row r="595" spans="1:34"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c r="AA595" s="398"/>
      <c r="AB595" s="398"/>
      <c r="AC595" s="398"/>
      <c r="AD595" s="398"/>
      <c r="AE595" s="398"/>
      <c r="AF595" s="398"/>
      <c r="AG595" s="398"/>
      <c r="AH595" s="398"/>
    </row>
    <row r="596" spans="1:34"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c r="AA596" s="398"/>
      <c r="AB596" s="398"/>
      <c r="AC596" s="398"/>
      <c r="AD596" s="398"/>
      <c r="AE596" s="398"/>
      <c r="AF596" s="398"/>
      <c r="AG596" s="398"/>
      <c r="AH596" s="398"/>
    </row>
    <row r="597" spans="1:34"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c r="AA597" s="398"/>
      <c r="AB597" s="398"/>
      <c r="AC597" s="398"/>
      <c r="AD597" s="398"/>
      <c r="AE597" s="398"/>
      <c r="AF597" s="398"/>
      <c r="AG597" s="398"/>
      <c r="AH597" s="398"/>
    </row>
    <row r="598" spans="1:34"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c r="AA598" s="398"/>
      <c r="AB598" s="398"/>
      <c r="AC598" s="398"/>
      <c r="AD598" s="398"/>
      <c r="AE598" s="398"/>
      <c r="AF598" s="398"/>
      <c r="AG598" s="398"/>
      <c r="AH598" s="398"/>
    </row>
    <row r="599" spans="1:34"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c r="AA599" s="398"/>
      <c r="AB599" s="398"/>
      <c r="AC599" s="398"/>
      <c r="AD599" s="398"/>
      <c r="AE599" s="398"/>
      <c r="AF599" s="398"/>
      <c r="AG599" s="398"/>
      <c r="AH599" s="398"/>
    </row>
    <row r="600" spans="1:34"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c r="AA600" s="398"/>
      <c r="AB600" s="398"/>
      <c r="AC600" s="398"/>
      <c r="AD600" s="398"/>
      <c r="AE600" s="398"/>
      <c r="AF600" s="398"/>
      <c r="AG600" s="398"/>
      <c r="AH600" s="398"/>
    </row>
    <row r="601" spans="1:34"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c r="AA601" s="398"/>
      <c r="AB601" s="398"/>
      <c r="AC601" s="398"/>
      <c r="AD601" s="398"/>
      <c r="AE601" s="398"/>
      <c r="AF601" s="398"/>
      <c r="AG601" s="398"/>
      <c r="AH601" s="398"/>
    </row>
    <row r="602" spans="1:34"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c r="AA602" s="398"/>
      <c r="AB602" s="398"/>
      <c r="AC602" s="398"/>
      <c r="AD602" s="398"/>
      <c r="AE602" s="398"/>
      <c r="AF602" s="398"/>
      <c r="AG602" s="398"/>
      <c r="AH602" s="398"/>
    </row>
    <row r="603" spans="1:34"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c r="AA603" s="398"/>
      <c r="AB603" s="398"/>
      <c r="AC603" s="398"/>
      <c r="AD603" s="398"/>
      <c r="AE603" s="398"/>
      <c r="AF603" s="398"/>
      <c r="AG603" s="398"/>
      <c r="AH603" s="398"/>
    </row>
    <row r="604" spans="1:34"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c r="AA604" s="398"/>
      <c r="AB604" s="398"/>
      <c r="AC604" s="398"/>
      <c r="AD604" s="398"/>
      <c r="AE604" s="398"/>
      <c r="AF604" s="398"/>
      <c r="AG604" s="398"/>
      <c r="AH604" s="398"/>
    </row>
    <row r="605" spans="1:34"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c r="AA605" s="398"/>
      <c r="AB605" s="398"/>
      <c r="AC605" s="398"/>
      <c r="AD605" s="398"/>
      <c r="AE605" s="398"/>
      <c r="AF605" s="398"/>
      <c r="AG605" s="398"/>
      <c r="AH605" s="398"/>
    </row>
    <row r="606" spans="1:34"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c r="AA606" s="398"/>
      <c r="AB606" s="398"/>
      <c r="AC606" s="398"/>
      <c r="AD606" s="398"/>
      <c r="AE606" s="398"/>
      <c r="AF606" s="398"/>
      <c r="AG606" s="398"/>
      <c r="AH606" s="398"/>
    </row>
    <row r="607" spans="1:34"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c r="AA607" s="398"/>
      <c r="AB607" s="398"/>
      <c r="AC607" s="398"/>
      <c r="AD607" s="398"/>
      <c r="AE607" s="398"/>
      <c r="AF607" s="398"/>
      <c r="AG607" s="398"/>
      <c r="AH607" s="398"/>
    </row>
    <row r="608" spans="1:34"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c r="AH608" s="398"/>
    </row>
    <row r="609" spans="1:34"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c r="AA609" s="398"/>
      <c r="AB609" s="398"/>
      <c r="AC609" s="398"/>
      <c r="AD609" s="398"/>
      <c r="AE609" s="398"/>
      <c r="AF609" s="398"/>
      <c r="AG609" s="398"/>
      <c r="AH609" s="398"/>
    </row>
    <row r="610" spans="1:34"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c r="AH610" s="398"/>
    </row>
    <row r="611" spans="1:34"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c r="AA611" s="398"/>
      <c r="AB611" s="398"/>
      <c r="AC611" s="398"/>
      <c r="AD611" s="398"/>
      <c r="AE611" s="398"/>
      <c r="AF611" s="398"/>
      <c r="AG611" s="398"/>
      <c r="AH611" s="398"/>
    </row>
    <row r="612" spans="1:34"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c r="AA612" s="398"/>
      <c r="AB612" s="398"/>
      <c r="AC612" s="398"/>
      <c r="AD612" s="398"/>
      <c r="AE612" s="398"/>
      <c r="AF612" s="398"/>
      <c r="AG612" s="398"/>
      <c r="AH612" s="398"/>
    </row>
    <row r="613" spans="1:34"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c r="AA613" s="398"/>
      <c r="AB613" s="398"/>
      <c r="AC613" s="398"/>
      <c r="AD613" s="398"/>
      <c r="AE613" s="398"/>
      <c r="AF613" s="398"/>
      <c r="AG613" s="398"/>
      <c r="AH613" s="398"/>
    </row>
    <row r="614" spans="1:34"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c r="AA614" s="398"/>
      <c r="AB614" s="398"/>
      <c r="AC614" s="398"/>
      <c r="AD614" s="398"/>
      <c r="AE614" s="398"/>
      <c r="AF614" s="398"/>
      <c r="AG614" s="398"/>
      <c r="AH614" s="398"/>
    </row>
    <row r="615" spans="1:34"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c r="AA615" s="398"/>
      <c r="AB615" s="398"/>
      <c r="AC615" s="398"/>
      <c r="AD615" s="398"/>
      <c r="AE615" s="398"/>
      <c r="AF615" s="398"/>
      <c r="AG615" s="398"/>
      <c r="AH615" s="398"/>
    </row>
    <row r="616" spans="1:34"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c r="AA616" s="398"/>
      <c r="AB616" s="398"/>
      <c r="AC616" s="398"/>
      <c r="AD616" s="398"/>
      <c r="AE616" s="398"/>
      <c r="AF616" s="398"/>
      <c r="AG616" s="398"/>
      <c r="AH616" s="398"/>
    </row>
    <row r="617" spans="1:34"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c r="AH617" s="398"/>
    </row>
    <row r="618" spans="1:34"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c r="AA618" s="398"/>
      <c r="AB618" s="398"/>
      <c r="AC618" s="398"/>
      <c r="AD618" s="398"/>
      <c r="AE618" s="398"/>
      <c r="AF618" s="398"/>
      <c r="AG618" s="398"/>
      <c r="AH618" s="398"/>
    </row>
    <row r="619" spans="1:34"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c r="AA619" s="398"/>
      <c r="AB619" s="398"/>
      <c r="AC619" s="398"/>
      <c r="AD619" s="398"/>
      <c r="AE619" s="398"/>
      <c r="AF619" s="398"/>
      <c r="AG619" s="398"/>
      <c r="AH619" s="398"/>
    </row>
    <row r="620" spans="1:34"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c r="AA620" s="398"/>
      <c r="AB620" s="398"/>
      <c r="AC620" s="398"/>
      <c r="AD620" s="398"/>
      <c r="AE620" s="398"/>
      <c r="AF620" s="398"/>
      <c r="AG620" s="398"/>
      <c r="AH620" s="398"/>
    </row>
    <row r="621" spans="1:34"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c r="AA621" s="398"/>
      <c r="AB621" s="398"/>
      <c r="AC621" s="398"/>
      <c r="AD621" s="398"/>
      <c r="AE621" s="398"/>
      <c r="AF621" s="398"/>
      <c r="AG621" s="398"/>
      <c r="AH621" s="398"/>
    </row>
    <row r="622" spans="1:34"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c r="AA622" s="398"/>
      <c r="AB622" s="398"/>
      <c r="AC622" s="398"/>
      <c r="AD622" s="398"/>
      <c r="AE622" s="398"/>
      <c r="AF622" s="398"/>
      <c r="AG622" s="398"/>
      <c r="AH622" s="398"/>
    </row>
    <row r="623" spans="1:34"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c r="AH623" s="398"/>
    </row>
    <row r="624" spans="1:34"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c r="AA624" s="398"/>
      <c r="AB624" s="398"/>
      <c r="AC624" s="398"/>
      <c r="AD624" s="398"/>
      <c r="AE624" s="398"/>
      <c r="AF624" s="398"/>
      <c r="AG624" s="398"/>
      <c r="AH624" s="398"/>
    </row>
    <row r="625" spans="1:34"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c r="AA625" s="398"/>
      <c r="AB625" s="398"/>
      <c r="AC625" s="398"/>
      <c r="AD625" s="398"/>
      <c r="AE625" s="398"/>
      <c r="AF625" s="398"/>
      <c r="AG625" s="398"/>
      <c r="AH625" s="398"/>
    </row>
    <row r="626" spans="1:34"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c r="AA626" s="398"/>
      <c r="AB626" s="398"/>
      <c r="AC626" s="398"/>
      <c r="AD626" s="398"/>
      <c r="AE626" s="398"/>
      <c r="AF626" s="398"/>
      <c r="AG626" s="398"/>
      <c r="AH626" s="398"/>
    </row>
    <row r="627" spans="1:34"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c r="AA627" s="398"/>
      <c r="AB627" s="398"/>
      <c r="AC627" s="398"/>
      <c r="AD627" s="398"/>
      <c r="AE627" s="398"/>
      <c r="AF627" s="398"/>
      <c r="AG627" s="398"/>
      <c r="AH627" s="398"/>
    </row>
    <row r="628" spans="1:34"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c r="AA628" s="398"/>
      <c r="AB628" s="398"/>
      <c r="AC628" s="398"/>
      <c r="AD628" s="398"/>
      <c r="AE628" s="398"/>
      <c r="AF628" s="398"/>
      <c r="AG628" s="398"/>
      <c r="AH628" s="398"/>
    </row>
    <row r="629" spans="1:34"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c r="AA629" s="398"/>
      <c r="AB629" s="398"/>
      <c r="AC629" s="398"/>
      <c r="AD629" s="398"/>
      <c r="AE629" s="398"/>
      <c r="AF629" s="398"/>
      <c r="AG629" s="398"/>
      <c r="AH629" s="398"/>
    </row>
    <row r="630" spans="1:34"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c r="AA630" s="398"/>
      <c r="AB630" s="398"/>
      <c r="AC630" s="398"/>
      <c r="AD630" s="398"/>
      <c r="AE630" s="398"/>
      <c r="AF630" s="398"/>
      <c r="AG630" s="398"/>
      <c r="AH630" s="398"/>
    </row>
    <row r="631" spans="1:34"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c r="AA631" s="398"/>
      <c r="AB631" s="398"/>
      <c r="AC631" s="398"/>
      <c r="AD631" s="398"/>
      <c r="AE631" s="398"/>
      <c r="AF631" s="398"/>
      <c r="AG631" s="398"/>
      <c r="AH631" s="398"/>
    </row>
    <row r="632" spans="1:34"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c r="AA632" s="398"/>
      <c r="AB632" s="398"/>
      <c r="AC632" s="398"/>
      <c r="AD632" s="398"/>
      <c r="AE632" s="398"/>
      <c r="AF632" s="398"/>
      <c r="AG632" s="398"/>
      <c r="AH632" s="398"/>
    </row>
    <row r="633" spans="1:34"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c r="AA633" s="398"/>
      <c r="AB633" s="398"/>
      <c r="AC633" s="398"/>
      <c r="AD633" s="398"/>
      <c r="AE633" s="398"/>
      <c r="AF633" s="398"/>
      <c r="AG633" s="398"/>
      <c r="AH633" s="398"/>
    </row>
    <row r="634" spans="1:34"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c r="AA634" s="398"/>
      <c r="AB634" s="398"/>
      <c r="AC634" s="398"/>
      <c r="AD634" s="398"/>
      <c r="AE634" s="398"/>
      <c r="AF634" s="398"/>
      <c r="AG634" s="398"/>
      <c r="AH634" s="398"/>
    </row>
    <row r="635" spans="1:34"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c r="AA635" s="398"/>
      <c r="AB635" s="398"/>
      <c r="AC635" s="398"/>
      <c r="AD635" s="398"/>
      <c r="AE635" s="398"/>
      <c r="AF635" s="398"/>
      <c r="AG635" s="398"/>
      <c r="AH635" s="398"/>
    </row>
    <row r="636" spans="1:34"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c r="AA636" s="398"/>
      <c r="AB636" s="398"/>
      <c r="AC636" s="398"/>
      <c r="AD636" s="398"/>
      <c r="AE636" s="398"/>
      <c r="AF636" s="398"/>
      <c r="AG636" s="398"/>
      <c r="AH636" s="398"/>
    </row>
    <row r="637" spans="1:34"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c r="AA637" s="398"/>
      <c r="AB637" s="398"/>
      <c r="AC637" s="398"/>
      <c r="AD637" s="398"/>
      <c r="AE637" s="398"/>
      <c r="AF637" s="398"/>
      <c r="AG637" s="398"/>
      <c r="AH637" s="398"/>
    </row>
    <row r="638" spans="1:34"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c r="AH638" s="398"/>
    </row>
    <row r="639" spans="1:34"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c r="AA639" s="398"/>
      <c r="AB639" s="398"/>
      <c r="AC639" s="398"/>
      <c r="AD639" s="398"/>
      <c r="AE639" s="398"/>
      <c r="AF639" s="398"/>
      <c r="AG639" s="398"/>
      <c r="AH639" s="398"/>
    </row>
    <row r="640" spans="1:34"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c r="AA640" s="398"/>
      <c r="AB640" s="398"/>
      <c r="AC640" s="398"/>
      <c r="AD640" s="398"/>
      <c r="AE640" s="398"/>
      <c r="AF640" s="398"/>
      <c r="AG640" s="398"/>
      <c r="AH640" s="398"/>
    </row>
    <row r="641" spans="1:34"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c r="AA641" s="398"/>
      <c r="AB641" s="398"/>
      <c r="AC641" s="398"/>
      <c r="AD641" s="398"/>
      <c r="AE641" s="398"/>
      <c r="AF641" s="398"/>
      <c r="AG641" s="398"/>
      <c r="AH641" s="398"/>
    </row>
    <row r="642" spans="1:34"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c r="AH642" s="398"/>
    </row>
    <row r="643" spans="1:34"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c r="AH643" s="398"/>
    </row>
    <row r="644" spans="1:34"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c r="AH644" s="398"/>
    </row>
    <row r="645" spans="1:34"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c r="AH645" s="398"/>
    </row>
    <row r="646" spans="1:34"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c r="AH646" s="398"/>
    </row>
    <row r="647" spans="1:34"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c r="AH647" s="398"/>
    </row>
    <row r="648" spans="1:34"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c r="AH648" s="398"/>
    </row>
    <row r="649" spans="1:34"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c r="AH649" s="398"/>
    </row>
    <row r="650" spans="1:34"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c r="AH650" s="398"/>
    </row>
    <row r="651" spans="1:34"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c r="AA651" s="398"/>
      <c r="AB651" s="398"/>
      <c r="AC651" s="398"/>
      <c r="AD651" s="398"/>
      <c r="AE651" s="398"/>
      <c r="AF651" s="398"/>
      <c r="AG651" s="398"/>
      <c r="AH651" s="398"/>
    </row>
    <row r="652" spans="1:34"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c r="AA652" s="398"/>
      <c r="AB652" s="398"/>
      <c r="AC652" s="398"/>
      <c r="AD652" s="398"/>
      <c r="AE652" s="398"/>
      <c r="AF652" s="398"/>
      <c r="AG652" s="398"/>
      <c r="AH652" s="398"/>
    </row>
    <row r="653" spans="1:34"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c r="AA653" s="398"/>
      <c r="AB653" s="398"/>
      <c r="AC653" s="398"/>
      <c r="AD653" s="398"/>
      <c r="AE653" s="398"/>
      <c r="AF653" s="398"/>
      <c r="AG653" s="398"/>
      <c r="AH653" s="398"/>
    </row>
    <row r="654" spans="1:34"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c r="AA654" s="398"/>
      <c r="AB654" s="398"/>
      <c r="AC654" s="398"/>
      <c r="AD654" s="398"/>
      <c r="AE654" s="398"/>
      <c r="AF654" s="398"/>
      <c r="AG654" s="398"/>
      <c r="AH654" s="398"/>
    </row>
    <row r="655" spans="1:34"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c r="AA655" s="398"/>
      <c r="AB655" s="398"/>
      <c r="AC655" s="398"/>
      <c r="AD655" s="398"/>
      <c r="AE655" s="398"/>
      <c r="AF655" s="398"/>
      <c r="AG655" s="398"/>
      <c r="AH655" s="398"/>
    </row>
    <row r="656" spans="1:34"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c r="AA656" s="398"/>
      <c r="AB656" s="398"/>
      <c r="AC656" s="398"/>
      <c r="AD656" s="398"/>
      <c r="AE656" s="398"/>
      <c r="AF656" s="398"/>
      <c r="AG656" s="398"/>
      <c r="AH656" s="398"/>
    </row>
    <row r="657" spans="1:34"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c r="AA657" s="398"/>
      <c r="AB657" s="398"/>
      <c r="AC657" s="398"/>
      <c r="AD657" s="398"/>
      <c r="AE657" s="398"/>
      <c r="AF657" s="398"/>
      <c r="AG657" s="398"/>
      <c r="AH657" s="398"/>
    </row>
    <row r="658" spans="1:34"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c r="AA658" s="398"/>
      <c r="AB658" s="398"/>
      <c r="AC658" s="398"/>
      <c r="AD658" s="398"/>
      <c r="AE658" s="398"/>
      <c r="AF658" s="398"/>
      <c r="AG658" s="398"/>
      <c r="AH658" s="398"/>
    </row>
    <row r="659" spans="1:34"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c r="AA659" s="398"/>
      <c r="AB659" s="398"/>
      <c r="AC659" s="398"/>
      <c r="AD659" s="398"/>
      <c r="AE659" s="398"/>
      <c r="AF659" s="398"/>
      <c r="AG659" s="398"/>
      <c r="AH659" s="398"/>
    </row>
    <row r="660" spans="1:34"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c r="AA660" s="398"/>
      <c r="AB660" s="398"/>
      <c r="AC660" s="398"/>
      <c r="AD660" s="398"/>
      <c r="AE660" s="398"/>
      <c r="AF660" s="398"/>
      <c r="AG660" s="398"/>
      <c r="AH660" s="398"/>
    </row>
    <row r="661" spans="1:34"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c r="AA661" s="398"/>
      <c r="AB661" s="398"/>
      <c r="AC661" s="398"/>
      <c r="AD661" s="398"/>
      <c r="AE661" s="398"/>
      <c r="AF661" s="398"/>
      <c r="AG661" s="398"/>
      <c r="AH661" s="398"/>
    </row>
    <row r="662" spans="1:34"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c r="AH662" s="398"/>
    </row>
    <row r="663" spans="1:34"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c r="AA663" s="398"/>
      <c r="AB663" s="398"/>
      <c r="AC663" s="398"/>
      <c r="AD663" s="398"/>
      <c r="AE663" s="398"/>
      <c r="AF663" s="398"/>
      <c r="AG663" s="398"/>
      <c r="AH663" s="398"/>
    </row>
    <row r="664" spans="1:34"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c r="AH664" s="398"/>
    </row>
    <row r="665" spans="1:34"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c r="AA665" s="398"/>
      <c r="AB665" s="398"/>
      <c r="AC665" s="398"/>
      <c r="AD665" s="398"/>
      <c r="AE665" s="398"/>
      <c r="AF665" s="398"/>
      <c r="AG665" s="398"/>
      <c r="AH665" s="398"/>
    </row>
    <row r="666" spans="1:34"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c r="AA666" s="398"/>
      <c r="AB666" s="398"/>
      <c r="AC666" s="398"/>
      <c r="AD666" s="398"/>
      <c r="AE666" s="398"/>
      <c r="AF666" s="398"/>
      <c r="AG666" s="398"/>
      <c r="AH666" s="398"/>
    </row>
    <row r="667" spans="1:34"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c r="AH667" s="398"/>
    </row>
    <row r="668" spans="1:34"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c r="AA668" s="398"/>
      <c r="AB668" s="398"/>
      <c r="AC668" s="398"/>
      <c r="AD668" s="398"/>
      <c r="AE668" s="398"/>
      <c r="AF668" s="398"/>
      <c r="AG668" s="398"/>
      <c r="AH668" s="398"/>
    </row>
    <row r="669" spans="1:34"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c r="AA669" s="398"/>
      <c r="AB669" s="398"/>
      <c r="AC669" s="398"/>
      <c r="AD669" s="398"/>
      <c r="AE669" s="398"/>
      <c r="AF669" s="398"/>
      <c r="AG669" s="398"/>
      <c r="AH669" s="398"/>
    </row>
    <row r="670" spans="1:34"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c r="AA670" s="398"/>
      <c r="AB670" s="398"/>
      <c r="AC670" s="398"/>
      <c r="AD670" s="398"/>
      <c r="AE670" s="398"/>
      <c r="AF670" s="398"/>
      <c r="AG670" s="398"/>
      <c r="AH670" s="398"/>
    </row>
    <row r="671" spans="1:34"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c r="AA671" s="398"/>
      <c r="AB671" s="398"/>
      <c r="AC671" s="398"/>
      <c r="AD671" s="398"/>
      <c r="AE671" s="398"/>
      <c r="AF671" s="398"/>
      <c r="AG671" s="398"/>
      <c r="AH671" s="398"/>
    </row>
    <row r="672" spans="1:34"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c r="AA672" s="398"/>
      <c r="AB672" s="398"/>
      <c r="AC672" s="398"/>
      <c r="AD672" s="398"/>
      <c r="AE672" s="398"/>
      <c r="AF672" s="398"/>
      <c r="AG672" s="398"/>
      <c r="AH672" s="398"/>
    </row>
    <row r="673" spans="1:34"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c r="AA673" s="398"/>
      <c r="AB673" s="398"/>
      <c r="AC673" s="398"/>
      <c r="AD673" s="398"/>
      <c r="AE673" s="398"/>
      <c r="AF673" s="398"/>
      <c r="AG673" s="398"/>
      <c r="AH673" s="398"/>
    </row>
    <row r="674" spans="1:34"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c r="AA674" s="398"/>
      <c r="AB674" s="398"/>
      <c r="AC674" s="398"/>
      <c r="AD674" s="398"/>
      <c r="AE674" s="398"/>
      <c r="AF674" s="398"/>
      <c r="AG674" s="398"/>
      <c r="AH674" s="398"/>
    </row>
    <row r="675" spans="1:34"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c r="AA675" s="398"/>
      <c r="AB675" s="398"/>
      <c r="AC675" s="398"/>
      <c r="AD675" s="398"/>
      <c r="AE675" s="398"/>
      <c r="AF675" s="398"/>
      <c r="AG675" s="398"/>
      <c r="AH675" s="398"/>
    </row>
    <row r="676" spans="1:34"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c r="AA676" s="398"/>
      <c r="AB676" s="398"/>
      <c r="AC676" s="398"/>
      <c r="AD676" s="398"/>
      <c r="AE676" s="398"/>
      <c r="AF676" s="398"/>
      <c r="AG676" s="398"/>
      <c r="AH676" s="398"/>
    </row>
    <row r="677" spans="1:34"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c r="AA677" s="398"/>
      <c r="AB677" s="398"/>
      <c r="AC677" s="398"/>
      <c r="AD677" s="398"/>
      <c r="AE677" s="398"/>
      <c r="AF677" s="398"/>
      <c r="AG677" s="398"/>
      <c r="AH677" s="398"/>
    </row>
    <row r="678" spans="1:34"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c r="AA678" s="398"/>
      <c r="AB678" s="398"/>
      <c r="AC678" s="398"/>
      <c r="AD678" s="398"/>
      <c r="AE678" s="398"/>
      <c r="AF678" s="398"/>
      <c r="AG678" s="398"/>
      <c r="AH678" s="398"/>
    </row>
    <row r="679" spans="1:34"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c r="AA679" s="398"/>
      <c r="AB679" s="398"/>
      <c r="AC679" s="398"/>
      <c r="AD679" s="398"/>
      <c r="AE679" s="398"/>
      <c r="AF679" s="398"/>
      <c r="AG679" s="398"/>
      <c r="AH679" s="398"/>
    </row>
    <row r="680" spans="1:34"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c r="AA680" s="398"/>
      <c r="AB680" s="398"/>
      <c r="AC680" s="398"/>
      <c r="AD680" s="398"/>
      <c r="AE680" s="398"/>
      <c r="AF680" s="398"/>
      <c r="AG680" s="398"/>
      <c r="AH680" s="398"/>
    </row>
    <row r="681" spans="1:34"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c r="AA681" s="398"/>
      <c r="AB681" s="398"/>
      <c r="AC681" s="398"/>
      <c r="AD681" s="398"/>
      <c r="AE681" s="398"/>
      <c r="AF681" s="398"/>
      <c r="AG681" s="398"/>
      <c r="AH681" s="398"/>
    </row>
    <row r="682" spans="1:34"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c r="AH682" s="398"/>
    </row>
    <row r="683" spans="1:34"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c r="AA683" s="398"/>
      <c r="AB683" s="398"/>
      <c r="AC683" s="398"/>
      <c r="AD683" s="398"/>
      <c r="AE683" s="398"/>
      <c r="AF683" s="398"/>
      <c r="AG683" s="398"/>
      <c r="AH683" s="398"/>
    </row>
    <row r="684" spans="1:34"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c r="AA684" s="398"/>
      <c r="AB684" s="398"/>
      <c r="AC684" s="398"/>
      <c r="AD684" s="398"/>
      <c r="AE684" s="398"/>
      <c r="AF684" s="398"/>
      <c r="AG684" s="398"/>
      <c r="AH684" s="398"/>
    </row>
    <row r="685" spans="1:34"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c r="AA685" s="398"/>
      <c r="AB685" s="398"/>
      <c r="AC685" s="398"/>
      <c r="AD685" s="398"/>
      <c r="AE685" s="398"/>
      <c r="AF685" s="398"/>
      <c r="AG685" s="398"/>
      <c r="AH685" s="398"/>
    </row>
    <row r="686" spans="1:34"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c r="AA686" s="398"/>
      <c r="AB686" s="398"/>
      <c r="AC686" s="398"/>
      <c r="AD686" s="398"/>
      <c r="AE686" s="398"/>
      <c r="AF686" s="398"/>
      <c r="AG686" s="398"/>
      <c r="AH686" s="398"/>
    </row>
    <row r="687" spans="1:34"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c r="AA687" s="398"/>
      <c r="AB687" s="398"/>
      <c r="AC687" s="398"/>
      <c r="AD687" s="398"/>
      <c r="AE687" s="398"/>
      <c r="AF687" s="398"/>
      <c r="AG687" s="398"/>
      <c r="AH687" s="398"/>
    </row>
    <row r="688" spans="1:34"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c r="AA688" s="398"/>
      <c r="AB688" s="398"/>
      <c r="AC688" s="398"/>
      <c r="AD688" s="398"/>
      <c r="AE688" s="398"/>
      <c r="AF688" s="398"/>
      <c r="AG688" s="398"/>
      <c r="AH688" s="398"/>
    </row>
    <row r="689" spans="1:34"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c r="AA689" s="398"/>
      <c r="AB689" s="398"/>
      <c r="AC689" s="398"/>
      <c r="AD689" s="398"/>
      <c r="AE689" s="398"/>
      <c r="AF689" s="398"/>
      <c r="AG689" s="398"/>
      <c r="AH689" s="398"/>
    </row>
    <row r="690" spans="1:34"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c r="AA690" s="398"/>
      <c r="AB690" s="398"/>
      <c r="AC690" s="398"/>
      <c r="AD690" s="398"/>
      <c r="AE690" s="398"/>
      <c r="AF690" s="398"/>
      <c r="AG690" s="398"/>
      <c r="AH690" s="398"/>
    </row>
    <row r="691" spans="1:34"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c r="AA691" s="398"/>
      <c r="AB691" s="398"/>
      <c r="AC691" s="398"/>
      <c r="AD691" s="398"/>
      <c r="AE691" s="398"/>
      <c r="AF691" s="398"/>
      <c r="AG691" s="398"/>
      <c r="AH691" s="398"/>
    </row>
    <row r="692" spans="1:34"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c r="AA692" s="398"/>
      <c r="AB692" s="398"/>
      <c r="AC692" s="398"/>
      <c r="AD692" s="398"/>
      <c r="AE692" s="398"/>
      <c r="AF692" s="398"/>
      <c r="AG692" s="398"/>
      <c r="AH692" s="398"/>
    </row>
    <row r="693" spans="1:34"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c r="AA693" s="398"/>
      <c r="AB693" s="398"/>
      <c r="AC693" s="398"/>
      <c r="AD693" s="398"/>
      <c r="AE693" s="398"/>
      <c r="AF693" s="398"/>
      <c r="AG693" s="398"/>
      <c r="AH693" s="398"/>
    </row>
    <row r="694" spans="1:34"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c r="AA694" s="398"/>
      <c r="AB694" s="398"/>
      <c r="AC694" s="398"/>
      <c r="AD694" s="398"/>
      <c r="AE694" s="398"/>
      <c r="AF694" s="398"/>
      <c r="AG694" s="398"/>
      <c r="AH694" s="398"/>
    </row>
    <row r="695" spans="1:34"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c r="AA695" s="398"/>
      <c r="AB695" s="398"/>
      <c r="AC695" s="398"/>
      <c r="AD695" s="398"/>
      <c r="AE695" s="398"/>
      <c r="AF695" s="398"/>
      <c r="AG695" s="398"/>
      <c r="AH695" s="398"/>
    </row>
    <row r="696" spans="1:34"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c r="AA696" s="398"/>
      <c r="AB696" s="398"/>
      <c r="AC696" s="398"/>
      <c r="AD696" s="398"/>
      <c r="AE696" s="398"/>
      <c r="AF696" s="398"/>
      <c r="AG696" s="398"/>
      <c r="AH696" s="398"/>
    </row>
    <row r="697" spans="1:34"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c r="AA697" s="398"/>
      <c r="AB697" s="398"/>
      <c r="AC697" s="398"/>
      <c r="AD697" s="398"/>
      <c r="AE697" s="398"/>
      <c r="AF697" s="398"/>
      <c r="AG697" s="398"/>
      <c r="AH697" s="398"/>
    </row>
    <row r="698" spans="1:34"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c r="AA698" s="398"/>
      <c r="AB698" s="398"/>
      <c r="AC698" s="398"/>
      <c r="AD698" s="398"/>
      <c r="AE698" s="398"/>
      <c r="AF698" s="398"/>
      <c r="AG698" s="398"/>
      <c r="AH698" s="398"/>
    </row>
    <row r="699" spans="1:34"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c r="AA699" s="398"/>
      <c r="AB699" s="398"/>
      <c r="AC699" s="398"/>
      <c r="AD699" s="398"/>
      <c r="AE699" s="398"/>
      <c r="AF699" s="398"/>
      <c r="AG699" s="398"/>
      <c r="AH699" s="398"/>
    </row>
    <row r="700" spans="1:34"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c r="AA700" s="398"/>
      <c r="AB700" s="398"/>
      <c r="AC700" s="398"/>
      <c r="AD700" s="398"/>
      <c r="AE700" s="398"/>
      <c r="AF700" s="398"/>
      <c r="AG700" s="398"/>
      <c r="AH700" s="398"/>
    </row>
    <row r="701" spans="1:34"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c r="AH701" s="398"/>
    </row>
    <row r="702" spans="1:34"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c r="AA702" s="398"/>
      <c r="AB702" s="398"/>
      <c r="AC702" s="398"/>
      <c r="AD702" s="398"/>
      <c r="AE702" s="398"/>
      <c r="AF702" s="398"/>
      <c r="AG702" s="398"/>
      <c r="AH702" s="398"/>
    </row>
    <row r="703" spans="1:34"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c r="AA703" s="398"/>
      <c r="AB703" s="398"/>
      <c r="AC703" s="398"/>
      <c r="AD703" s="398"/>
      <c r="AE703" s="398"/>
      <c r="AF703" s="398"/>
      <c r="AG703" s="398"/>
      <c r="AH703" s="398"/>
    </row>
    <row r="704" spans="1:34"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c r="AA704" s="398"/>
      <c r="AB704" s="398"/>
      <c r="AC704" s="398"/>
      <c r="AD704" s="398"/>
      <c r="AE704" s="398"/>
      <c r="AF704" s="398"/>
      <c r="AG704" s="398"/>
      <c r="AH704" s="398"/>
    </row>
    <row r="705" spans="1:34"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c r="AA705" s="398"/>
      <c r="AB705" s="398"/>
      <c r="AC705" s="398"/>
      <c r="AD705" s="398"/>
      <c r="AE705" s="398"/>
      <c r="AF705" s="398"/>
      <c r="AG705" s="398"/>
      <c r="AH705" s="398"/>
    </row>
    <row r="706" spans="1:34"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c r="AA706" s="398"/>
      <c r="AB706" s="398"/>
      <c r="AC706" s="398"/>
      <c r="AD706" s="398"/>
      <c r="AE706" s="398"/>
      <c r="AF706" s="398"/>
      <c r="AG706" s="398"/>
      <c r="AH706" s="398"/>
    </row>
    <row r="707" spans="1:34"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c r="AA707" s="398"/>
      <c r="AB707" s="398"/>
      <c r="AC707" s="398"/>
      <c r="AD707" s="398"/>
      <c r="AE707" s="398"/>
      <c r="AF707" s="398"/>
      <c r="AG707" s="398"/>
      <c r="AH707" s="398"/>
    </row>
    <row r="708" spans="1:34"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c r="AA708" s="398"/>
      <c r="AB708" s="398"/>
      <c r="AC708" s="398"/>
      <c r="AD708" s="398"/>
      <c r="AE708" s="398"/>
      <c r="AF708" s="398"/>
      <c r="AG708" s="398"/>
      <c r="AH708" s="398"/>
    </row>
    <row r="709" spans="1:34"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98"/>
      <c r="AE709" s="398"/>
      <c r="AF709" s="398"/>
      <c r="AG709" s="398"/>
      <c r="AH709" s="398"/>
    </row>
    <row r="710" spans="1:34"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98"/>
      <c r="AE710" s="398"/>
      <c r="AF710" s="398"/>
      <c r="AG710" s="398"/>
      <c r="AH710" s="398"/>
    </row>
    <row r="711" spans="1:34"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398"/>
      <c r="AD711" s="398"/>
      <c r="AE711" s="398"/>
      <c r="AF711" s="398"/>
      <c r="AG711" s="398"/>
      <c r="AH711" s="398"/>
    </row>
    <row r="712" spans="1:34"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398"/>
      <c r="AD712" s="398"/>
      <c r="AE712" s="398"/>
      <c r="AF712" s="398"/>
      <c r="AG712" s="398"/>
      <c r="AH712" s="398"/>
    </row>
    <row r="713" spans="1:34"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c r="AA713" s="398"/>
      <c r="AB713" s="398"/>
      <c r="AC713" s="398"/>
      <c r="AD713" s="398"/>
      <c r="AE713" s="398"/>
      <c r="AF713" s="398"/>
      <c r="AG713" s="398"/>
      <c r="AH713" s="398"/>
    </row>
    <row r="714" spans="1:34"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c r="AH714" s="398"/>
    </row>
    <row r="715" spans="1:34"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c r="AH715" s="398"/>
    </row>
    <row r="716" spans="1:34"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c r="AA716" s="398"/>
      <c r="AB716" s="398"/>
      <c r="AC716" s="398"/>
      <c r="AD716" s="398"/>
      <c r="AE716" s="398"/>
      <c r="AF716" s="398"/>
      <c r="AG716" s="398"/>
      <c r="AH716" s="398"/>
    </row>
    <row r="717" spans="1:34"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98"/>
      <c r="AE717" s="398"/>
      <c r="AF717" s="398"/>
      <c r="AG717" s="398"/>
      <c r="AH717" s="398"/>
    </row>
    <row r="718" spans="1:34"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98"/>
      <c r="AE718" s="398"/>
      <c r="AF718" s="398"/>
      <c r="AG718" s="398"/>
      <c r="AH718" s="398"/>
    </row>
    <row r="719" spans="1:34"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c r="AA719" s="398"/>
      <c r="AB719" s="398"/>
      <c r="AC719" s="398"/>
      <c r="AD719" s="398"/>
      <c r="AE719" s="398"/>
      <c r="AF719" s="398"/>
      <c r="AG719" s="398"/>
      <c r="AH719" s="398"/>
    </row>
    <row r="720" spans="1:34"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c r="AH720" s="398"/>
    </row>
    <row r="721" spans="1:34"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c r="AH721" s="398"/>
    </row>
    <row r="722" spans="1:34"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c r="AA722" s="398"/>
      <c r="AB722" s="398"/>
      <c r="AC722" s="398"/>
      <c r="AD722" s="398"/>
      <c r="AE722" s="398"/>
      <c r="AF722" s="398"/>
      <c r="AG722" s="398"/>
      <c r="AH722" s="398"/>
    </row>
    <row r="723" spans="1:34"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c r="AA723" s="398"/>
      <c r="AB723" s="398"/>
      <c r="AC723" s="398"/>
      <c r="AD723" s="398"/>
      <c r="AE723" s="398"/>
      <c r="AF723" s="398"/>
      <c r="AG723" s="398"/>
      <c r="AH723" s="398"/>
    </row>
    <row r="724" spans="1:34"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c r="AA724" s="398"/>
      <c r="AB724" s="398"/>
      <c r="AC724" s="398"/>
      <c r="AD724" s="398"/>
      <c r="AE724" s="398"/>
      <c r="AF724" s="398"/>
      <c r="AG724" s="398"/>
      <c r="AH724" s="398"/>
    </row>
    <row r="725" spans="1:34"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c r="AA725" s="398"/>
      <c r="AB725" s="398"/>
      <c r="AC725" s="398"/>
      <c r="AD725" s="398"/>
      <c r="AE725" s="398"/>
      <c r="AF725" s="398"/>
      <c r="AG725" s="398"/>
      <c r="AH725" s="398"/>
    </row>
    <row r="726" spans="1:34"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c r="AA726" s="398"/>
      <c r="AB726" s="398"/>
      <c r="AC726" s="398"/>
      <c r="AD726" s="398"/>
      <c r="AE726" s="398"/>
      <c r="AF726" s="398"/>
      <c r="AG726" s="398"/>
      <c r="AH726" s="398"/>
    </row>
    <row r="727" spans="1:34"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c r="AA727" s="398"/>
      <c r="AB727" s="398"/>
      <c r="AC727" s="398"/>
      <c r="AD727" s="398"/>
      <c r="AE727" s="398"/>
      <c r="AF727" s="398"/>
      <c r="AG727" s="398"/>
      <c r="AH727" s="398"/>
    </row>
    <row r="728" spans="1:34"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c r="AA728" s="398"/>
      <c r="AB728" s="398"/>
      <c r="AC728" s="398"/>
      <c r="AD728" s="398"/>
      <c r="AE728" s="398"/>
      <c r="AF728" s="398"/>
      <c r="AG728" s="398"/>
      <c r="AH728" s="398"/>
    </row>
    <row r="729" spans="1:34"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c r="AA729" s="398"/>
      <c r="AB729" s="398"/>
      <c r="AC729" s="398"/>
      <c r="AD729" s="398"/>
      <c r="AE729" s="398"/>
      <c r="AF729" s="398"/>
      <c r="AG729" s="398"/>
      <c r="AH729" s="398"/>
    </row>
    <row r="730" spans="1:34"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c r="AA730" s="398"/>
      <c r="AB730" s="398"/>
      <c r="AC730" s="398"/>
      <c r="AD730" s="398"/>
      <c r="AE730" s="398"/>
      <c r="AF730" s="398"/>
      <c r="AG730" s="398"/>
      <c r="AH730" s="398"/>
    </row>
    <row r="731" spans="1:34"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c r="AA731" s="398"/>
      <c r="AB731" s="398"/>
      <c r="AC731" s="398"/>
      <c r="AD731" s="398"/>
      <c r="AE731" s="398"/>
      <c r="AF731" s="398"/>
      <c r="AG731" s="398"/>
      <c r="AH731" s="398"/>
    </row>
    <row r="732" spans="1:34"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c r="AA732" s="398"/>
      <c r="AB732" s="398"/>
      <c r="AC732" s="398"/>
      <c r="AD732" s="398"/>
      <c r="AE732" s="398"/>
      <c r="AF732" s="398"/>
      <c r="AG732" s="398"/>
      <c r="AH732" s="398"/>
    </row>
    <row r="733" spans="1:34"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c r="AA733" s="398"/>
      <c r="AB733" s="398"/>
      <c r="AC733" s="398"/>
      <c r="AD733" s="398"/>
      <c r="AE733" s="398"/>
      <c r="AF733" s="398"/>
      <c r="AG733" s="398"/>
      <c r="AH733" s="398"/>
    </row>
    <row r="734" spans="1:34"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c r="AA734" s="398"/>
      <c r="AB734" s="398"/>
      <c r="AC734" s="398"/>
      <c r="AD734" s="398"/>
      <c r="AE734" s="398"/>
      <c r="AF734" s="398"/>
      <c r="AG734" s="398"/>
      <c r="AH734" s="398"/>
    </row>
    <row r="735" spans="1:34"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c r="AA735" s="398"/>
      <c r="AB735" s="398"/>
      <c r="AC735" s="398"/>
      <c r="AD735" s="398"/>
      <c r="AE735" s="398"/>
      <c r="AF735" s="398"/>
      <c r="AG735" s="398"/>
      <c r="AH735" s="398"/>
    </row>
    <row r="736" spans="1:34"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c r="AA736" s="398"/>
      <c r="AB736" s="398"/>
      <c r="AC736" s="398"/>
      <c r="AD736" s="398"/>
      <c r="AE736" s="398"/>
      <c r="AF736" s="398"/>
      <c r="AG736" s="398"/>
      <c r="AH736" s="398"/>
    </row>
    <row r="737" spans="1:34"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c r="AA737" s="398"/>
      <c r="AB737" s="398"/>
      <c r="AC737" s="398"/>
      <c r="AD737" s="398"/>
      <c r="AE737" s="398"/>
      <c r="AF737" s="398"/>
      <c r="AG737" s="398"/>
      <c r="AH737" s="398"/>
    </row>
    <row r="738" spans="1:34"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c r="AH738" s="398"/>
    </row>
    <row r="739" spans="1:34"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c r="AA739" s="398"/>
      <c r="AB739" s="398"/>
      <c r="AC739" s="398"/>
      <c r="AD739" s="398"/>
      <c r="AE739" s="398"/>
      <c r="AF739" s="398"/>
      <c r="AG739" s="398"/>
      <c r="AH739" s="398"/>
    </row>
    <row r="740" spans="1:34"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c r="AA740" s="398"/>
      <c r="AB740" s="398"/>
      <c r="AC740" s="398"/>
      <c r="AD740" s="398"/>
      <c r="AE740" s="398"/>
      <c r="AF740" s="398"/>
      <c r="AG740" s="398"/>
      <c r="AH740" s="398"/>
    </row>
    <row r="741" spans="1:34"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c r="AA741" s="398"/>
      <c r="AB741" s="398"/>
      <c r="AC741" s="398"/>
      <c r="AD741" s="398"/>
      <c r="AE741" s="398"/>
      <c r="AF741" s="398"/>
      <c r="AG741" s="398"/>
      <c r="AH741" s="398"/>
    </row>
    <row r="742" spans="1:34"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c r="AA742" s="398"/>
      <c r="AB742" s="398"/>
      <c r="AC742" s="398"/>
      <c r="AD742" s="398"/>
      <c r="AE742" s="398"/>
      <c r="AF742" s="398"/>
      <c r="AG742" s="398"/>
      <c r="AH742" s="398"/>
    </row>
    <row r="743" spans="1:34"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c r="AA743" s="398"/>
      <c r="AB743" s="398"/>
      <c r="AC743" s="398"/>
      <c r="AD743" s="398"/>
      <c r="AE743" s="398"/>
      <c r="AF743" s="398"/>
      <c r="AG743" s="398"/>
      <c r="AH743" s="398"/>
    </row>
    <row r="744" spans="1:34"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c r="AH744" s="398"/>
    </row>
    <row r="745" spans="1:34"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c r="AA745" s="398"/>
      <c r="AB745" s="398"/>
      <c r="AC745" s="398"/>
      <c r="AD745" s="398"/>
      <c r="AE745" s="398"/>
      <c r="AF745" s="398"/>
      <c r="AG745" s="398"/>
      <c r="AH745" s="398"/>
    </row>
    <row r="746" spans="1:34"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c r="AA746" s="398"/>
      <c r="AB746" s="398"/>
      <c r="AC746" s="398"/>
      <c r="AD746" s="398"/>
      <c r="AE746" s="398"/>
      <c r="AF746" s="398"/>
      <c r="AG746" s="398"/>
      <c r="AH746" s="398"/>
    </row>
    <row r="747" spans="1:34"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c r="AA747" s="398"/>
      <c r="AB747" s="398"/>
      <c r="AC747" s="398"/>
      <c r="AD747" s="398"/>
      <c r="AE747" s="398"/>
      <c r="AF747" s="398"/>
      <c r="AG747" s="398"/>
      <c r="AH747" s="398"/>
    </row>
    <row r="748" spans="1:34"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c r="AA748" s="398"/>
      <c r="AB748" s="398"/>
      <c r="AC748" s="398"/>
      <c r="AD748" s="398"/>
      <c r="AE748" s="398"/>
      <c r="AF748" s="398"/>
      <c r="AG748" s="398"/>
      <c r="AH748" s="398"/>
    </row>
    <row r="749" spans="1:34"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c r="AA749" s="398"/>
      <c r="AB749" s="398"/>
      <c r="AC749" s="398"/>
      <c r="AD749" s="398"/>
      <c r="AE749" s="398"/>
      <c r="AF749" s="398"/>
      <c r="AG749" s="398"/>
      <c r="AH749" s="398"/>
    </row>
    <row r="750" spans="1:34"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c r="AA750" s="398"/>
      <c r="AB750" s="398"/>
      <c r="AC750" s="398"/>
      <c r="AD750" s="398"/>
      <c r="AE750" s="398"/>
      <c r="AF750" s="398"/>
      <c r="AG750" s="398"/>
      <c r="AH750" s="398"/>
    </row>
    <row r="751" spans="1:34"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c r="AA751" s="398"/>
      <c r="AB751" s="398"/>
      <c r="AC751" s="398"/>
      <c r="AD751" s="398"/>
      <c r="AE751" s="398"/>
      <c r="AF751" s="398"/>
      <c r="AG751" s="398"/>
      <c r="AH751" s="398"/>
    </row>
    <row r="752" spans="1:34"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c r="AA752" s="398"/>
      <c r="AB752" s="398"/>
      <c r="AC752" s="398"/>
      <c r="AD752" s="398"/>
      <c r="AE752" s="398"/>
      <c r="AF752" s="398"/>
      <c r="AG752" s="398"/>
      <c r="AH752" s="398"/>
    </row>
    <row r="753" spans="1:34"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c r="AA753" s="398"/>
      <c r="AB753" s="398"/>
      <c r="AC753" s="398"/>
      <c r="AD753" s="398"/>
      <c r="AE753" s="398"/>
      <c r="AF753" s="398"/>
      <c r="AG753" s="398"/>
      <c r="AH753" s="398"/>
    </row>
    <row r="754" spans="1:34"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c r="AA754" s="398"/>
      <c r="AB754" s="398"/>
      <c r="AC754" s="398"/>
      <c r="AD754" s="398"/>
      <c r="AE754" s="398"/>
      <c r="AF754" s="398"/>
      <c r="AG754" s="398"/>
      <c r="AH754" s="398"/>
    </row>
    <row r="755" spans="1:34"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c r="AA755" s="398"/>
      <c r="AB755" s="398"/>
      <c r="AC755" s="398"/>
      <c r="AD755" s="398"/>
      <c r="AE755" s="398"/>
      <c r="AF755" s="398"/>
      <c r="AG755" s="398"/>
      <c r="AH755" s="398"/>
    </row>
    <row r="756" spans="1:34"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c r="AA756" s="398"/>
      <c r="AB756" s="398"/>
      <c r="AC756" s="398"/>
      <c r="AD756" s="398"/>
      <c r="AE756" s="398"/>
      <c r="AF756" s="398"/>
      <c r="AG756" s="398"/>
      <c r="AH756" s="398"/>
    </row>
    <row r="757" spans="1:34"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c r="AA757" s="398"/>
      <c r="AB757" s="398"/>
      <c r="AC757" s="398"/>
      <c r="AD757" s="398"/>
      <c r="AE757" s="398"/>
      <c r="AF757" s="398"/>
      <c r="AG757" s="398"/>
      <c r="AH757" s="398"/>
    </row>
    <row r="758" spans="1:34"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c r="AA758" s="398"/>
      <c r="AB758" s="398"/>
      <c r="AC758" s="398"/>
      <c r="AD758" s="398"/>
      <c r="AE758" s="398"/>
      <c r="AF758" s="398"/>
      <c r="AG758" s="398"/>
      <c r="AH758" s="398"/>
    </row>
    <row r="759" spans="1:34"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c r="AA759" s="398"/>
      <c r="AB759" s="398"/>
      <c r="AC759" s="398"/>
      <c r="AD759" s="398"/>
      <c r="AE759" s="398"/>
      <c r="AF759" s="398"/>
      <c r="AG759" s="398"/>
      <c r="AH759" s="398"/>
    </row>
    <row r="760" spans="1:34"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c r="AA760" s="398"/>
      <c r="AB760" s="398"/>
      <c r="AC760" s="398"/>
      <c r="AD760" s="398"/>
      <c r="AE760" s="398"/>
      <c r="AF760" s="398"/>
      <c r="AG760" s="398"/>
      <c r="AH760" s="398"/>
    </row>
    <row r="761" spans="1:34"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c r="AA761" s="398"/>
      <c r="AB761" s="398"/>
      <c r="AC761" s="398"/>
      <c r="AD761" s="398"/>
      <c r="AE761" s="398"/>
      <c r="AF761" s="398"/>
      <c r="AG761" s="398"/>
      <c r="AH761" s="398"/>
    </row>
    <row r="762" spans="1:34"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c r="AA762" s="398"/>
      <c r="AB762" s="398"/>
      <c r="AC762" s="398"/>
      <c r="AD762" s="398"/>
      <c r="AE762" s="398"/>
      <c r="AF762" s="398"/>
      <c r="AG762" s="398"/>
      <c r="AH762" s="398"/>
    </row>
    <row r="763" spans="1:34"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c r="AH763" s="398"/>
    </row>
    <row r="764" spans="1:34"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c r="AH764" s="398"/>
    </row>
    <row r="765" spans="1:34"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c r="AA765" s="398"/>
      <c r="AB765" s="398"/>
      <c r="AC765" s="398"/>
      <c r="AD765" s="398"/>
      <c r="AE765" s="398"/>
      <c r="AF765" s="398"/>
      <c r="AG765" s="398"/>
      <c r="AH765" s="398"/>
    </row>
    <row r="766" spans="1:34"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c r="AA766" s="398"/>
      <c r="AB766" s="398"/>
      <c r="AC766" s="398"/>
      <c r="AD766" s="398"/>
      <c r="AE766" s="398"/>
      <c r="AF766" s="398"/>
      <c r="AG766" s="398"/>
      <c r="AH766" s="398"/>
    </row>
    <row r="767" spans="1:34"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c r="AA767" s="398"/>
      <c r="AB767" s="398"/>
      <c r="AC767" s="398"/>
      <c r="AD767" s="398"/>
      <c r="AE767" s="398"/>
      <c r="AF767" s="398"/>
      <c r="AG767" s="398"/>
      <c r="AH767" s="398"/>
    </row>
    <row r="768" spans="1:34"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c r="AA768" s="398"/>
      <c r="AB768" s="398"/>
      <c r="AC768" s="398"/>
      <c r="AD768" s="398"/>
      <c r="AE768" s="398"/>
      <c r="AF768" s="398"/>
      <c r="AG768" s="398"/>
      <c r="AH768" s="398"/>
    </row>
    <row r="769" spans="1:34"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c r="AA769" s="398"/>
      <c r="AB769" s="398"/>
      <c r="AC769" s="398"/>
      <c r="AD769" s="398"/>
      <c r="AE769" s="398"/>
      <c r="AF769" s="398"/>
      <c r="AG769" s="398"/>
      <c r="AH769" s="398"/>
    </row>
    <row r="770" spans="1:34"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c r="AA770" s="398"/>
      <c r="AB770" s="398"/>
      <c r="AC770" s="398"/>
      <c r="AD770" s="398"/>
      <c r="AE770" s="398"/>
      <c r="AF770" s="398"/>
      <c r="AG770" s="398"/>
      <c r="AH770" s="398"/>
    </row>
    <row r="771" spans="1:34"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c r="AA771" s="398"/>
      <c r="AB771" s="398"/>
      <c r="AC771" s="398"/>
      <c r="AD771" s="398"/>
      <c r="AE771" s="398"/>
      <c r="AF771" s="398"/>
      <c r="AG771" s="398"/>
      <c r="AH771" s="398"/>
    </row>
    <row r="772" spans="1:34"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c r="AA772" s="398"/>
      <c r="AB772" s="398"/>
      <c r="AC772" s="398"/>
      <c r="AD772" s="398"/>
      <c r="AE772" s="398"/>
      <c r="AF772" s="398"/>
      <c r="AG772" s="398"/>
      <c r="AH772" s="398"/>
    </row>
    <row r="773" spans="1:34"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c r="AA773" s="398"/>
      <c r="AB773" s="398"/>
      <c r="AC773" s="398"/>
      <c r="AD773" s="398"/>
      <c r="AE773" s="398"/>
      <c r="AF773" s="398"/>
      <c r="AG773" s="398"/>
      <c r="AH773" s="398"/>
    </row>
    <row r="774" spans="1:34"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c r="AA774" s="398"/>
      <c r="AB774" s="398"/>
      <c r="AC774" s="398"/>
      <c r="AD774" s="398"/>
      <c r="AE774" s="398"/>
      <c r="AF774" s="398"/>
      <c r="AG774" s="398"/>
      <c r="AH774" s="398"/>
    </row>
    <row r="775" spans="1:34"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c r="AA775" s="398"/>
      <c r="AB775" s="398"/>
      <c r="AC775" s="398"/>
      <c r="AD775" s="398"/>
      <c r="AE775" s="398"/>
      <c r="AF775" s="398"/>
      <c r="AG775" s="398"/>
      <c r="AH775" s="398"/>
    </row>
    <row r="776" spans="1:34"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c r="AA776" s="398"/>
      <c r="AB776" s="398"/>
      <c r="AC776" s="398"/>
      <c r="AD776" s="398"/>
      <c r="AE776" s="398"/>
      <c r="AF776" s="398"/>
      <c r="AG776" s="398"/>
      <c r="AH776" s="398"/>
    </row>
    <row r="777" spans="1:34"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c r="AA777" s="398"/>
      <c r="AB777" s="398"/>
      <c r="AC777" s="398"/>
      <c r="AD777" s="398"/>
      <c r="AE777" s="398"/>
      <c r="AF777" s="398"/>
      <c r="AG777" s="398"/>
      <c r="AH777" s="398"/>
    </row>
    <row r="778" spans="1:34"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c r="AA778" s="398"/>
      <c r="AB778" s="398"/>
      <c r="AC778" s="398"/>
      <c r="AD778" s="398"/>
      <c r="AE778" s="398"/>
      <c r="AF778" s="398"/>
      <c r="AG778" s="398"/>
      <c r="AH778" s="398"/>
    </row>
    <row r="779" spans="1:34"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c r="AA779" s="398"/>
      <c r="AB779" s="398"/>
      <c r="AC779" s="398"/>
      <c r="AD779" s="398"/>
      <c r="AE779" s="398"/>
      <c r="AF779" s="398"/>
      <c r="AG779" s="398"/>
      <c r="AH779" s="398"/>
    </row>
    <row r="780" spans="1:34"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c r="AA780" s="398"/>
      <c r="AB780" s="398"/>
      <c r="AC780" s="398"/>
      <c r="AD780" s="398"/>
      <c r="AE780" s="398"/>
      <c r="AF780" s="398"/>
      <c r="AG780" s="398"/>
      <c r="AH780" s="398"/>
    </row>
    <row r="781" spans="1:34"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c r="AH781" s="398"/>
    </row>
    <row r="782" spans="1:34"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c r="AH782" s="398"/>
    </row>
    <row r="783" spans="1:34"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c r="AH783" s="398"/>
    </row>
    <row r="784" spans="1:34"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c r="AA784" s="398"/>
      <c r="AB784" s="398"/>
      <c r="AC784" s="398"/>
      <c r="AD784" s="398"/>
      <c r="AE784" s="398"/>
      <c r="AF784" s="398"/>
      <c r="AG784" s="398"/>
      <c r="AH784" s="398"/>
    </row>
    <row r="785" spans="1:34"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c r="AA785" s="398"/>
      <c r="AB785" s="398"/>
      <c r="AC785" s="398"/>
      <c r="AD785" s="398"/>
      <c r="AE785" s="398"/>
      <c r="AF785" s="398"/>
      <c r="AG785" s="398"/>
      <c r="AH785" s="398"/>
    </row>
    <row r="786" spans="1:34"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c r="AA786" s="398"/>
      <c r="AB786" s="398"/>
      <c r="AC786" s="398"/>
      <c r="AD786" s="398"/>
      <c r="AE786" s="398"/>
      <c r="AF786" s="398"/>
      <c r="AG786" s="398"/>
      <c r="AH786" s="398"/>
    </row>
    <row r="787" spans="1:34"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c r="AA787" s="398"/>
      <c r="AB787" s="398"/>
      <c r="AC787" s="398"/>
      <c r="AD787" s="398"/>
      <c r="AE787" s="398"/>
      <c r="AF787" s="398"/>
      <c r="AG787" s="398"/>
      <c r="AH787" s="398"/>
    </row>
    <row r="788" spans="1:34"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c r="AH788" s="398"/>
    </row>
    <row r="789" spans="1:34"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c r="AA789" s="398"/>
      <c r="AB789" s="398"/>
      <c r="AC789" s="398"/>
      <c r="AD789" s="398"/>
      <c r="AE789" s="398"/>
      <c r="AF789" s="398"/>
      <c r="AG789" s="398"/>
      <c r="AH789" s="398"/>
    </row>
    <row r="790" spans="1:34"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c r="AA790" s="398"/>
      <c r="AB790" s="398"/>
      <c r="AC790" s="398"/>
      <c r="AD790" s="398"/>
      <c r="AE790" s="398"/>
      <c r="AF790" s="398"/>
      <c r="AG790" s="398"/>
      <c r="AH790" s="398"/>
    </row>
    <row r="791" spans="1:34"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c r="AA791" s="398"/>
      <c r="AB791" s="398"/>
      <c r="AC791" s="398"/>
      <c r="AD791" s="398"/>
      <c r="AE791" s="398"/>
      <c r="AF791" s="398"/>
      <c r="AG791" s="398"/>
      <c r="AH791" s="398"/>
    </row>
    <row r="792" spans="1:34"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c r="AA792" s="398"/>
      <c r="AB792" s="398"/>
      <c r="AC792" s="398"/>
      <c r="AD792" s="398"/>
      <c r="AE792" s="398"/>
      <c r="AF792" s="398"/>
      <c r="AG792" s="398"/>
      <c r="AH792" s="398"/>
    </row>
    <row r="793" spans="1:34"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c r="AA793" s="398"/>
      <c r="AB793" s="398"/>
      <c r="AC793" s="398"/>
      <c r="AD793" s="398"/>
      <c r="AE793" s="398"/>
      <c r="AF793" s="398"/>
      <c r="AG793" s="398"/>
      <c r="AH793" s="398"/>
    </row>
    <row r="794" spans="1:34"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c r="AA794" s="398"/>
      <c r="AB794" s="398"/>
      <c r="AC794" s="398"/>
      <c r="AD794" s="398"/>
      <c r="AE794" s="398"/>
      <c r="AF794" s="398"/>
      <c r="AG794" s="398"/>
      <c r="AH794" s="398"/>
    </row>
    <row r="795" spans="1:34"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c r="AA795" s="398"/>
      <c r="AB795" s="398"/>
      <c r="AC795" s="398"/>
      <c r="AD795" s="398"/>
      <c r="AE795" s="398"/>
      <c r="AF795" s="398"/>
      <c r="AG795" s="398"/>
      <c r="AH795" s="398"/>
    </row>
    <row r="796" spans="1:34"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row>
    <row r="797" spans="1:34"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c r="AA797" s="398"/>
      <c r="AB797" s="398"/>
      <c r="AC797" s="398"/>
      <c r="AD797" s="398"/>
      <c r="AE797" s="398"/>
      <c r="AF797" s="398"/>
      <c r="AG797" s="398"/>
      <c r="AH797" s="398"/>
    </row>
    <row r="798" spans="1:34"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c r="AA798" s="398"/>
      <c r="AB798" s="398"/>
      <c r="AC798" s="398"/>
      <c r="AD798" s="398"/>
      <c r="AE798" s="398"/>
      <c r="AF798" s="398"/>
      <c r="AG798" s="398"/>
      <c r="AH798" s="398"/>
    </row>
    <row r="799" spans="1:34"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c r="AA799" s="398"/>
      <c r="AB799" s="398"/>
      <c r="AC799" s="398"/>
      <c r="AD799" s="398"/>
      <c r="AE799" s="398"/>
      <c r="AF799" s="398"/>
      <c r="AG799" s="398"/>
      <c r="AH799" s="398"/>
    </row>
    <row r="800" spans="1:34"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c r="AA800" s="398"/>
      <c r="AB800" s="398"/>
      <c r="AC800" s="398"/>
      <c r="AD800" s="398"/>
      <c r="AE800" s="398"/>
      <c r="AF800" s="398"/>
      <c r="AG800" s="398"/>
      <c r="AH800" s="398"/>
    </row>
    <row r="801" spans="1:34"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c r="AA801" s="398"/>
      <c r="AB801" s="398"/>
      <c r="AC801" s="398"/>
      <c r="AD801" s="398"/>
      <c r="AE801" s="398"/>
      <c r="AF801" s="398"/>
      <c r="AG801" s="398"/>
      <c r="AH801" s="398"/>
    </row>
    <row r="802" spans="1:34"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c r="AA802" s="398"/>
      <c r="AB802" s="398"/>
      <c r="AC802" s="398"/>
      <c r="AD802" s="398"/>
      <c r="AE802" s="398"/>
      <c r="AF802" s="398"/>
      <c r="AG802" s="398"/>
      <c r="AH802" s="398"/>
    </row>
    <row r="803" spans="1:34"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c r="AA803" s="398"/>
      <c r="AB803" s="398"/>
      <c r="AC803" s="398"/>
      <c r="AD803" s="398"/>
      <c r="AE803" s="398"/>
      <c r="AF803" s="398"/>
      <c r="AG803" s="398"/>
      <c r="AH803" s="398"/>
    </row>
    <row r="804" spans="1:34"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398"/>
      <c r="AE804" s="398"/>
      <c r="AF804" s="398"/>
      <c r="AG804" s="398"/>
      <c r="AH804" s="398"/>
    </row>
    <row r="805" spans="1:34"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c r="AA805" s="398"/>
      <c r="AB805" s="398"/>
      <c r="AC805" s="398"/>
      <c r="AD805" s="398"/>
      <c r="AE805" s="398"/>
      <c r="AF805" s="398"/>
      <c r="AG805" s="398"/>
      <c r="AH805" s="398"/>
    </row>
    <row r="806" spans="1:34"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398"/>
      <c r="AE806" s="398"/>
      <c r="AF806" s="398"/>
      <c r="AG806" s="398"/>
      <c r="AH806" s="398"/>
    </row>
    <row r="807" spans="1:34"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398"/>
      <c r="AE807" s="398"/>
      <c r="AF807" s="398"/>
      <c r="AG807" s="398"/>
      <c r="AH807" s="398"/>
    </row>
    <row r="808" spans="1:34"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c r="AH808" s="398"/>
    </row>
    <row r="809" spans="1:34"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c r="AH809" s="398"/>
    </row>
    <row r="810" spans="1:34"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c r="AA810" s="398"/>
      <c r="AB810" s="398"/>
      <c r="AC810" s="398"/>
      <c r="AD810" s="398"/>
      <c r="AE810" s="398"/>
      <c r="AF810" s="398"/>
      <c r="AG810" s="398"/>
      <c r="AH810" s="398"/>
    </row>
    <row r="811" spans="1:34"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398"/>
      <c r="AE811" s="398"/>
      <c r="AF811" s="398"/>
      <c r="AG811" s="398"/>
      <c r="AH811" s="398"/>
    </row>
    <row r="812" spans="1:34"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c r="AA812" s="398"/>
      <c r="AB812" s="398"/>
      <c r="AC812" s="398"/>
      <c r="AD812" s="398"/>
      <c r="AE812" s="398"/>
      <c r="AF812" s="398"/>
      <c r="AG812" s="398"/>
      <c r="AH812" s="398"/>
    </row>
    <row r="813" spans="1:34"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398"/>
      <c r="AE813" s="398"/>
      <c r="AF813" s="398"/>
      <c r="AG813" s="398"/>
      <c r="AH813" s="398"/>
    </row>
    <row r="814" spans="1:34"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c r="AA814" s="398"/>
      <c r="AB814" s="398"/>
      <c r="AC814" s="398"/>
      <c r="AD814" s="398"/>
      <c r="AE814" s="398"/>
      <c r="AF814" s="398"/>
      <c r="AG814" s="398"/>
      <c r="AH814" s="398"/>
    </row>
    <row r="815" spans="1:34"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398"/>
      <c r="AE815" s="398"/>
      <c r="AF815" s="398"/>
      <c r="AG815" s="398"/>
      <c r="AH815" s="398"/>
    </row>
    <row r="816" spans="1:34"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c r="AA816" s="398"/>
      <c r="AB816" s="398"/>
      <c r="AC816" s="398"/>
      <c r="AD816" s="398"/>
      <c r="AE816" s="398"/>
      <c r="AF816" s="398"/>
      <c r="AG816" s="398"/>
      <c r="AH816" s="398"/>
    </row>
    <row r="817" spans="1:34"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398"/>
      <c r="AD817" s="398"/>
      <c r="AE817" s="398"/>
      <c r="AF817" s="398"/>
      <c r="AG817" s="398"/>
      <c r="AH817" s="398"/>
    </row>
    <row r="818" spans="1:34"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row>
    <row r="819" spans="1:34"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c r="AA819" s="398"/>
      <c r="AB819" s="398"/>
      <c r="AC819" s="398"/>
      <c r="AD819" s="398"/>
      <c r="AE819" s="398"/>
      <c r="AF819" s="398"/>
      <c r="AG819" s="398"/>
      <c r="AH819" s="398"/>
    </row>
    <row r="820" spans="1:34"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c r="AA820" s="398"/>
      <c r="AB820" s="398"/>
      <c r="AC820" s="398"/>
      <c r="AD820" s="398"/>
      <c r="AE820" s="398"/>
      <c r="AF820" s="398"/>
      <c r="AG820" s="398"/>
      <c r="AH820" s="398"/>
    </row>
    <row r="821" spans="1:34"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c r="AA821" s="398"/>
      <c r="AB821" s="398"/>
      <c r="AC821" s="398"/>
      <c r="AD821" s="398"/>
      <c r="AE821" s="398"/>
      <c r="AF821" s="398"/>
      <c r="AG821" s="398"/>
      <c r="AH821" s="398"/>
    </row>
    <row r="822" spans="1:34"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c r="AA822" s="398"/>
      <c r="AB822" s="398"/>
      <c r="AC822" s="398"/>
      <c r="AD822" s="398"/>
      <c r="AE822" s="398"/>
      <c r="AF822" s="398"/>
      <c r="AG822" s="398"/>
      <c r="AH822" s="398"/>
    </row>
    <row r="823" spans="1:34"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c r="AA823" s="398"/>
      <c r="AB823" s="398"/>
      <c r="AC823" s="398"/>
      <c r="AD823" s="398"/>
      <c r="AE823" s="398"/>
      <c r="AF823" s="398"/>
      <c r="AG823" s="398"/>
      <c r="AH823" s="398"/>
    </row>
    <row r="824" spans="1:34"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c r="AA824" s="398"/>
      <c r="AB824" s="398"/>
      <c r="AC824" s="398"/>
      <c r="AD824" s="398"/>
      <c r="AE824" s="398"/>
      <c r="AF824" s="398"/>
      <c r="AG824" s="398"/>
      <c r="AH824" s="398"/>
    </row>
    <row r="825" spans="1:34"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c r="AH825" s="398"/>
    </row>
    <row r="826" spans="1:34"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c r="AA826" s="398"/>
      <c r="AB826" s="398"/>
      <c r="AC826" s="398"/>
      <c r="AD826" s="398"/>
      <c r="AE826" s="398"/>
      <c r="AF826" s="398"/>
      <c r="AG826" s="398"/>
      <c r="AH826" s="398"/>
    </row>
    <row r="827" spans="1:34"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c r="AA827" s="398"/>
      <c r="AB827" s="398"/>
      <c r="AC827" s="398"/>
      <c r="AD827" s="398"/>
      <c r="AE827" s="398"/>
      <c r="AF827" s="398"/>
      <c r="AG827" s="398"/>
      <c r="AH827" s="398"/>
    </row>
    <row r="828" spans="1:34"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c r="AA828" s="398"/>
      <c r="AB828" s="398"/>
      <c r="AC828" s="398"/>
      <c r="AD828" s="398"/>
      <c r="AE828" s="398"/>
      <c r="AF828" s="398"/>
      <c r="AG828" s="398"/>
      <c r="AH828" s="398"/>
    </row>
    <row r="829" spans="1:34"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c r="AA829" s="398"/>
      <c r="AB829" s="398"/>
      <c r="AC829" s="398"/>
      <c r="AD829" s="398"/>
      <c r="AE829" s="398"/>
      <c r="AF829" s="398"/>
      <c r="AG829" s="398"/>
      <c r="AH829" s="398"/>
    </row>
    <row r="830" spans="1:34"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c r="AA830" s="398"/>
      <c r="AB830" s="398"/>
      <c r="AC830" s="398"/>
      <c r="AD830" s="398"/>
      <c r="AE830" s="398"/>
      <c r="AF830" s="398"/>
      <c r="AG830" s="398"/>
      <c r="AH830" s="398"/>
    </row>
    <row r="831" spans="1:34"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c r="AA831" s="398"/>
      <c r="AB831" s="398"/>
      <c r="AC831" s="398"/>
      <c r="AD831" s="398"/>
      <c r="AE831" s="398"/>
      <c r="AF831" s="398"/>
      <c r="AG831" s="398"/>
      <c r="AH831" s="398"/>
    </row>
    <row r="832" spans="1:34"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c r="AA832" s="398"/>
      <c r="AB832" s="398"/>
      <c r="AC832" s="398"/>
      <c r="AD832" s="398"/>
      <c r="AE832" s="398"/>
      <c r="AF832" s="398"/>
      <c r="AG832" s="398"/>
      <c r="AH832" s="398"/>
    </row>
    <row r="833" spans="1:34"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c r="AA833" s="398"/>
      <c r="AB833" s="398"/>
      <c r="AC833" s="398"/>
      <c r="AD833" s="398"/>
      <c r="AE833" s="398"/>
      <c r="AF833" s="398"/>
      <c r="AG833" s="398"/>
      <c r="AH833" s="398"/>
    </row>
    <row r="834" spans="1:34"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c r="AA834" s="398"/>
      <c r="AB834" s="398"/>
      <c r="AC834" s="398"/>
      <c r="AD834" s="398"/>
      <c r="AE834" s="398"/>
      <c r="AF834" s="398"/>
      <c r="AG834" s="398"/>
      <c r="AH834" s="398"/>
    </row>
    <row r="835" spans="1:34"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c r="AA835" s="398"/>
      <c r="AB835" s="398"/>
      <c r="AC835" s="398"/>
      <c r="AD835" s="398"/>
      <c r="AE835" s="398"/>
      <c r="AF835" s="398"/>
      <c r="AG835" s="398"/>
      <c r="AH835" s="398"/>
    </row>
    <row r="836" spans="1:34"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c r="AA836" s="398"/>
      <c r="AB836" s="398"/>
      <c r="AC836" s="398"/>
      <c r="AD836" s="398"/>
      <c r="AE836" s="398"/>
      <c r="AF836" s="398"/>
      <c r="AG836" s="398"/>
      <c r="AH836" s="398"/>
    </row>
    <row r="837" spans="1:34"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c r="AA837" s="398"/>
      <c r="AB837" s="398"/>
      <c r="AC837" s="398"/>
      <c r="AD837" s="398"/>
      <c r="AE837" s="398"/>
      <c r="AF837" s="398"/>
      <c r="AG837" s="398"/>
      <c r="AH837" s="398"/>
    </row>
    <row r="838" spans="1:34"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c r="AH838" s="398"/>
    </row>
    <row r="839" spans="1:34"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c r="AA839" s="398"/>
      <c r="AB839" s="398"/>
      <c r="AC839" s="398"/>
      <c r="AD839" s="398"/>
      <c r="AE839" s="398"/>
      <c r="AF839" s="398"/>
      <c r="AG839" s="398"/>
      <c r="AH839" s="398"/>
    </row>
    <row r="840" spans="1:34"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c r="AH840" s="398"/>
    </row>
    <row r="841" spans="1:34"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c r="AA841" s="398"/>
      <c r="AB841" s="398"/>
      <c r="AC841" s="398"/>
      <c r="AD841" s="398"/>
      <c r="AE841" s="398"/>
      <c r="AF841" s="398"/>
      <c r="AG841" s="398"/>
      <c r="AH841" s="398"/>
    </row>
    <row r="842" spans="1:34"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c r="AA842" s="398"/>
      <c r="AB842" s="398"/>
      <c r="AC842" s="398"/>
      <c r="AD842" s="398"/>
      <c r="AE842" s="398"/>
      <c r="AF842" s="398"/>
      <c r="AG842" s="398"/>
      <c r="AH842" s="398"/>
    </row>
    <row r="843" spans="1:34"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c r="AA843" s="398"/>
      <c r="AB843" s="398"/>
      <c r="AC843" s="398"/>
      <c r="AD843" s="398"/>
      <c r="AE843" s="398"/>
      <c r="AF843" s="398"/>
      <c r="AG843" s="398"/>
      <c r="AH843" s="398"/>
    </row>
    <row r="844" spans="1:34"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c r="AA844" s="398"/>
      <c r="AB844" s="398"/>
      <c r="AC844" s="398"/>
      <c r="AD844" s="398"/>
      <c r="AE844" s="398"/>
      <c r="AF844" s="398"/>
      <c r="AG844" s="398"/>
      <c r="AH844" s="398"/>
    </row>
    <row r="845" spans="1:34"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c r="AA845" s="398"/>
      <c r="AB845" s="398"/>
      <c r="AC845" s="398"/>
      <c r="AD845" s="398"/>
      <c r="AE845" s="398"/>
      <c r="AF845" s="398"/>
      <c r="AG845" s="398"/>
      <c r="AH845" s="398"/>
    </row>
    <row r="846" spans="1:34"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c r="AA846" s="398"/>
      <c r="AB846" s="398"/>
      <c r="AC846" s="398"/>
      <c r="AD846" s="398"/>
      <c r="AE846" s="398"/>
      <c r="AF846" s="398"/>
      <c r="AG846" s="398"/>
      <c r="AH846" s="398"/>
    </row>
    <row r="847" spans="1:34"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c r="AH847" s="398"/>
    </row>
    <row r="848" spans="1:34"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c r="AA848" s="398"/>
      <c r="AB848" s="398"/>
      <c r="AC848" s="398"/>
      <c r="AD848" s="398"/>
      <c r="AE848" s="398"/>
      <c r="AF848" s="398"/>
      <c r="AG848" s="398"/>
      <c r="AH848" s="398"/>
    </row>
    <row r="849" spans="1:34"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c r="AA849" s="398"/>
      <c r="AB849" s="398"/>
      <c r="AC849" s="398"/>
      <c r="AD849" s="398"/>
      <c r="AE849" s="398"/>
      <c r="AF849" s="398"/>
      <c r="AG849" s="398"/>
      <c r="AH849" s="398"/>
    </row>
    <row r="850" spans="1:34"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c r="AA850" s="398"/>
      <c r="AB850" s="398"/>
      <c r="AC850" s="398"/>
      <c r="AD850" s="398"/>
      <c r="AE850" s="398"/>
      <c r="AF850" s="398"/>
      <c r="AG850" s="398"/>
      <c r="AH850" s="398"/>
    </row>
    <row r="851" spans="1:34"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c r="AA851" s="398"/>
      <c r="AB851" s="398"/>
      <c r="AC851" s="398"/>
      <c r="AD851" s="398"/>
      <c r="AE851" s="398"/>
      <c r="AF851" s="398"/>
      <c r="AG851" s="398"/>
      <c r="AH851" s="398"/>
    </row>
    <row r="852" spans="1:34"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c r="AA852" s="398"/>
      <c r="AB852" s="398"/>
      <c r="AC852" s="398"/>
      <c r="AD852" s="398"/>
      <c r="AE852" s="398"/>
      <c r="AF852" s="398"/>
      <c r="AG852" s="398"/>
      <c r="AH852" s="398"/>
    </row>
    <row r="853" spans="1:34"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c r="AA853" s="398"/>
      <c r="AB853" s="398"/>
      <c r="AC853" s="398"/>
      <c r="AD853" s="398"/>
      <c r="AE853" s="398"/>
      <c r="AF853" s="398"/>
      <c r="AG853" s="398"/>
      <c r="AH853" s="398"/>
    </row>
    <row r="854" spans="1:34"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c r="AA854" s="398"/>
      <c r="AB854" s="398"/>
      <c r="AC854" s="398"/>
      <c r="AD854" s="398"/>
      <c r="AE854" s="398"/>
      <c r="AF854" s="398"/>
      <c r="AG854" s="398"/>
      <c r="AH854" s="398"/>
    </row>
    <row r="855" spans="1:34"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c r="AH855" s="398"/>
    </row>
    <row r="856" spans="1:34"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c r="AA856" s="398"/>
      <c r="AB856" s="398"/>
      <c r="AC856" s="398"/>
      <c r="AD856" s="398"/>
      <c r="AE856" s="398"/>
      <c r="AF856" s="398"/>
      <c r="AG856" s="398"/>
      <c r="AH856" s="398"/>
    </row>
    <row r="857" spans="1:34"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c r="AA857" s="398"/>
      <c r="AB857" s="398"/>
      <c r="AC857" s="398"/>
      <c r="AD857" s="398"/>
      <c r="AE857" s="398"/>
      <c r="AF857" s="398"/>
      <c r="AG857" s="398"/>
      <c r="AH857" s="398"/>
    </row>
    <row r="858" spans="1:34"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c r="AA858" s="398"/>
      <c r="AB858" s="398"/>
      <c r="AC858" s="398"/>
      <c r="AD858" s="398"/>
      <c r="AE858" s="398"/>
      <c r="AF858" s="398"/>
      <c r="AG858" s="398"/>
      <c r="AH858" s="398"/>
    </row>
    <row r="859" spans="1:34"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c r="AA859" s="398"/>
      <c r="AB859" s="398"/>
      <c r="AC859" s="398"/>
      <c r="AD859" s="398"/>
      <c r="AE859" s="398"/>
      <c r="AF859" s="398"/>
      <c r="AG859" s="398"/>
      <c r="AH859" s="398"/>
    </row>
    <row r="860" spans="1:34"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row>
    <row r="861" spans="1:34"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c r="AA861" s="398"/>
      <c r="AB861" s="398"/>
      <c r="AC861" s="398"/>
      <c r="AD861" s="398"/>
      <c r="AE861" s="398"/>
      <c r="AF861" s="398"/>
      <c r="AG861" s="398"/>
      <c r="AH861" s="398"/>
    </row>
    <row r="862" spans="1:34"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c r="AA862" s="398"/>
      <c r="AB862" s="398"/>
      <c r="AC862" s="398"/>
      <c r="AD862" s="398"/>
      <c r="AE862" s="398"/>
      <c r="AF862" s="398"/>
      <c r="AG862" s="398"/>
      <c r="AH862" s="398"/>
    </row>
    <row r="863" spans="1:34"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c r="AA863" s="398"/>
      <c r="AB863" s="398"/>
      <c r="AC863" s="398"/>
      <c r="AD863" s="398"/>
      <c r="AE863" s="398"/>
      <c r="AF863" s="398"/>
      <c r="AG863" s="398"/>
      <c r="AH863" s="398"/>
    </row>
    <row r="864" spans="1:34"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c r="AH864" s="398"/>
    </row>
    <row r="865" spans="1:34"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c r="AH865" s="398"/>
    </row>
    <row r="866" spans="1:34"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c r="AA866" s="398"/>
      <c r="AB866" s="398"/>
      <c r="AC866" s="398"/>
      <c r="AD866" s="398"/>
      <c r="AE866" s="398"/>
      <c r="AF866" s="398"/>
      <c r="AG866" s="398"/>
      <c r="AH866" s="398"/>
    </row>
    <row r="867" spans="1:34"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c r="AA867" s="398"/>
      <c r="AB867" s="398"/>
      <c r="AC867" s="398"/>
      <c r="AD867" s="398"/>
      <c r="AE867" s="398"/>
      <c r="AF867" s="398"/>
      <c r="AG867" s="398"/>
      <c r="AH867" s="398"/>
    </row>
    <row r="868" spans="1:34"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c r="AA868" s="398"/>
      <c r="AB868" s="398"/>
      <c r="AC868" s="398"/>
      <c r="AD868" s="398"/>
      <c r="AE868" s="398"/>
      <c r="AF868" s="398"/>
      <c r="AG868" s="398"/>
      <c r="AH868" s="398"/>
    </row>
    <row r="869" spans="1:34"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c r="AA869" s="398"/>
      <c r="AB869" s="398"/>
      <c r="AC869" s="398"/>
      <c r="AD869" s="398"/>
      <c r="AE869" s="398"/>
      <c r="AF869" s="398"/>
      <c r="AG869" s="398"/>
      <c r="AH869" s="398"/>
    </row>
    <row r="870" spans="1:34"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c r="AA870" s="398"/>
      <c r="AB870" s="398"/>
      <c r="AC870" s="398"/>
      <c r="AD870" s="398"/>
      <c r="AE870" s="398"/>
      <c r="AF870" s="398"/>
      <c r="AG870" s="398"/>
      <c r="AH870" s="398"/>
    </row>
    <row r="871" spans="1:34"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c r="AH871" s="398"/>
    </row>
    <row r="872" spans="1:34"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c r="AA872" s="398"/>
      <c r="AB872" s="398"/>
      <c r="AC872" s="398"/>
      <c r="AD872" s="398"/>
      <c r="AE872" s="398"/>
      <c r="AF872" s="398"/>
      <c r="AG872" s="398"/>
      <c r="AH872" s="398"/>
    </row>
    <row r="873" spans="1:34"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c r="AA873" s="398"/>
      <c r="AB873" s="398"/>
      <c r="AC873" s="398"/>
      <c r="AD873" s="398"/>
      <c r="AE873" s="398"/>
      <c r="AF873" s="398"/>
      <c r="AG873" s="398"/>
      <c r="AH873" s="398"/>
    </row>
    <row r="874" spans="1:34"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c r="AA874" s="398"/>
      <c r="AB874" s="398"/>
      <c r="AC874" s="398"/>
      <c r="AD874" s="398"/>
      <c r="AE874" s="398"/>
      <c r="AF874" s="398"/>
      <c r="AG874" s="398"/>
      <c r="AH874" s="398"/>
    </row>
    <row r="875" spans="1:34"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c r="AA875" s="398"/>
      <c r="AB875" s="398"/>
      <c r="AC875" s="398"/>
      <c r="AD875" s="398"/>
      <c r="AE875" s="398"/>
      <c r="AF875" s="398"/>
      <c r="AG875" s="398"/>
      <c r="AH875" s="398"/>
    </row>
    <row r="876" spans="1:34"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c r="AH876" s="398"/>
    </row>
    <row r="877" spans="1:34"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c r="AA877" s="398"/>
      <c r="AB877" s="398"/>
      <c r="AC877" s="398"/>
      <c r="AD877" s="398"/>
      <c r="AE877" s="398"/>
      <c r="AF877" s="398"/>
      <c r="AG877" s="398"/>
      <c r="AH877" s="398"/>
    </row>
    <row r="878" spans="1:34"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c r="AA878" s="398"/>
      <c r="AB878" s="398"/>
      <c r="AC878" s="398"/>
      <c r="AD878" s="398"/>
      <c r="AE878" s="398"/>
      <c r="AF878" s="398"/>
      <c r="AG878" s="398"/>
      <c r="AH878" s="398"/>
    </row>
    <row r="879" spans="1:34"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c r="AA879" s="398"/>
      <c r="AB879" s="398"/>
      <c r="AC879" s="398"/>
      <c r="AD879" s="398"/>
      <c r="AE879" s="398"/>
      <c r="AF879" s="398"/>
      <c r="AG879" s="398"/>
      <c r="AH879" s="398"/>
    </row>
    <row r="880" spans="1:34"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c r="AH880" s="398"/>
    </row>
    <row r="881" spans="1:34"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c r="AA881" s="398"/>
      <c r="AB881" s="398"/>
      <c r="AC881" s="398"/>
      <c r="AD881" s="398"/>
      <c r="AE881" s="398"/>
      <c r="AF881" s="398"/>
      <c r="AG881" s="398"/>
      <c r="AH881" s="398"/>
    </row>
    <row r="882" spans="1:34"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c r="AA882" s="398"/>
      <c r="AB882" s="398"/>
      <c r="AC882" s="398"/>
      <c r="AD882" s="398"/>
      <c r="AE882" s="398"/>
      <c r="AF882" s="398"/>
      <c r="AG882" s="398"/>
      <c r="AH882" s="398"/>
    </row>
    <row r="883" spans="1:34"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c r="AA883" s="398"/>
      <c r="AB883" s="398"/>
      <c r="AC883" s="398"/>
      <c r="AD883" s="398"/>
      <c r="AE883" s="398"/>
      <c r="AF883" s="398"/>
      <c r="AG883" s="398"/>
      <c r="AH883" s="398"/>
    </row>
    <row r="884" spans="1:34"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c r="AA884" s="398"/>
      <c r="AB884" s="398"/>
      <c r="AC884" s="398"/>
      <c r="AD884" s="398"/>
      <c r="AE884" s="398"/>
      <c r="AF884" s="398"/>
      <c r="AG884" s="398"/>
      <c r="AH884" s="398"/>
    </row>
    <row r="885" spans="1:34"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c r="AA885" s="398"/>
      <c r="AB885" s="398"/>
      <c r="AC885" s="398"/>
      <c r="AD885" s="398"/>
      <c r="AE885" s="398"/>
      <c r="AF885" s="398"/>
      <c r="AG885" s="398"/>
      <c r="AH885" s="398"/>
    </row>
    <row r="886" spans="1:34"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c r="AH886" s="398"/>
    </row>
    <row r="887" spans="1:34"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c r="AA887" s="398"/>
      <c r="AB887" s="398"/>
      <c r="AC887" s="398"/>
      <c r="AD887" s="398"/>
      <c r="AE887" s="398"/>
      <c r="AF887" s="398"/>
      <c r="AG887" s="398"/>
      <c r="AH887" s="398"/>
    </row>
    <row r="888" spans="1:34"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c r="AA888" s="398"/>
      <c r="AB888" s="398"/>
      <c r="AC888" s="398"/>
      <c r="AD888" s="398"/>
      <c r="AE888" s="398"/>
      <c r="AF888" s="398"/>
      <c r="AG888" s="398"/>
      <c r="AH888" s="398"/>
    </row>
    <row r="889" spans="1:34"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c r="AA889" s="398"/>
      <c r="AB889" s="398"/>
      <c r="AC889" s="398"/>
      <c r="AD889" s="398"/>
      <c r="AE889" s="398"/>
      <c r="AF889" s="398"/>
      <c r="AG889" s="398"/>
      <c r="AH889" s="398"/>
    </row>
    <row r="890" spans="1:34"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c r="AA890" s="398"/>
      <c r="AB890" s="398"/>
      <c r="AC890" s="398"/>
      <c r="AD890" s="398"/>
      <c r="AE890" s="398"/>
      <c r="AF890" s="398"/>
      <c r="AG890" s="398"/>
      <c r="AH890" s="398"/>
    </row>
    <row r="891" spans="1:34"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c r="AA891" s="398"/>
      <c r="AB891" s="398"/>
      <c r="AC891" s="398"/>
      <c r="AD891" s="398"/>
      <c r="AE891" s="398"/>
      <c r="AF891" s="398"/>
      <c r="AG891" s="398"/>
      <c r="AH891" s="398"/>
    </row>
    <row r="892" spans="1:34"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c r="AA892" s="398"/>
      <c r="AB892" s="398"/>
      <c r="AC892" s="398"/>
      <c r="AD892" s="398"/>
      <c r="AE892" s="398"/>
      <c r="AF892" s="398"/>
      <c r="AG892" s="398"/>
      <c r="AH892" s="398"/>
    </row>
    <row r="893" spans="1:34"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c r="AA893" s="398"/>
      <c r="AB893" s="398"/>
      <c r="AC893" s="398"/>
      <c r="AD893" s="398"/>
      <c r="AE893" s="398"/>
      <c r="AF893" s="398"/>
      <c r="AG893" s="398"/>
      <c r="AH893" s="398"/>
    </row>
    <row r="894" spans="1:34"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c r="AA894" s="398"/>
      <c r="AB894" s="398"/>
      <c r="AC894" s="398"/>
      <c r="AD894" s="398"/>
      <c r="AE894" s="398"/>
      <c r="AF894" s="398"/>
      <c r="AG894" s="398"/>
      <c r="AH894" s="398"/>
    </row>
    <row r="895" spans="1:34"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c r="AA895" s="398"/>
      <c r="AB895" s="398"/>
      <c r="AC895" s="398"/>
      <c r="AD895" s="398"/>
      <c r="AE895" s="398"/>
      <c r="AF895" s="398"/>
      <c r="AG895" s="398"/>
      <c r="AH895" s="398"/>
    </row>
    <row r="896" spans="1:34"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c r="AA896" s="398"/>
      <c r="AB896" s="398"/>
      <c r="AC896" s="398"/>
      <c r="AD896" s="398"/>
      <c r="AE896" s="398"/>
      <c r="AF896" s="398"/>
      <c r="AG896" s="398"/>
      <c r="AH896" s="398"/>
    </row>
    <row r="897" spans="1:34"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c r="AA897" s="398"/>
      <c r="AB897" s="398"/>
      <c r="AC897" s="398"/>
      <c r="AD897" s="398"/>
      <c r="AE897" s="398"/>
      <c r="AF897" s="398"/>
      <c r="AG897" s="398"/>
      <c r="AH897" s="398"/>
    </row>
    <row r="898" spans="1:34"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c r="AA898" s="398"/>
      <c r="AB898" s="398"/>
      <c r="AC898" s="398"/>
      <c r="AD898" s="398"/>
      <c r="AE898" s="398"/>
      <c r="AF898" s="398"/>
      <c r="AG898" s="398"/>
      <c r="AH898" s="398"/>
    </row>
    <row r="899" spans="1:34"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c r="AH899" s="398"/>
    </row>
    <row r="900" spans="1:34"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c r="AA900" s="398"/>
      <c r="AB900" s="398"/>
      <c r="AC900" s="398"/>
      <c r="AD900" s="398"/>
      <c r="AE900" s="398"/>
      <c r="AF900" s="398"/>
      <c r="AG900" s="398"/>
      <c r="AH900" s="398"/>
    </row>
    <row r="901" spans="1:34"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c r="AA901" s="398"/>
      <c r="AB901" s="398"/>
      <c r="AC901" s="398"/>
      <c r="AD901" s="398"/>
      <c r="AE901" s="398"/>
      <c r="AF901" s="398"/>
      <c r="AG901" s="398"/>
      <c r="AH901" s="398"/>
    </row>
    <row r="902" spans="1:34"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c r="AA902" s="398"/>
      <c r="AB902" s="398"/>
      <c r="AC902" s="398"/>
      <c r="AD902" s="398"/>
      <c r="AE902" s="398"/>
      <c r="AF902" s="398"/>
      <c r="AG902" s="398"/>
      <c r="AH902" s="398"/>
    </row>
    <row r="903" spans="1:34"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c r="AA903" s="398"/>
      <c r="AB903" s="398"/>
      <c r="AC903" s="398"/>
      <c r="AD903" s="398"/>
      <c r="AE903" s="398"/>
      <c r="AF903" s="398"/>
      <c r="AG903" s="398"/>
      <c r="AH903" s="398"/>
    </row>
    <row r="904" spans="1:34"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c r="AA904" s="398"/>
      <c r="AB904" s="398"/>
      <c r="AC904" s="398"/>
      <c r="AD904" s="398"/>
      <c r="AE904" s="398"/>
      <c r="AF904" s="398"/>
      <c r="AG904" s="398"/>
      <c r="AH904" s="398"/>
    </row>
    <row r="905" spans="1:34"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c r="AA905" s="398"/>
      <c r="AB905" s="398"/>
      <c r="AC905" s="398"/>
      <c r="AD905" s="398"/>
      <c r="AE905" s="398"/>
      <c r="AF905" s="398"/>
      <c r="AG905" s="398"/>
      <c r="AH905" s="398"/>
    </row>
    <row r="906" spans="1:34"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c r="AA906" s="398"/>
      <c r="AB906" s="398"/>
      <c r="AC906" s="398"/>
      <c r="AD906" s="398"/>
      <c r="AE906" s="398"/>
      <c r="AF906" s="398"/>
      <c r="AG906" s="398"/>
      <c r="AH906" s="398"/>
    </row>
    <row r="907" spans="1:34"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c r="AA907" s="398"/>
      <c r="AB907" s="398"/>
      <c r="AC907" s="398"/>
      <c r="AD907" s="398"/>
      <c r="AE907" s="398"/>
      <c r="AF907" s="398"/>
      <c r="AG907" s="398"/>
      <c r="AH907" s="398"/>
    </row>
    <row r="908" spans="1:34"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c r="AA908" s="398"/>
      <c r="AB908" s="398"/>
      <c r="AC908" s="398"/>
      <c r="AD908" s="398"/>
      <c r="AE908" s="398"/>
      <c r="AF908" s="398"/>
      <c r="AG908" s="398"/>
      <c r="AH908" s="398"/>
    </row>
    <row r="909" spans="1:34"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c r="AA909" s="398"/>
      <c r="AB909" s="398"/>
      <c r="AC909" s="398"/>
      <c r="AD909" s="398"/>
      <c r="AE909" s="398"/>
      <c r="AF909" s="398"/>
      <c r="AG909" s="398"/>
      <c r="AH909" s="398"/>
    </row>
    <row r="910" spans="1:34"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c r="AA910" s="398"/>
      <c r="AB910" s="398"/>
      <c r="AC910" s="398"/>
      <c r="AD910" s="398"/>
      <c r="AE910" s="398"/>
      <c r="AF910" s="398"/>
      <c r="AG910" s="398"/>
      <c r="AH910" s="398"/>
    </row>
    <row r="911" spans="1:34"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c r="AA911" s="398"/>
      <c r="AB911" s="398"/>
      <c r="AC911" s="398"/>
      <c r="AD911" s="398"/>
      <c r="AE911" s="398"/>
      <c r="AF911" s="398"/>
      <c r="AG911" s="398"/>
      <c r="AH911" s="398"/>
    </row>
    <row r="912" spans="1:34"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c r="AA912" s="398"/>
      <c r="AB912" s="398"/>
      <c r="AC912" s="398"/>
      <c r="AD912" s="398"/>
      <c r="AE912" s="398"/>
      <c r="AF912" s="398"/>
      <c r="AG912" s="398"/>
      <c r="AH912" s="398"/>
    </row>
    <row r="913" spans="1:34"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c r="AA913" s="398"/>
      <c r="AB913" s="398"/>
      <c r="AC913" s="398"/>
      <c r="AD913" s="398"/>
      <c r="AE913" s="398"/>
      <c r="AF913" s="398"/>
      <c r="AG913" s="398"/>
      <c r="AH913" s="398"/>
    </row>
    <row r="914" spans="1:34"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c r="AA914" s="398"/>
      <c r="AB914" s="398"/>
      <c r="AC914" s="398"/>
      <c r="AD914" s="398"/>
      <c r="AE914" s="398"/>
      <c r="AF914" s="398"/>
      <c r="AG914" s="398"/>
      <c r="AH914" s="398"/>
    </row>
    <row r="915" spans="1:34"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c r="AH915" s="398"/>
    </row>
    <row r="916" spans="1:34"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c r="AA916" s="398"/>
      <c r="AB916" s="398"/>
      <c r="AC916" s="398"/>
      <c r="AD916" s="398"/>
      <c r="AE916" s="398"/>
      <c r="AF916" s="398"/>
      <c r="AG916" s="398"/>
      <c r="AH916" s="398"/>
    </row>
    <row r="917" spans="1:34"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c r="AA917" s="398"/>
      <c r="AB917" s="398"/>
      <c r="AC917" s="398"/>
      <c r="AD917" s="398"/>
      <c r="AE917" s="398"/>
      <c r="AF917" s="398"/>
      <c r="AG917" s="398"/>
      <c r="AH917" s="398"/>
    </row>
    <row r="918" spans="1:34"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c r="AA918" s="398"/>
      <c r="AB918" s="398"/>
      <c r="AC918" s="398"/>
      <c r="AD918" s="398"/>
      <c r="AE918" s="398"/>
      <c r="AF918" s="398"/>
      <c r="AG918" s="398"/>
      <c r="AH918" s="398"/>
    </row>
    <row r="919" spans="1:34"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c r="AA919" s="398"/>
      <c r="AB919" s="398"/>
      <c r="AC919" s="398"/>
      <c r="AD919" s="398"/>
      <c r="AE919" s="398"/>
      <c r="AF919" s="398"/>
      <c r="AG919" s="398"/>
      <c r="AH919" s="398"/>
    </row>
    <row r="920" spans="1:34"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c r="AA920" s="398"/>
      <c r="AB920" s="398"/>
      <c r="AC920" s="398"/>
      <c r="AD920" s="398"/>
      <c r="AE920" s="398"/>
      <c r="AF920" s="398"/>
      <c r="AG920" s="398"/>
      <c r="AH920" s="398"/>
    </row>
    <row r="921" spans="1:34"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c r="AA921" s="398"/>
      <c r="AB921" s="398"/>
      <c r="AC921" s="398"/>
      <c r="AD921" s="398"/>
      <c r="AE921" s="398"/>
      <c r="AF921" s="398"/>
      <c r="AG921" s="398"/>
      <c r="AH921" s="398"/>
    </row>
    <row r="922" spans="1:34"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c r="AA922" s="398"/>
      <c r="AB922" s="398"/>
      <c r="AC922" s="398"/>
      <c r="AD922" s="398"/>
      <c r="AE922" s="398"/>
      <c r="AF922" s="398"/>
      <c r="AG922" s="398"/>
      <c r="AH922" s="398"/>
    </row>
    <row r="923" spans="1:34"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c r="AH923" s="398"/>
    </row>
    <row r="924" spans="1:34"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c r="AA924" s="398"/>
      <c r="AB924" s="398"/>
      <c r="AC924" s="398"/>
      <c r="AD924" s="398"/>
      <c r="AE924" s="398"/>
      <c r="AF924" s="398"/>
      <c r="AG924" s="398"/>
      <c r="AH924" s="398"/>
    </row>
    <row r="925" spans="1:34"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c r="AA925" s="398"/>
      <c r="AB925" s="398"/>
      <c r="AC925" s="398"/>
      <c r="AD925" s="398"/>
      <c r="AE925" s="398"/>
      <c r="AF925" s="398"/>
      <c r="AG925" s="398"/>
      <c r="AH925" s="398"/>
    </row>
    <row r="926" spans="1:34"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c r="AA926" s="398"/>
      <c r="AB926" s="398"/>
      <c r="AC926" s="398"/>
      <c r="AD926" s="398"/>
      <c r="AE926" s="398"/>
      <c r="AF926" s="398"/>
      <c r="AG926" s="398"/>
      <c r="AH926" s="398"/>
    </row>
    <row r="927" spans="1:34"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c r="AA927" s="398"/>
      <c r="AB927" s="398"/>
      <c r="AC927" s="398"/>
      <c r="AD927" s="398"/>
      <c r="AE927" s="398"/>
      <c r="AF927" s="398"/>
      <c r="AG927" s="398"/>
      <c r="AH927" s="398"/>
    </row>
    <row r="928" spans="1:34"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c r="AH928" s="398"/>
    </row>
    <row r="929" spans="1:34"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c r="AA929" s="398"/>
      <c r="AB929" s="398"/>
      <c r="AC929" s="398"/>
      <c r="AD929" s="398"/>
      <c r="AE929" s="398"/>
      <c r="AF929" s="398"/>
      <c r="AG929" s="398"/>
      <c r="AH929" s="398"/>
    </row>
    <row r="930" spans="1:34"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c r="AA930" s="398"/>
      <c r="AB930" s="398"/>
      <c r="AC930" s="398"/>
      <c r="AD930" s="398"/>
      <c r="AE930" s="398"/>
      <c r="AF930" s="398"/>
      <c r="AG930" s="398"/>
      <c r="AH930" s="398"/>
    </row>
    <row r="931" spans="1:34"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c r="AA931" s="398"/>
      <c r="AB931" s="398"/>
      <c r="AC931" s="398"/>
      <c r="AD931" s="398"/>
      <c r="AE931" s="398"/>
      <c r="AF931" s="398"/>
      <c r="AG931" s="398"/>
      <c r="AH931" s="398"/>
    </row>
    <row r="932" spans="1:34"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c r="AA932" s="398"/>
      <c r="AB932" s="398"/>
      <c r="AC932" s="398"/>
      <c r="AD932" s="398"/>
      <c r="AE932" s="398"/>
      <c r="AF932" s="398"/>
      <c r="AG932" s="398"/>
      <c r="AH932" s="398"/>
    </row>
    <row r="933" spans="1:34"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c r="AA933" s="398"/>
      <c r="AB933" s="398"/>
      <c r="AC933" s="398"/>
      <c r="AD933" s="398"/>
      <c r="AE933" s="398"/>
      <c r="AF933" s="398"/>
      <c r="AG933" s="398"/>
      <c r="AH933" s="398"/>
    </row>
    <row r="934" spans="1:34"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c r="AA934" s="398"/>
      <c r="AB934" s="398"/>
      <c r="AC934" s="398"/>
      <c r="AD934" s="398"/>
      <c r="AE934" s="398"/>
      <c r="AF934" s="398"/>
      <c r="AG934" s="398"/>
      <c r="AH934" s="398"/>
    </row>
    <row r="935" spans="1:34"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c r="AA935" s="398"/>
      <c r="AB935" s="398"/>
      <c r="AC935" s="398"/>
      <c r="AD935" s="398"/>
      <c r="AE935" s="398"/>
      <c r="AF935" s="398"/>
      <c r="AG935" s="398"/>
      <c r="AH935" s="398"/>
    </row>
    <row r="936" spans="1:34"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c r="AA936" s="398"/>
      <c r="AB936" s="398"/>
      <c r="AC936" s="398"/>
      <c r="AD936" s="398"/>
      <c r="AE936" s="398"/>
      <c r="AF936" s="398"/>
      <c r="AG936" s="398"/>
      <c r="AH936" s="398"/>
    </row>
    <row r="937" spans="1:34"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c r="AA937" s="398"/>
      <c r="AB937" s="398"/>
      <c r="AC937" s="398"/>
      <c r="AD937" s="398"/>
      <c r="AE937" s="398"/>
      <c r="AF937" s="398"/>
      <c r="AG937" s="398"/>
      <c r="AH937" s="398"/>
    </row>
    <row r="938" spans="1:34"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c r="AA938" s="398"/>
      <c r="AB938" s="398"/>
      <c r="AC938" s="398"/>
      <c r="AD938" s="398"/>
      <c r="AE938" s="398"/>
      <c r="AF938" s="398"/>
      <c r="AG938" s="398"/>
      <c r="AH938" s="398"/>
    </row>
    <row r="939" spans="1:34"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c r="AA939" s="398"/>
      <c r="AB939" s="398"/>
      <c r="AC939" s="398"/>
      <c r="AD939" s="398"/>
      <c r="AE939" s="398"/>
      <c r="AF939" s="398"/>
      <c r="AG939" s="398"/>
      <c r="AH939" s="398"/>
    </row>
    <row r="940" spans="1:34"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c r="AA940" s="398"/>
      <c r="AB940" s="398"/>
      <c r="AC940" s="398"/>
      <c r="AD940" s="398"/>
      <c r="AE940" s="398"/>
      <c r="AF940" s="398"/>
      <c r="AG940" s="398"/>
      <c r="AH940" s="398"/>
    </row>
    <row r="941" spans="1:34"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c r="AA941" s="398"/>
      <c r="AB941" s="398"/>
      <c r="AC941" s="398"/>
      <c r="AD941" s="398"/>
      <c r="AE941" s="398"/>
      <c r="AF941" s="398"/>
      <c r="AG941" s="398"/>
      <c r="AH941" s="398"/>
    </row>
    <row r="942" spans="1:34"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c r="AA942" s="398"/>
      <c r="AB942" s="398"/>
      <c r="AC942" s="398"/>
      <c r="AD942" s="398"/>
      <c r="AE942" s="398"/>
      <c r="AF942" s="398"/>
      <c r="AG942" s="398"/>
      <c r="AH942" s="398"/>
    </row>
    <row r="943" spans="1:34"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c r="AA943" s="398"/>
      <c r="AB943" s="398"/>
      <c r="AC943" s="398"/>
      <c r="AD943" s="398"/>
      <c r="AE943" s="398"/>
      <c r="AF943" s="398"/>
      <c r="AG943" s="398"/>
      <c r="AH943" s="398"/>
    </row>
    <row r="944" spans="1:34"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c r="AA944" s="398"/>
      <c r="AB944" s="398"/>
      <c r="AC944" s="398"/>
      <c r="AD944" s="398"/>
      <c r="AE944" s="398"/>
      <c r="AF944" s="398"/>
      <c r="AG944" s="398"/>
      <c r="AH944" s="398"/>
    </row>
    <row r="945" spans="1:34"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c r="AA945" s="398"/>
      <c r="AB945" s="398"/>
      <c r="AC945" s="398"/>
      <c r="AD945" s="398"/>
      <c r="AE945" s="398"/>
      <c r="AF945" s="398"/>
      <c r="AG945" s="398"/>
      <c r="AH945" s="398"/>
    </row>
    <row r="946" spans="1:34"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c r="AA946" s="398"/>
      <c r="AB946" s="398"/>
      <c r="AC946" s="398"/>
      <c r="AD946" s="398"/>
      <c r="AE946" s="398"/>
      <c r="AF946" s="398"/>
      <c r="AG946" s="398"/>
      <c r="AH946" s="398"/>
    </row>
    <row r="947" spans="1:34"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c r="AA947" s="398"/>
      <c r="AB947" s="398"/>
      <c r="AC947" s="398"/>
      <c r="AD947" s="398"/>
      <c r="AE947" s="398"/>
      <c r="AF947" s="398"/>
      <c r="AG947" s="398"/>
      <c r="AH947" s="398"/>
    </row>
    <row r="948" spans="1:34"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c r="AA948" s="398"/>
      <c r="AB948" s="398"/>
      <c r="AC948" s="398"/>
      <c r="AD948" s="398"/>
      <c r="AE948" s="398"/>
      <c r="AF948" s="398"/>
      <c r="AG948" s="398"/>
      <c r="AH948" s="398"/>
    </row>
    <row r="949" spans="1:34"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c r="AH949" s="398"/>
    </row>
    <row r="950" spans="1:34"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c r="AA950" s="398"/>
      <c r="AB950" s="398"/>
      <c r="AC950" s="398"/>
      <c r="AD950" s="398"/>
      <c r="AE950" s="398"/>
      <c r="AF950" s="398"/>
      <c r="AG950" s="398"/>
      <c r="AH950" s="398"/>
    </row>
    <row r="951" spans="1:34"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c r="AA951" s="398"/>
      <c r="AB951" s="398"/>
      <c r="AC951" s="398"/>
      <c r="AD951" s="398"/>
      <c r="AE951" s="398"/>
      <c r="AF951" s="398"/>
      <c r="AG951" s="398"/>
      <c r="AH951" s="398"/>
    </row>
    <row r="952" spans="1:34"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c r="AA952" s="398"/>
      <c r="AB952" s="398"/>
      <c r="AC952" s="398"/>
      <c r="AD952" s="398"/>
      <c r="AE952" s="398"/>
      <c r="AF952" s="398"/>
      <c r="AG952" s="398"/>
      <c r="AH952" s="398"/>
    </row>
    <row r="953" spans="1:34"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c r="AA953" s="398"/>
      <c r="AB953" s="398"/>
      <c r="AC953" s="398"/>
      <c r="AD953" s="398"/>
      <c r="AE953" s="398"/>
      <c r="AF953" s="398"/>
      <c r="AG953" s="398"/>
      <c r="AH953" s="398"/>
    </row>
    <row r="954" spans="1:34"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c r="AA954" s="398"/>
      <c r="AB954" s="398"/>
      <c r="AC954" s="398"/>
      <c r="AD954" s="398"/>
      <c r="AE954" s="398"/>
      <c r="AF954" s="398"/>
      <c r="AG954" s="398"/>
      <c r="AH954" s="398"/>
    </row>
    <row r="955" spans="1:34"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c r="AA955" s="398"/>
      <c r="AB955" s="398"/>
      <c r="AC955" s="398"/>
      <c r="AD955" s="398"/>
      <c r="AE955" s="398"/>
      <c r="AF955" s="398"/>
      <c r="AG955" s="398"/>
      <c r="AH955" s="398"/>
    </row>
    <row r="956" spans="1:34"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c r="AA956" s="398"/>
      <c r="AB956" s="398"/>
      <c r="AC956" s="398"/>
      <c r="AD956" s="398"/>
      <c r="AE956" s="398"/>
      <c r="AF956" s="398"/>
      <c r="AG956" s="398"/>
      <c r="AH956" s="398"/>
    </row>
    <row r="957" spans="1:34"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c r="AA957" s="398"/>
      <c r="AB957" s="398"/>
      <c r="AC957" s="398"/>
      <c r="AD957" s="398"/>
      <c r="AE957" s="398"/>
      <c r="AF957" s="398"/>
      <c r="AG957" s="398"/>
      <c r="AH957" s="398"/>
    </row>
    <row r="958" spans="1:34"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c r="AA958" s="398"/>
      <c r="AB958" s="398"/>
      <c r="AC958" s="398"/>
      <c r="AD958" s="398"/>
      <c r="AE958" s="398"/>
      <c r="AF958" s="398"/>
      <c r="AG958" s="398"/>
      <c r="AH958" s="398"/>
    </row>
    <row r="959" spans="1:34"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c r="AA959" s="398"/>
      <c r="AB959" s="398"/>
      <c r="AC959" s="398"/>
      <c r="AD959" s="398"/>
      <c r="AE959" s="398"/>
      <c r="AF959" s="398"/>
      <c r="AG959" s="398"/>
      <c r="AH959" s="398"/>
    </row>
    <row r="960" spans="1:34"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c r="AA960" s="398"/>
      <c r="AB960" s="398"/>
      <c r="AC960" s="398"/>
      <c r="AD960" s="398"/>
      <c r="AE960" s="398"/>
      <c r="AF960" s="398"/>
      <c r="AG960" s="398"/>
      <c r="AH960" s="398"/>
    </row>
    <row r="961" spans="1:34"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c r="AH961" s="398"/>
    </row>
    <row r="962" spans="1:34"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c r="AA962" s="398"/>
      <c r="AB962" s="398"/>
      <c r="AC962" s="398"/>
      <c r="AD962" s="398"/>
      <c r="AE962" s="398"/>
      <c r="AF962" s="398"/>
      <c r="AG962" s="398"/>
      <c r="AH962" s="398"/>
    </row>
    <row r="963" spans="1:34"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c r="AH963" s="398"/>
    </row>
    <row r="964" spans="1:34"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c r="AA964" s="398"/>
      <c r="AB964" s="398"/>
      <c r="AC964" s="398"/>
      <c r="AD964" s="398"/>
      <c r="AE964" s="398"/>
      <c r="AF964" s="398"/>
      <c r="AG964" s="398"/>
      <c r="AH964" s="398"/>
    </row>
    <row r="965" spans="1:34"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c r="AA965" s="398"/>
      <c r="AB965" s="398"/>
      <c r="AC965" s="398"/>
      <c r="AD965" s="398"/>
      <c r="AE965" s="398"/>
      <c r="AF965" s="398"/>
      <c r="AG965" s="398"/>
      <c r="AH965" s="398"/>
    </row>
    <row r="966" spans="1:34"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c r="AA966" s="398"/>
      <c r="AB966" s="398"/>
      <c r="AC966" s="398"/>
      <c r="AD966" s="398"/>
      <c r="AE966" s="398"/>
      <c r="AF966" s="398"/>
      <c r="AG966" s="398"/>
      <c r="AH966" s="398"/>
    </row>
    <row r="967" spans="1:34"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c r="AA967" s="398"/>
      <c r="AB967" s="398"/>
      <c r="AC967" s="398"/>
      <c r="AD967" s="398"/>
      <c r="AE967" s="398"/>
      <c r="AF967" s="398"/>
      <c r="AG967" s="398"/>
      <c r="AH967" s="398"/>
    </row>
    <row r="968" spans="1:34"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c r="AA968" s="398"/>
      <c r="AB968" s="398"/>
      <c r="AC968" s="398"/>
      <c r="AD968" s="398"/>
      <c r="AE968" s="398"/>
      <c r="AF968" s="398"/>
      <c r="AG968" s="398"/>
      <c r="AH968" s="398"/>
    </row>
    <row r="969" spans="1:34"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c r="AA969" s="398"/>
      <c r="AB969" s="398"/>
      <c r="AC969" s="398"/>
      <c r="AD969" s="398"/>
      <c r="AE969" s="398"/>
      <c r="AF969" s="398"/>
      <c r="AG969" s="398"/>
      <c r="AH969" s="398"/>
    </row>
    <row r="970" spans="1:34"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c r="AA970" s="398"/>
      <c r="AB970" s="398"/>
      <c r="AC970" s="398"/>
      <c r="AD970" s="398"/>
      <c r="AE970" s="398"/>
      <c r="AF970" s="398"/>
      <c r="AG970" s="398"/>
      <c r="AH970" s="398"/>
    </row>
    <row r="971" spans="1:34"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c r="AA971" s="398"/>
      <c r="AB971" s="398"/>
      <c r="AC971" s="398"/>
      <c r="AD971" s="398"/>
      <c r="AE971" s="398"/>
      <c r="AF971" s="398"/>
      <c r="AG971" s="398"/>
      <c r="AH971" s="398"/>
    </row>
    <row r="972" spans="1:34"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c r="AH972" s="398"/>
    </row>
    <row r="973" spans="1:34"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c r="AA973" s="398"/>
      <c r="AB973" s="398"/>
      <c r="AC973" s="398"/>
      <c r="AD973" s="398"/>
      <c r="AE973" s="398"/>
      <c r="AF973" s="398"/>
      <c r="AG973" s="398"/>
      <c r="AH973" s="398"/>
    </row>
    <row r="974" spans="1:34"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c r="AA974" s="398"/>
      <c r="AB974" s="398"/>
      <c r="AC974" s="398"/>
      <c r="AD974" s="398"/>
      <c r="AE974" s="398"/>
      <c r="AF974" s="398"/>
      <c r="AG974" s="398"/>
      <c r="AH974" s="398"/>
    </row>
    <row r="975" spans="1:34"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c r="AA975" s="398"/>
      <c r="AB975" s="398"/>
      <c r="AC975" s="398"/>
      <c r="AD975" s="398"/>
      <c r="AE975" s="398"/>
      <c r="AF975" s="398"/>
      <c r="AG975" s="398"/>
      <c r="AH975" s="398"/>
    </row>
    <row r="976" spans="1:34"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c r="AA976" s="398"/>
      <c r="AB976" s="398"/>
      <c r="AC976" s="398"/>
      <c r="AD976" s="398"/>
      <c r="AE976" s="398"/>
      <c r="AF976" s="398"/>
      <c r="AG976" s="398"/>
      <c r="AH976" s="398"/>
    </row>
    <row r="977" spans="1:34"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c r="AA977" s="398"/>
      <c r="AB977" s="398"/>
      <c r="AC977" s="398"/>
      <c r="AD977" s="398"/>
      <c r="AE977" s="398"/>
      <c r="AF977" s="398"/>
      <c r="AG977" s="398"/>
      <c r="AH977" s="398"/>
    </row>
    <row r="978" spans="1:34"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c r="AA978" s="398"/>
      <c r="AB978" s="398"/>
      <c r="AC978" s="398"/>
      <c r="AD978" s="398"/>
      <c r="AE978" s="398"/>
      <c r="AF978" s="398"/>
      <c r="AG978" s="398"/>
      <c r="AH978" s="398"/>
    </row>
    <row r="979" spans="1:34"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c r="AA979" s="398"/>
      <c r="AB979" s="398"/>
      <c r="AC979" s="398"/>
      <c r="AD979" s="398"/>
      <c r="AE979" s="398"/>
      <c r="AF979" s="398"/>
      <c r="AG979" s="398"/>
      <c r="AH979" s="398"/>
    </row>
    <row r="980" spans="1:34"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c r="AA980" s="398"/>
      <c r="AB980" s="398"/>
      <c r="AC980" s="398"/>
      <c r="AD980" s="398"/>
      <c r="AE980" s="398"/>
      <c r="AF980" s="398"/>
      <c r="AG980" s="398"/>
      <c r="AH980" s="398"/>
    </row>
    <row r="981" spans="1:34"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c r="AA981" s="398"/>
      <c r="AB981" s="398"/>
      <c r="AC981" s="398"/>
      <c r="AD981" s="398"/>
      <c r="AE981" s="398"/>
      <c r="AF981" s="398"/>
      <c r="AG981" s="398"/>
      <c r="AH981" s="398"/>
    </row>
    <row r="982" spans="1:34"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c r="AA982" s="398"/>
      <c r="AB982" s="398"/>
      <c r="AC982" s="398"/>
      <c r="AD982" s="398"/>
      <c r="AE982" s="398"/>
      <c r="AF982" s="398"/>
      <c r="AG982" s="398"/>
      <c r="AH982" s="398"/>
    </row>
    <row r="983" spans="1:34"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c r="AA983" s="398"/>
      <c r="AB983" s="398"/>
      <c r="AC983" s="398"/>
      <c r="AD983" s="398"/>
      <c r="AE983" s="398"/>
      <c r="AF983" s="398"/>
      <c r="AG983" s="398"/>
      <c r="AH983" s="398"/>
    </row>
    <row r="984" spans="1:34"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c r="AA984" s="398"/>
      <c r="AB984" s="398"/>
      <c r="AC984" s="398"/>
      <c r="AD984" s="398"/>
      <c r="AE984" s="398"/>
      <c r="AF984" s="398"/>
      <c r="AG984" s="398"/>
      <c r="AH984" s="398"/>
    </row>
    <row r="985" spans="1:34"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c r="AA985" s="398"/>
      <c r="AB985" s="398"/>
      <c r="AC985" s="398"/>
      <c r="AD985" s="398"/>
      <c r="AE985" s="398"/>
      <c r="AF985" s="398"/>
      <c r="AG985" s="398"/>
      <c r="AH985" s="398"/>
    </row>
    <row r="986" spans="1:34"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c r="AA986" s="398"/>
      <c r="AB986" s="398"/>
      <c r="AC986" s="398"/>
      <c r="AD986" s="398"/>
      <c r="AE986" s="398"/>
      <c r="AF986" s="398"/>
      <c r="AG986" s="398"/>
      <c r="AH986" s="398"/>
    </row>
    <row r="987" spans="1:34"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c r="AA987" s="398"/>
      <c r="AB987" s="398"/>
      <c r="AC987" s="398"/>
      <c r="AD987" s="398"/>
      <c r="AE987" s="398"/>
      <c r="AF987" s="398"/>
      <c r="AG987" s="398"/>
      <c r="AH987" s="398"/>
    </row>
    <row r="988" spans="1:34"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c r="AA988" s="398"/>
      <c r="AB988" s="398"/>
      <c r="AC988" s="398"/>
      <c r="AD988" s="398"/>
      <c r="AE988" s="398"/>
      <c r="AF988" s="398"/>
      <c r="AG988" s="398"/>
      <c r="AH988" s="398"/>
    </row>
    <row r="989" spans="1:34"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c r="AA989" s="398"/>
      <c r="AB989" s="398"/>
      <c r="AC989" s="398"/>
      <c r="AD989" s="398"/>
      <c r="AE989" s="398"/>
      <c r="AF989" s="398"/>
      <c r="AG989" s="398"/>
      <c r="AH989" s="398"/>
    </row>
    <row r="990" spans="1:34"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c r="AA990" s="398"/>
      <c r="AB990" s="398"/>
      <c r="AC990" s="398"/>
      <c r="AD990" s="398"/>
      <c r="AE990" s="398"/>
      <c r="AF990" s="398"/>
      <c r="AG990" s="398"/>
      <c r="AH990" s="398"/>
    </row>
    <row r="991" spans="1:34"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c r="AA991" s="398"/>
      <c r="AB991" s="398"/>
      <c r="AC991" s="398"/>
      <c r="AD991" s="398"/>
      <c r="AE991" s="398"/>
      <c r="AF991" s="398"/>
      <c r="AG991" s="398"/>
      <c r="AH991" s="398"/>
    </row>
    <row r="992" spans="1:34"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c r="AA992" s="398"/>
      <c r="AB992" s="398"/>
      <c r="AC992" s="398"/>
      <c r="AD992" s="398"/>
      <c r="AE992" s="398"/>
      <c r="AF992" s="398"/>
      <c r="AG992" s="398"/>
      <c r="AH992" s="398"/>
    </row>
    <row r="993" spans="1:34"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c r="AA993" s="398"/>
      <c r="AB993" s="398"/>
      <c r="AC993" s="398"/>
      <c r="AD993" s="398"/>
      <c r="AE993" s="398"/>
      <c r="AF993" s="398"/>
      <c r="AG993" s="398"/>
      <c r="AH993" s="398"/>
    </row>
    <row r="994" spans="1:34"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c r="AA994" s="398"/>
      <c r="AB994" s="398"/>
      <c r="AC994" s="398"/>
      <c r="AD994" s="398"/>
      <c r="AE994" s="398"/>
      <c r="AF994" s="398"/>
      <c r="AG994" s="398"/>
      <c r="AH994" s="398"/>
    </row>
    <row r="995" spans="1:34"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c r="AA995" s="398"/>
      <c r="AB995" s="398"/>
      <c r="AC995" s="398"/>
      <c r="AD995" s="398"/>
      <c r="AE995" s="398"/>
      <c r="AF995" s="398"/>
      <c r="AG995" s="398"/>
      <c r="AH995" s="398"/>
    </row>
    <row r="996" spans="1:34"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c r="AA996" s="398"/>
      <c r="AB996" s="398"/>
      <c r="AC996" s="398"/>
      <c r="AD996" s="398"/>
      <c r="AE996" s="398"/>
      <c r="AF996" s="398"/>
      <c r="AG996" s="398"/>
      <c r="AH996" s="398"/>
    </row>
    <row r="997" spans="1:34"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c r="AA997" s="398"/>
      <c r="AB997" s="398"/>
      <c r="AC997" s="398"/>
      <c r="AD997" s="398"/>
      <c r="AE997" s="398"/>
      <c r="AF997" s="398"/>
      <c r="AG997" s="398"/>
      <c r="AH997" s="398"/>
    </row>
    <row r="998" spans="1:34"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c r="AH998" s="398"/>
    </row>
    <row r="999" spans="1:34"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c r="AA999" s="398"/>
      <c r="AB999" s="398"/>
      <c r="AC999" s="398"/>
      <c r="AD999" s="398"/>
      <c r="AE999" s="398"/>
      <c r="AF999" s="398"/>
      <c r="AG999" s="398"/>
      <c r="AH999" s="398"/>
    </row>
    <row r="1000" spans="1:34"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c r="AA1000" s="398"/>
      <c r="AB1000" s="398"/>
      <c r="AC1000" s="398"/>
      <c r="AD1000" s="398"/>
      <c r="AE1000" s="398"/>
      <c r="AF1000" s="398"/>
      <c r="AG1000" s="398"/>
      <c r="AH1000" s="398"/>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71" t="s">
        <v>653</v>
      </c>
    </row>
    <row r="3" spans="1:15">
      <c r="A3" s="171" t="s">
        <v>654</v>
      </c>
      <c r="C3" s="171" t="s">
        <v>655</v>
      </c>
      <c r="E3" s="171" t="s">
        <v>656</v>
      </c>
      <c r="G3" s="171" t="s">
        <v>657</v>
      </c>
      <c r="I3" s="171" t="s">
        <v>658</v>
      </c>
      <c r="K3" s="171" t="s">
        <v>659</v>
      </c>
      <c r="M3" s="171" t="s">
        <v>660</v>
      </c>
      <c r="O3" s="171" t="s">
        <v>661</v>
      </c>
    </row>
    <row r="5" spans="1:15">
      <c r="A5" s="171" t="s">
        <v>21</v>
      </c>
      <c r="C5" s="171" t="s">
        <v>662</v>
      </c>
      <c r="D5" s="171">
        <v>1</v>
      </c>
      <c r="E5" s="171" t="s">
        <v>663</v>
      </c>
      <c r="G5" s="171" t="s">
        <v>15</v>
      </c>
      <c r="I5" s="171" t="s">
        <v>664</v>
      </c>
      <c r="K5" s="171" t="s">
        <v>497</v>
      </c>
      <c r="M5" s="171" t="s">
        <v>126</v>
      </c>
      <c r="O5" s="171" t="s">
        <v>665</v>
      </c>
    </row>
    <row r="6" spans="1:15">
      <c r="A6" s="171" t="s">
        <v>33</v>
      </c>
      <c r="C6" s="171" t="s">
        <v>666</v>
      </c>
      <c r="D6" s="171">
        <v>2</v>
      </c>
      <c r="E6" s="171" t="s">
        <v>667</v>
      </c>
      <c r="G6" s="171" t="s">
        <v>27</v>
      </c>
      <c r="I6" s="171" t="s">
        <v>668</v>
      </c>
      <c r="M6" s="171" t="s">
        <v>576</v>
      </c>
      <c r="O6" s="171" t="s">
        <v>669</v>
      </c>
    </row>
    <row r="7" spans="1:15">
      <c r="A7" s="171" t="s">
        <v>23</v>
      </c>
      <c r="D7" s="171">
        <v>3</v>
      </c>
      <c r="E7" s="171" t="s">
        <v>670</v>
      </c>
      <c r="G7" s="171" t="s">
        <v>46</v>
      </c>
      <c r="I7" s="171" t="s">
        <v>20</v>
      </c>
      <c r="M7" s="171" t="s">
        <v>606</v>
      </c>
      <c r="O7" s="171" t="s">
        <v>671</v>
      </c>
    </row>
    <row r="8" spans="1:15">
      <c r="D8" s="171">
        <v>4</v>
      </c>
      <c r="E8" s="171" t="s">
        <v>672</v>
      </c>
      <c r="G8" s="171" t="s">
        <v>26</v>
      </c>
      <c r="I8" s="171" t="s">
        <v>42</v>
      </c>
      <c r="M8" s="171" t="s">
        <v>633</v>
      </c>
      <c r="O8" s="171" t="s">
        <v>673</v>
      </c>
    </row>
    <row r="9" spans="1:15">
      <c r="D9" s="171">
        <v>5</v>
      </c>
      <c r="E9" s="171" t="s">
        <v>674</v>
      </c>
      <c r="G9" s="171" t="s">
        <v>675</v>
      </c>
      <c r="I9" s="171" t="s">
        <v>57</v>
      </c>
      <c r="O9" s="171" t="s">
        <v>676</v>
      </c>
    </row>
    <row r="10" spans="1:15">
      <c r="D10" s="171">
        <v>6</v>
      </c>
      <c r="E10" s="171" t="s">
        <v>677</v>
      </c>
      <c r="G10" s="171" t="s">
        <v>678</v>
      </c>
      <c r="I10" s="171" t="s">
        <v>62</v>
      </c>
      <c r="O10" s="171" t="s">
        <v>679</v>
      </c>
    </row>
    <row r="11" spans="1:15">
      <c r="D11" s="171">
        <v>7</v>
      </c>
      <c r="E11" s="171" t="s">
        <v>680</v>
      </c>
      <c r="I11" s="171" t="s">
        <v>678</v>
      </c>
    </row>
    <row r="12" spans="1:15">
      <c r="D12" s="171">
        <v>8</v>
      </c>
      <c r="E12" s="171" t="s">
        <v>681</v>
      </c>
    </row>
    <row r="13" spans="1:15">
      <c r="D13" s="171">
        <v>9</v>
      </c>
      <c r="E13" s="171" t="s">
        <v>682</v>
      </c>
    </row>
    <row r="14" spans="1:15">
      <c r="D14" s="171">
        <v>10</v>
      </c>
      <c r="E14" s="171" t="s">
        <v>683</v>
      </c>
    </row>
    <row r="15" spans="1:15">
      <c r="D15" s="171">
        <v>11</v>
      </c>
      <c r="E15" s="171" t="s">
        <v>684</v>
      </c>
    </row>
    <row r="16" spans="1:15">
      <c r="D16" s="171">
        <v>12</v>
      </c>
      <c r="E16" s="171" t="s">
        <v>685</v>
      </c>
    </row>
    <row r="17" spans="4:14">
      <c r="D17" s="171">
        <v>13</v>
      </c>
      <c r="E17" s="171" t="s">
        <v>686</v>
      </c>
    </row>
    <row r="18" spans="4:14">
      <c r="D18" s="171">
        <v>14</v>
      </c>
      <c r="E18" s="171" t="s">
        <v>687</v>
      </c>
    </row>
    <row r="19" spans="4:14">
      <c r="D19" s="171">
        <v>15</v>
      </c>
      <c r="E19" s="171" t="s">
        <v>688</v>
      </c>
    </row>
    <row r="20" spans="4:14">
      <c r="D20" s="171">
        <v>16</v>
      </c>
      <c r="E20" s="171" t="s">
        <v>689</v>
      </c>
    </row>
    <row r="21" spans="4:14" ht="15.75" customHeight="1">
      <c r="D21" s="171">
        <v>17</v>
      </c>
      <c r="E21" s="171" t="s">
        <v>690</v>
      </c>
      <c r="I21" s="171" t="s">
        <v>691</v>
      </c>
      <c r="N21" s="171" t="s">
        <v>692</v>
      </c>
    </row>
    <row r="22" spans="4:14" ht="15.75" customHeight="1">
      <c r="D22" s="171">
        <v>18</v>
      </c>
      <c r="E22" s="171" t="s">
        <v>693</v>
      </c>
    </row>
    <row r="23" spans="4:14" ht="15.75" customHeight="1">
      <c r="D23" s="171">
        <v>19</v>
      </c>
      <c r="E23" s="171" t="s">
        <v>694</v>
      </c>
      <c r="I23" s="171" t="s">
        <v>695</v>
      </c>
      <c r="N23" s="171" t="s">
        <v>696</v>
      </c>
    </row>
    <row r="24" spans="4:14" ht="15.75" customHeight="1">
      <c r="D24" s="171">
        <v>20</v>
      </c>
      <c r="E24" s="171" t="s">
        <v>697</v>
      </c>
      <c r="I24" s="171" t="s">
        <v>698</v>
      </c>
      <c r="N24" s="171" t="s">
        <v>699</v>
      </c>
    </row>
    <row r="25" spans="4:14" ht="15.75" customHeight="1">
      <c r="I25" s="171" t="s">
        <v>700</v>
      </c>
      <c r="N25" s="171" t="s">
        <v>701</v>
      </c>
    </row>
    <row r="26" spans="4:14" ht="15.75" customHeight="1">
      <c r="I26" s="171" t="s">
        <v>702</v>
      </c>
      <c r="N26" s="171" t="s">
        <v>703</v>
      </c>
    </row>
    <row r="27" spans="4:14" ht="15.75" customHeight="1">
      <c r="I27" s="171" t="s">
        <v>704</v>
      </c>
      <c r="N27" s="171" t="s">
        <v>705</v>
      </c>
    </row>
    <row r="28" spans="4:14" ht="15.75" customHeight="1">
      <c r="N28" s="171" t="s">
        <v>706</v>
      </c>
    </row>
    <row r="29" spans="4:14" ht="15.75" customHeight="1">
      <c r="N29" s="171" t="s">
        <v>707</v>
      </c>
    </row>
    <row r="30" spans="4:14" ht="15.75" customHeight="1">
      <c r="I30" s="171" t="s">
        <v>708</v>
      </c>
      <c r="N30" s="171" t="s">
        <v>709</v>
      </c>
    </row>
    <row r="31" spans="4:14" ht="15.75" customHeight="1">
      <c r="N31" s="171" t="s">
        <v>710</v>
      </c>
    </row>
    <row r="32" spans="4:14" ht="15.75" customHeight="1">
      <c r="I32" s="171" t="s">
        <v>711</v>
      </c>
      <c r="N32" s="171" t="s">
        <v>712</v>
      </c>
    </row>
    <row r="33" spans="8:14" ht="15.75" customHeight="1">
      <c r="I33" s="171" t="s">
        <v>713</v>
      </c>
      <c r="N33" s="171" t="s">
        <v>714</v>
      </c>
    </row>
    <row r="34" spans="8:14" ht="15.75" customHeight="1">
      <c r="I34" s="171" t="s">
        <v>715</v>
      </c>
    </row>
    <row r="35" spans="8:14" ht="15.75" customHeight="1">
      <c r="I35" s="171" t="s">
        <v>716</v>
      </c>
    </row>
    <row r="36" spans="8:14" ht="15.75" customHeight="1"/>
    <row r="37" spans="8:14" ht="15.75" customHeight="1"/>
    <row r="38" spans="8:14" ht="15.75" customHeight="1">
      <c r="I38" s="171" t="s">
        <v>717</v>
      </c>
      <c r="L38" s="171" t="s">
        <v>718</v>
      </c>
      <c r="M38" s="171" t="s">
        <v>719</v>
      </c>
      <c r="N38" s="171" t="s">
        <v>720</v>
      </c>
    </row>
    <row r="39" spans="8:14" ht="15.75" customHeight="1"/>
    <row r="40" spans="8:14" ht="15.75" customHeight="1">
      <c r="H40" s="171" t="s">
        <v>721</v>
      </c>
      <c r="I40" s="171" t="s">
        <v>722</v>
      </c>
      <c r="L40" s="53" t="s">
        <v>723</v>
      </c>
      <c r="M40" s="171" t="s">
        <v>724</v>
      </c>
      <c r="N40" s="171" t="s">
        <v>725</v>
      </c>
    </row>
    <row r="41" spans="8:14" ht="15.75" customHeight="1">
      <c r="I41" s="171" t="s">
        <v>726</v>
      </c>
      <c r="L41" s="53" t="s">
        <v>727</v>
      </c>
      <c r="M41" s="171" t="s">
        <v>728</v>
      </c>
      <c r="N41" s="171" t="s">
        <v>729</v>
      </c>
    </row>
    <row r="42" spans="8:14" ht="15.75" customHeight="1">
      <c r="I42" s="171" t="s">
        <v>730</v>
      </c>
      <c r="L42" s="53" t="s">
        <v>731</v>
      </c>
      <c r="N42" s="171" t="s">
        <v>732</v>
      </c>
    </row>
    <row r="43" spans="8:14" ht="15.75" customHeight="1">
      <c r="I43" s="171" t="s">
        <v>733</v>
      </c>
      <c r="L43" s="53" t="s">
        <v>734</v>
      </c>
      <c r="N43" s="171" t="s">
        <v>735</v>
      </c>
    </row>
    <row r="44" spans="8:14" ht="15.75" customHeight="1">
      <c r="I44" s="171" t="s">
        <v>736</v>
      </c>
      <c r="N44" s="171" t="s">
        <v>737</v>
      </c>
    </row>
    <row r="45" spans="8:14" ht="15.75" customHeight="1">
      <c r="I45" s="171" t="s">
        <v>738</v>
      </c>
      <c r="N45" s="171" t="s">
        <v>739</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opLeftCell="A40" zoomScale="91" zoomScaleNormal="60" workbookViewId="0">
      <selection activeCell="C41" sqref="C41"/>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498"/>
      <c r="B1" s="501" t="s">
        <v>182</v>
      </c>
      <c r="C1" s="502"/>
      <c r="D1" s="502"/>
      <c r="E1" s="502"/>
      <c r="F1" s="502"/>
      <c r="G1" s="502"/>
      <c r="H1" s="502"/>
      <c r="I1" s="502"/>
      <c r="J1" s="502"/>
      <c r="K1" s="502"/>
      <c r="L1" s="503"/>
      <c r="M1" s="504" t="s">
        <v>183</v>
      </c>
      <c r="N1" s="505"/>
      <c r="O1" s="506"/>
    </row>
    <row r="2" spans="1:21" s="157" customFormat="1" ht="30.75" customHeight="1" thickBot="1">
      <c r="A2" s="499"/>
      <c r="B2" s="507" t="s">
        <v>184</v>
      </c>
      <c r="C2" s="508"/>
      <c r="D2" s="508"/>
      <c r="E2" s="508"/>
      <c r="F2" s="508"/>
      <c r="G2" s="508"/>
      <c r="H2" s="508"/>
      <c r="I2" s="508"/>
      <c r="J2" s="508"/>
      <c r="K2" s="508"/>
      <c r="L2" s="509"/>
      <c r="M2" s="504" t="s">
        <v>185</v>
      </c>
      <c r="N2" s="505"/>
      <c r="O2" s="506"/>
    </row>
    <row r="3" spans="1:21" s="157" customFormat="1" ht="24" customHeight="1" thickBot="1">
      <c r="A3" s="499"/>
      <c r="B3" s="507" t="s">
        <v>186</v>
      </c>
      <c r="C3" s="508"/>
      <c r="D3" s="508"/>
      <c r="E3" s="508"/>
      <c r="F3" s="508"/>
      <c r="G3" s="508"/>
      <c r="H3" s="508"/>
      <c r="I3" s="508"/>
      <c r="J3" s="508"/>
      <c r="K3" s="508"/>
      <c r="L3" s="509"/>
      <c r="M3" s="504" t="s">
        <v>187</v>
      </c>
      <c r="N3" s="505"/>
      <c r="O3" s="506"/>
    </row>
    <row r="4" spans="1:21" s="157" customFormat="1" ht="21.75" customHeight="1" thickBot="1">
      <c r="A4" s="500"/>
      <c r="B4" s="510" t="s">
        <v>188</v>
      </c>
      <c r="C4" s="511"/>
      <c r="D4" s="511"/>
      <c r="E4" s="511"/>
      <c r="F4" s="511"/>
      <c r="G4" s="511"/>
      <c r="H4" s="511"/>
      <c r="I4" s="511"/>
      <c r="J4" s="511"/>
      <c r="K4" s="511"/>
      <c r="L4" s="512"/>
      <c r="M4" s="504" t="s">
        <v>189</v>
      </c>
      <c r="N4" s="505"/>
      <c r="O4" s="506"/>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21" s="157" customFormat="1" ht="21.75" customHeight="1" thickBot="1">
      <c r="A7" s="514"/>
      <c r="B7" s="283" t="s">
        <v>197</v>
      </c>
      <c r="C7" s="236"/>
      <c r="D7" s="282" t="s">
        <v>198</v>
      </c>
      <c r="E7" s="237"/>
      <c r="F7" s="282" t="s">
        <v>199</v>
      </c>
      <c r="G7" s="237"/>
      <c r="H7" s="282" t="s">
        <v>200</v>
      </c>
      <c r="I7" s="235"/>
      <c r="J7" s="520"/>
      <c r="K7" s="521"/>
      <c r="L7" s="281" t="s">
        <v>201</v>
      </c>
      <c r="M7" s="522" t="s">
        <v>202</v>
      </c>
      <c r="N7" s="522"/>
      <c r="O7" s="522"/>
    </row>
    <row r="8" spans="1:21"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32"/>
      <c r="H10" s="432"/>
      <c r="I10" s="77"/>
      <c r="J10" s="77"/>
      <c r="K10" s="74"/>
      <c r="L10" s="74"/>
      <c r="M10" s="74"/>
      <c r="N10" s="74"/>
      <c r="O10" s="74"/>
      <c r="P10" s="74"/>
      <c r="Q10" s="74"/>
      <c r="R10" s="74"/>
      <c r="S10" s="74"/>
      <c r="T10" s="74"/>
      <c r="U10" s="74"/>
    </row>
    <row r="11" spans="1:21" ht="15" customHeight="1">
      <c r="A11" s="523" t="s">
        <v>208</v>
      </c>
      <c r="B11" s="526" t="s">
        <v>209</v>
      </c>
      <c r="C11" s="527"/>
      <c r="D11" s="527"/>
      <c r="E11" s="527"/>
      <c r="F11" s="527"/>
      <c r="G11" s="527"/>
      <c r="H11" s="527"/>
      <c r="I11" s="527"/>
      <c r="J11" s="527"/>
      <c r="K11" s="527"/>
      <c r="L11" s="527"/>
      <c r="M11" s="527"/>
      <c r="N11" s="527"/>
      <c r="O11" s="528"/>
    </row>
    <row r="12" spans="1:21" ht="15" customHeight="1">
      <c r="A12" s="524"/>
      <c r="B12" s="529"/>
      <c r="C12" s="530"/>
      <c r="D12" s="530"/>
      <c r="E12" s="530"/>
      <c r="F12" s="530"/>
      <c r="G12" s="530"/>
      <c r="H12" s="530"/>
      <c r="I12" s="530"/>
      <c r="J12" s="530"/>
      <c r="K12" s="530"/>
      <c r="L12" s="530"/>
      <c r="M12" s="530"/>
      <c r="N12" s="530"/>
      <c r="O12" s="531"/>
    </row>
    <row r="13" spans="1:21" ht="15" customHeight="1" thickBot="1">
      <c r="A13" s="525"/>
      <c r="B13" s="532"/>
      <c r="C13" s="533"/>
      <c r="D13" s="533"/>
      <c r="E13" s="533"/>
      <c r="F13" s="533"/>
      <c r="G13" s="533"/>
      <c r="H13" s="533"/>
      <c r="I13" s="533"/>
      <c r="J13" s="533"/>
      <c r="K13" s="533"/>
      <c r="L13" s="533"/>
      <c r="M13" s="533"/>
      <c r="N13" s="533"/>
      <c r="O13" s="534"/>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513" t="s">
        <v>211</v>
      </c>
      <c r="C15" s="513"/>
      <c r="D15" s="513"/>
      <c r="E15" s="513"/>
      <c r="F15" s="513"/>
      <c r="G15" s="514" t="s">
        <v>212</v>
      </c>
      <c r="H15" s="514"/>
      <c r="I15" s="515" t="s">
        <v>213</v>
      </c>
      <c r="J15" s="515"/>
      <c r="K15" s="515"/>
      <c r="L15" s="515"/>
      <c r="M15" s="515"/>
      <c r="N15" s="515"/>
      <c r="O15" s="515"/>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40" t="s">
        <v>214</v>
      </c>
      <c r="B17" s="516" t="s">
        <v>215</v>
      </c>
      <c r="C17" s="517"/>
      <c r="D17" s="517"/>
      <c r="E17" s="518"/>
      <c r="F17" s="441" t="s">
        <v>216</v>
      </c>
      <c r="G17" s="519" t="s">
        <v>217</v>
      </c>
      <c r="H17" s="519"/>
      <c r="I17" s="519"/>
      <c r="J17" s="127" t="s">
        <v>218</v>
      </c>
      <c r="K17" s="513" t="s">
        <v>219</v>
      </c>
      <c r="L17" s="513"/>
      <c r="M17" s="513"/>
      <c r="N17" s="513"/>
      <c r="O17" s="513"/>
    </row>
    <row r="18" spans="1:21" ht="9" customHeight="1">
      <c r="A18" s="72"/>
      <c r="B18" s="69"/>
      <c r="C18" s="546"/>
      <c r="D18" s="546"/>
      <c r="E18" s="546"/>
      <c r="F18" s="546"/>
      <c r="G18" s="546"/>
      <c r="H18" s="546"/>
      <c r="I18" s="546"/>
      <c r="J18" s="546"/>
      <c r="K18" s="546"/>
      <c r="L18" s="546"/>
      <c r="M18" s="546"/>
      <c r="N18" s="546"/>
      <c r="O18" s="546"/>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47" t="s">
        <v>220</v>
      </c>
      <c r="B21" s="548"/>
      <c r="C21" s="548"/>
      <c r="D21" s="548"/>
      <c r="E21" s="548"/>
      <c r="F21" s="548"/>
      <c r="G21" s="548"/>
      <c r="H21" s="548"/>
      <c r="I21" s="548"/>
      <c r="J21" s="548"/>
      <c r="K21" s="548"/>
      <c r="L21" s="548"/>
      <c r="M21" s="548"/>
      <c r="N21" s="548"/>
      <c r="O21" s="520"/>
    </row>
    <row r="22" spans="1:21" ht="32.1" customHeight="1" thickBot="1">
      <c r="A22" s="547" t="s">
        <v>221</v>
      </c>
      <c r="B22" s="548"/>
      <c r="C22" s="548"/>
      <c r="D22" s="548"/>
      <c r="E22" s="548"/>
      <c r="F22" s="548"/>
      <c r="G22" s="548"/>
      <c r="H22" s="548"/>
      <c r="I22" s="548"/>
      <c r="J22" s="548"/>
      <c r="K22" s="548"/>
      <c r="L22" s="548"/>
      <c r="M22" s="548"/>
      <c r="N22" s="548"/>
      <c r="O22" s="520"/>
    </row>
    <row r="23" spans="1:21"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5397404836</v>
      </c>
      <c r="C24" s="91">
        <v>5040660836</v>
      </c>
      <c r="D24" s="91"/>
      <c r="E24" s="91"/>
      <c r="F24" s="91"/>
      <c r="G24" s="91"/>
      <c r="H24" s="88"/>
      <c r="I24" s="88"/>
      <c r="J24" s="88"/>
      <c r="K24" s="88"/>
      <c r="L24" s="88"/>
      <c r="M24" s="88"/>
      <c r="N24" s="88">
        <f>SUM(B24:M24)</f>
        <v>10438065672</v>
      </c>
      <c r="O24" s="89"/>
      <c r="P24" s="88">
        <f>SUM(D24:O24)</f>
        <v>10438065672</v>
      </c>
      <c r="Q24" s="89"/>
      <c r="R24" s="88">
        <f>SUM(F24:Q24)</f>
        <v>20876131344</v>
      </c>
      <c r="S24" s="89"/>
      <c r="T24" s="88">
        <f>SUM(H24:S24)</f>
        <v>41752262688</v>
      </c>
      <c r="U24" s="89"/>
    </row>
    <row r="25" spans="1:21" ht="32.1" customHeight="1">
      <c r="A25" s="90" t="s">
        <v>225</v>
      </c>
      <c r="B25" s="91"/>
      <c r="C25" s="91">
        <v>4035589007</v>
      </c>
      <c r="D25" s="91"/>
      <c r="E25" s="91"/>
      <c r="F25" s="91"/>
      <c r="G25" s="91"/>
      <c r="H25" s="91"/>
      <c r="I25" s="91"/>
      <c r="J25" s="91"/>
      <c r="K25" s="91"/>
      <c r="L25" s="91"/>
      <c r="M25" s="91"/>
      <c r="N25" s="91"/>
      <c r="O25" s="126">
        <f>+(B25+C25+D25+E25+F25+G25+H25+I25+J25+K25+L25+M25)/N24</f>
        <v>0.38662230472695958</v>
      </c>
      <c r="P25" s="91"/>
      <c r="Q25" s="126">
        <f>+(D25+E25+F25+G25+H25+I25+J25+K25+L25+M25+N25+O25)/P24</f>
        <v>3.7039650532576147E-11</v>
      </c>
      <c r="R25" s="91"/>
      <c r="S25" s="126">
        <f>+(F25+G25+H25+I25+J25+K25+L25+M25+N25+O25+P25+Q25)/R24</f>
        <v>1.8519825268062331E-11</v>
      </c>
      <c r="T25" s="91"/>
      <c r="U25" s="126">
        <f>+(H25+I25+J25+K25+L25+M25+N25+O25+P25+Q25+R25+S25)/T24</f>
        <v>9.2599126344747313E-12</v>
      </c>
    </row>
    <row r="26" spans="1:21" ht="32.1" customHeight="1">
      <c r="A26" s="90" t="s">
        <v>226</v>
      </c>
      <c r="B26" s="91"/>
      <c r="C26" s="91">
        <v>75514747</v>
      </c>
      <c r="D26" s="91"/>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49" t="s">
        <v>230</v>
      </c>
      <c r="B33" s="550"/>
      <c r="C33" s="550"/>
      <c r="D33" s="550"/>
      <c r="E33" s="550"/>
      <c r="F33" s="550"/>
      <c r="G33" s="550"/>
      <c r="H33" s="550"/>
      <c r="I33" s="551"/>
      <c r="J33" s="100"/>
    </row>
    <row r="34" spans="1:21" ht="50.25" customHeight="1" thickBot="1">
      <c r="A34" s="109" t="s">
        <v>231</v>
      </c>
      <c r="B34" s="552" t="str">
        <f>+B11</f>
        <v>Implementar el 100% de los planes de gestión para el cierre de brechas FURAG</v>
      </c>
      <c r="C34" s="553"/>
      <c r="D34" s="553"/>
      <c r="E34" s="553"/>
      <c r="F34" s="553"/>
      <c r="G34" s="553"/>
      <c r="H34" s="553"/>
      <c r="I34" s="554"/>
      <c r="J34" s="98"/>
    </row>
    <row r="35" spans="1:21" ht="18.75" customHeight="1" thickBot="1">
      <c r="A35" s="540" t="s">
        <v>232</v>
      </c>
      <c r="B35" s="165">
        <v>2024</v>
      </c>
      <c r="C35" s="165">
        <v>2025</v>
      </c>
      <c r="D35" s="165">
        <v>2026</v>
      </c>
      <c r="E35" s="165">
        <v>2027</v>
      </c>
      <c r="F35" s="165" t="s">
        <v>233</v>
      </c>
      <c r="G35" s="555" t="s">
        <v>234</v>
      </c>
      <c r="H35" s="555" t="s">
        <v>23</v>
      </c>
      <c r="I35" s="555"/>
      <c r="J35" s="98"/>
    </row>
    <row r="36" spans="1:21" ht="50.25" customHeight="1" thickBot="1">
      <c r="A36" s="541"/>
      <c r="B36" s="380">
        <v>100</v>
      </c>
      <c r="C36" s="380">
        <v>100</v>
      </c>
      <c r="D36" s="380">
        <v>100</v>
      </c>
      <c r="E36" s="380">
        <v>100</v>
      </c>
      <c r="F36" s="166">
        <v>1</v>
      </c>
      <c r="G36" s="555"/>
      <c r="H36" s="555"/>
      <c r="I36" s="555"/>
      <c r="J36" s="98"/>
    </row>
    <row r="37" spans="1:21" ht="52.5" customHeight="1" thickBot="1">
      <c r="A37" s="110" t="s">
        <v>235</v>
      </c>
      <c r="B37" s="535">
        <v>0.05</v>
      </c>
      <c r="C37" s="536"/>
      <c r="D37" s="537" t="s">
        <v>236</v>
      </c>
      <c r="E37" s="538"/>
      <c r="F37" s="538"/>
      <c r="G37" s="538"/>
      <c r="H37" s="538"/>
      <c r="I37" s="539"/>
    </row>
    <row r="38" spans="1:21" s="99" customFormat="1" ht="48" customHeight="1">
      <c r="A38" s="540" t="s">
        <v>237</v>
      </c>
      <c r="B38" s="110" t="s">
        <v>238</v>
      </c>
      <c r="C38" s="109" t="s">
        <v>239</v>
      </c>
      <c r="D38" s="542" t="s">
        <v>240</v>
      </c>
      <c r="E38" s="543"/>
      <c r="F38" s="542" t="s">
        <v>241</v>
      </c>
      <c r="G38" s="543"/>
      <c r="H38" s="111" t="s">
        <v>242</v>
      </c>
      <c r="I38" s="113" t="s">
        <v>243</v>
      </c>
      <c r="U38" s="68"/>
    </row>
    <row r="39" spans="1:21" ht="120.75" customHeight="1">
      <c r="A39" s="541"/>
      <c r="B39" s="351">
        <v>8.3299999999999999E-2</v>
      </c>
      <c r="C39" s="435">
        <v>8.33</v>
      </c>
      <c r="D39" s="544"/>
      <c r="E39" s="545"/>
      <c r="F39" s="544"/>
      <c r="G39" s="545"/>
      <c r="H39" s="101"/>
      <c r="I39" s="102"/>
    </row>
    <row r="40" spans="1:21" s="99" customFormat="1" ht="54" customHeight="1">
      <c r="A40" s="540" t="s">
        <v>244</v>
      </c>
      <c r="B40" s="112" t="s">
        <v>238</v>
      </c>
      <c r="C40" s="111" t="s">
        <v>239</v>
      </c>
      <c r="D40" s="542" t="s">
        <v>240</v>
      </c>
      <c r="E40" s="543"/>
      <c r="F40" s="542" t="s">
        <v>241</v>
      </c>
      <c r="G40" s="543"/>
      <c r="H40" s="111" t="s">
        <v>242</v>
      </c>
      <c r="I40" s="113" t="s">
        <v>243</v>
      </c>
      <c r="U40" s="68"/>
    </row>
    <row r="41" spans="1:21" ht="120.75" customHeight="1">
      <c r="A41" s="541"/>
      <c r="B41" s="351">
        <v>8.3299999999999999E-2</v>
      </c>
      <c r="C41" s="351">
        <v>8.3299999999999999E-2</v>
      </c>
      <c r="D41" s="556" t="s">
        <v>245</v>
      </c>
      <c r="E41" s="557"/>
      <c r="F41" s="556" t="s">
        <v>245</v>
      </c>
      <c r="G41" s="557"/>
      <c r="H41" s="101" t="s">
        <v>246</v>
      </c>
      <c r="I41" s="439" t="s">
        <v>247</v>
      </c>
      <c r="K41" s="354"/>
    </row>
    <row r="42" spans="1:21" s="99" customFormat="1" ht="35.1" customHeight="1">
      <c r="A42" s="540" t="s">
        <v>248</v>
      </c>
      <c r="B42" s="112" t="s">
        <v>238</v>
      </c>
      <c r="C42" s="111" t="s">
        <v>239</v>
      </c>
      <c r="D42" s="542" t="s">
        <v>240</v>
      </c>
      <c r="E42" s="543"/>
      <c r="F42" s="542" t="s">
        <v>241</v>
      </c>
      <c r="G42" s="543"/>
      <c r="H42" s="111" t="s">
        <v>242</v>
      </c>
      <c r="I42" s="113" t="s">
        <v>243</v>
      </c>
      <c r="K42" s="354"/>
      <c r="U42" s="68"/>
    </row>
    <row r="43" spans="1:21" ht="120.75" customHeight="1" thickBot="1">
      <c r="A43" s="541"/>
      <c r="B43" s="351">
        <v>8.3299999999999999E-2</v>
      </c>
      <c r="C43" s="104"/>
      <c r="D43" s="558"/>
      <c r="E43" s="559"/>
      <c r="F43" s="558"/>
      <c r="G43" s="559"/>
      <c r="H43" s="101"/>
      <c r="I43" s="102"/>
      <c r="K43" s="354"/>
    </row>
    <row r="44" spans="1:21" s="99" customFormat="1" ht="35.1" customHeight="1" thickBot="1">
      <c r="A44" s="540" t="s">
        <v>249</v>
      </c>
      <c r="B44" s="112" t="s">
        <v>238</v>
      </c>
      <c r="C44" s="112" t="s">
        <v>239</v>
      </c>
      <c r="D44" s="542" t="s">
        <v>240</v>
      </c>
      <c r="E44" s="543"/>
      <c r="F44" s="542" t="s">
        <v>241</v>
      </c>
      <c r="G44" s="543"/>
      <c r="H44" s="111" t="s">
        <v>242</v>
      </c>
      <c r="I44" s="111" t="s">
        <v>243</v>
      </c>
      <c r="K44" s="354"/>
      <c r="U44" s="68"/>
    </row>
    <row r="45" spans="1:21" ht="120.75" customHeight="1" thickBot="1">
      <c r="A45" s="541"/>
      <c r="B45" s="351">
        <v>8.3299999999999999E-2</v>
      </c>
      <c r="C45" s="104"/>
      <c r="D45" s="560"/>
      <c r="E45" s="561"/>
      <c r="F45" s="560"/>
      <c r="G45" s="561"/>
      <c r="H45" s="121"/>
      <c r="I45" s="122"/>
      <c r="K45" s="354"/>
    </row>
    <row r="46" spans="1:21" s="99" customFormat="1" ht="35.1" customHeight="1" thickBot="1">
      <c r="A46" s="540" t="s">
        <v>250</v>
      </c>
      <c r="B46" s="112" t="s">
        <v>238</v>
      </c>
      <c r="C46" s="111" t="s">
        <v>239</v>
      </c>
      <c r="D46" s="542" t="s">
        <v>240</v>
      </c>
      <c r="E46" s="543"/>
      <c r="F46" s="542" t="s">
        <v>241</v>
      </c>
      <c r="G46" s="543"/>
      <c r="H46" s="111" t="s">
        <v>242</v>
      </c>
      <c r="I46" s="113" t="s">
        <v>243</v>
      </c>
      <c r="K46" s="354"/>
      <c r="U46" s="68"/>
    </row>
    <row r="47" spans="1:21" ht="120.75" customHeight="1" thickBot="1">
      <c r="A47" s="541"/>
      <c r="B47" s="351">
        <v>8.3299999999999999E-2</v>
      </c>
      <c r="C47" s="104"/>
      <c r="D47" s="562"/>
      <c r="E47" s="563"/>
      <c r="F47" s="562"/>
      <c r="G47" s="563"/>
      <c r="H47" s="101"/>
      <c r="I47" s="103"/>
      <c r="K47" s="354"/>
    </row>
    <row r="48" spans="1:21" s="99" customFormat="1" ht="35.1" customHeight="1" thickBot="1">
      <c r="A48" s="540" t="s">
        <v>251</v>
      </c>
      <c r="B48" s="112" t="s">
        <v>238</v>
      </c>
      <c r="C48" s="111" t="s">
        <v>239</v>
      </c>
      <c r="D48" s="542" t="s">
        <v>240</v>
      </c>
      <c r="E48" s="543"/>
      <c r="F48" s="542" t="s">
        <v>241</v>
      </c>
      <c r="G48" s="543"/>
      <c r="H48" s="111" t="s">
        <v>242</v>
      </c>
      <c r="I48" s="113" t="s">
        <v>243</v>
      </c>
      <c r="K48" s="354"/>
      <c r="U48" s="68"/>
    </row>
    <row r="49" spans="1:19" ht="120.75" customHeight="1" thickBot="1">
      <c r="A49" s="541"/>
      <c r="B49" s="351">
        <v>8.3299999999999999E-2</v>
      </c>
      <c r="C49" s="105"/>
      <c r="D49" s="562"/>
      <c r="E49" s="563"/>
      <c r="F49" s="562"/>
      <c r="G49" s="563"/>
      <c r="H49" s="101"/>
      <c r="I49" s="103"/>
      <c r="K49" s="354"/>
    </row>
    <row r="50" spans="1:19" ht="35.1" customHeight="1" thickBot="1">
      <c r="A50" s="540" t="s">
        <v>252</v>
      </c>
      <c r="B50" s="110" t="s">
        <v>238</v>
      </c>
      <c r="C50" s="109" t="s">
        <v>239</v>
      </c>
      <c r="D50" s="542" t="s">
        <v>240</v>
      </c>
      <c r="E50" s="543"/>
      <c r="F50" s="542" t="s">
        <v>241</v>
      </c>
      <c r="G50" s="543"/>
      <c r="H50" s="111" t="s">
        <v>242</v>
      </c>
      <c r="I50" s="113" t="s">
        <v>243</v>
      </c>
      <c r="K50" s="354"/>
    </row>
    <row r="51" spans="1:19" ht="120.75" customHeight="1" thickBot="1">
      <c r="A51" s="541"/>
      <c r="B51" s="351">
        <v>8.3299999999999999E-2</v>
      </c>
      <c r="C51" s="105"/>
      <c r="D51" s="562"/>
      <c r="E51" s="564"/>
      <c r="F51" s="562"/>
      <c r="G51" s="563"/>
      <c r="H51" s="101"/>
      <c r="I51" s="103"/>
      <c r="K51" s="354"/>
    </row>
    <row r="52" spans="1:19" ht="35.1" customHeight="1" thickBot="1">
      <c r="A52" s="540" t="s">
        <v>253</v>
      </c>
      <c r="B52" s="110" t="s">
        <v>238</v>
      </c>
      <c r="C52" s="109" t="s">
        <v>239</v>
      </c>
      <c r="D52" s="542" t="s">
        <v>240</v>
      </c>
      <c r="E52" s="543"/>
      <c r="F52" s="542" t="s">
        <v>241</v>
      </c>
      <c r="G52" s="543"/>
      <c r="H52" s="111" t="s">
        <v>242</v>
      </c>
      <c r="I52" s="113" t="s">
        <v>243</v>
      </c>
      <c r="K52" s="354"/>
    </row>
    <row r="53" spans="1:19" ht="120.75" customHeight="1" thickBot="1">
      <c r="A53" s="541"/>
      <c r="B53" s="351">
        <v>8.3299999999999999E-2</v>
      </c>
      <c r="C53" s="105"/>
      <c r="D53" s="562"/>
      <c r="E53" s="564"/>
      <c r="F53" s="562"/>
      <c r="G53" s="563"/>
      <c r="H53" s="123"/>
      <c r="I53" s="103"/>
      <c r="K53" s="354"/>
    </row>
    <row r="54" spans="1:19" ht="35.1" customHeight="1" thickBot="1">
      <c r="A54" s="540" t="s">
        <v>254</v>
      </c>
      <c r="B54" s="110" t="s">
        <v>238</v>
      </c>
      <c r="C54" s="109" t="s">
        <v>239</v>
      </c>
      <c r="D54" s="542" t="s">
        <v>240</v>
      </c>
      <c r="E54" s="543"/>
      <c r="F54" s="542" t="s">
        <v>241</v>
      </c>
      <c r="G54" s="543"/>
      <c r="H54" s="111" t="s">
        <v>242</v>
      </c>
      <c r="I54" s="113" t="s">
        <v>243</v>
      </c>
      <c r="K54" s="354"/>
    </row>
    <row r="55" spans="1:19" ht="120.75" customHeight="1" thickBot="1">
      <c r="A55" s="541"/>
      <c r="B55" s="351">
        <v>8.3299999999999999E-2</v>
      </c>
      <c r="C55" s="105"/>
      <c r="D55" s="562"/>
      <c r="E55" s="563"/>
      <c r="F55" s="562"/>
      <c r="G55" s="563"/>
      <c r="H55" s="101"/>
      <c r="I55" s="101"/>
      <c r="K55" s="354"/>
    </row>
    <row r="56" spans="1:19" ht="35.1" customHeight="1" thickBot="1">
      <c r="A56" s="540" t="s">
        <v>255</v>
      </c>
      <c r="B56" s="110" t="s">
        <v>238</v>
      </c>
      <c r="C56" s="109" t="s">
        <v>239</v>
      </c>
      <c r="D56" s="542" t="s">
        <v>240</v>
      </c>
      <c r="E56" s="543"/>
      <c r="F56" s="542" t="s">
        <v>241</v>
      </c>
      <c r="G56" s="543"/>
      <c r="H56" s="111" t="s">
        <v>242</v>
      </c>
      <c r="I56" s="113" t="s">
        <v>243</v>
      </c>
      <c r="K56" s="354"/>
    </row>
    <row r="57" spans="1:19" ht="120.75" customHeight="1" thickBot="1">
      <c r="A57" s="541"/>
      <c r="B57" s="351">
        <v>8.3299999999999999E-2</v>
      </c>
      <c r="C57" s="105"/>
      <c r="D57" s="562"/>
      <c r="E57" s="563"/>
      <c r="F57" s="562"/>
      <c r="G57" s="563"/>
      <c r="H57" s="101"/>
      <c r="I57" s="103"/>
      <c r="K57" s="354"/>
    </row>
    <row r="58" spans="1:19" ht="35.1" customHeight="1" thickBot="1">
      <c r="A58" s="540" t="s">
        <v>256</v>
      </c>
      <c r="B58" s="110" t="s">
        <v>238</v>
      </c>
      <c r="C58" s="109" t="s">
        <v>239</v>
      </c>
      <c r="D58" s="542" t="s">
        <v>240</v>
      </c>
      <c r="E58" s="543"/>
      <c r="F58" s="542" t="s">
        <v>241</v>
      </c>
      <c r="G58" s="543"/>
      <c r="H58" s="111" t="s">
        <v>242</v>
      </c>
      <c r="I58" s="113" t="s">
        <v>243</v>
      </c>
      <c r="K58" s="354"/>
    </row>
    <row r="59" spans="1:19" ht="120.75" customHeight="1" thickBot="1">
      <c r="A59" s="541"/>
      <c r="B59" s="351">
        <v>8.3299999999999999E-2</v>
      </c>
      <c r="C59" s="105"/>
      <c r="D59" s="562"/>
      <c r="E59" s="563"/>
      <c r="F59" s="564"/>
      <c r="G59" s="564"/>
      <c r="H59" s="101"/>
      <c r="I59" s="101"/>
      <c r="K59" s="354"/>
    </row>
    <row r="60" spans="1:19" ht="35.1" customHeight="1" thickBot="1">
      <c r="A60" s="540" t="s">
        <v>257</v>
      </c>
      <c r="B60" s="110" t="s">
        <v>238</v>
      </c>
      <c r="C60" s="109" t="s">
        <v>239</v>
      </c>
      <c r="D60" s="542" t="s">
        <v>240</v>
      </c>
      <c r="E60" s="543"/>
      <c r="F60" s="542" t="s">
        <v>241</v>
      </c>
      <c r="G60" s="543"/>
      <c r="H60" s="111" t="s">
        <v>242</v>
      </c>
      <c r="I60" s="113" t="s">
        <v>243</v>
      </c>
      <c r="K60" s="354"/>
    </row>
    <row r="61" spans="1:19" ht="120.75" customHeight="1" thickBot="1">
      <c r="A61" s="541"/>
      <c r="B61" s="351">
        <v>8.3699999999999997E-2</v>
      </c>
      <c r="C61" s="105"/>
      <c r="D61" s="562"/>
      <c r="E61" s="563"/>
      <c r="F61" s="562"/>
      <c r="G61" s="563"/>
      <c r="H61" s="101"/>
      <c r="I61" s="101"/>
      <c r="K61" s="354"/>
    </row>
    <row r="62" spans="1:19" ht="17.100000000000001">
      <c r="B62" s="352">
        <f>+B61+B59+B57+B55+B53+B51+B49+B47+B45+B43+B41+B39</f>
        <v>1.0000000000000002</v>
      </c>
      <c r="I62" s="351"/>
    </row>
    <row r="63" spans="1:19" ht="17.100000000000001">
      <c r="I63" s="351"/>
    </row>
    <row r="64" spans="1:19" s="98" customFormat="1" ht="30" customHeight="1">
      <c r="A64" s="68"/>
      <c r="B64" s="68"/>
      <c r="C64" s="68"/>
      <c r="D64" s="68"/>
      <c r="E64" s="68"/>
      <c r="F64" s="68"/>
      <c r="G64" s="68"/>
      <c r="S64" s="68"/>
    </row>
    <row r="65" spans="1:15" ht="34.5" customHeight="1">
      <c r="A65" s="565" t="s">
        <v>258</v>
      </c>
      <c r="B65" s="565"/>
      <c r="C65" s="565"/>
      <c r="D65" s="565"/>
      <c r="E65" s="565"/>
      <c r="F65" s="565"/>
      <c r="G65" s="565"/>
      <c r="H65" s="565"/>
      <c r="I65" s="565"/>
    </row>
    <row r="66" spans="1:15" ht="144.75" customHeight="1">
      <c r="A66" s="114" t="s">
        <v>259</v>
      </c>
      <c r="B66" s="566" t="s">
        <v>260</v>
      </c>
      <c r="C66" s="567"/>
      <c r="D66" s="566"/>
      <c r="E66" s="567"/>
      <c r="F66" s="566"/>
      <c r="G66" s="567"/>
      <c r="H66" s="566"/>
      <c r="I66" s="567"/>
      <c r="J66" s="566"/>
      <c r="K66" s="567"/>
      <c r="L66" s="566"/>
      <c r="M66" s="567"/>
      <c r="N66" s="566"/>
      <c r="O66" s="567"/>
    </row>
    <row r="67" spans="1:15" ht="40.5" customHeight="1">
      <c r="A67" s="114" t="s">
        <v>261</v>
      </c>
      <c r="B67" s="568">
        <v>1</v>
      </c>
      <c r="C67" s="569"/>
      <c r="D67" s="568"/>
      <c r="E67" s="569"/>
      <c r="F67" s="568"/>
      <c r="G67" s="569"/>
      <c r="H67" s="568"/>
      <c r="I67" s="569"/>
      <c r="J67" s="568"/>
      <c r="K67" s="569"/>
      <c r="L67" s="568"/>
      <c r="M67" s="569"/>
      <c r="N67" s="568"/>
      <c r="O67" s="569"/>
    </row>
    <row r="68" spans="1:15" ht="30" customHeight="1">
      <c r="A68" s="574" t="s">
        <v>191</v>
      </c>
      <c r="B68" s="172" t="s">
        <v>99</v>
      </c>
      <c r="C68" s="172" t="s">
        <v>239</v>
      </c>
      <c r="D68" s="172"/>
      <c r="E68" s="172"/>
      <c r="F68" s="172"/>
      <c r="G68" s="172"/>
      <c r="H68" s="172"/>
      <c r="I68" s="172"/>
      <c r="J68" s="172"/>
      <c r="K68" s="172"/>
      <c r="L68" s="172"/>
      <c r="M68" s="172"/>
      <c r="N68" s="172"/>
      <c r="O68" s="172"/>
    </row>
    <row r="69" spans="1:15" ht="30" customHeight="1">
      <c r="A69" s="575"/>
      <c r="B69" s="116">
        <v>8.3299999999999999E-2</v>
      </c>
      <c r="C69" s="117"/>
      <c r="D69" s="116"/>
      <c r="E69" s="117"/>
      <c r="F69" s="124"/>
      <c r="G69" s="117"/>
      <c r="H69" s="124"/>
      <c r="I69" s="117"/>
      <c r="J69" s="124"/>
      <c r="K69" s="117"/>
      <c r="L69" s="124"/>
      <c r="M69" s="117"/>
      <c r="N69" s="124"/>
      <c r="O69" s="117"/>
    </row>
    <row r="70" spans="1:15" ht="80.25" customHeight="1">
      <c r="A70" s="114" t="s">
        <v>262</v>
      </c>
      <c r="B70" s="576"/>
      <c r="C70" s="577"/>
      <c r="D70" s="578"/>
      <c r="E70" s="579"/>
      <c r="F70" s="578"/>
      <c r="G70" s="580"/>
      <c r="H70" s="578"/>
      <c r="I70" s="579"/>
      <c r="J70" s="345"/>
      <c r="K70" s="346"/>
      <c r="L70" s="345"/>
      <c r="M70" s="346"/>
      <c r="N70" s="578"/>
      <c r="O70" s="579"/>
    </row>
    <row r="71" spans="1:15" ht="80.25" customHeight="1">
      <c r="A71" s="114" t="s">
        <v>263</v>
      </c>
      <c r="B71" s="570"/>
      <c r="C71" s="571"/>
      <c r="D71" s="570"/>
      <c r="E71" s="571"/>
      <c r="F71" s="572"/>
      <c r="G71" s="573"/>
      <c r="H71" s="572"/>
      <c r="I71" s="573"/>
      <c r="J71" s="342"/>
      <c r="K71" s="343"/>
      <c r="L71" s="342"/>
      <c r="M71" s="343"/>
      <c r="N71" s="572"/>
      <c r="O71" s="573"/>
    </row>
    <row r="72" spans="1:15" ht="30.75" customHeight="1">
      <c r="A72" s="574" t="s">
        <v>192</v>
      </c>
      <c r="B72" s="172" t="s">
        <v>99</v>
      </c>
      <c r="C72" s="172" t="s">
        <v>239</v>
      </c>
      <c r="D72" s="172"/>
      <c r="E72" s="172"/>
      <c r="F72" s="172"/>
      <c r="G72" s="172"/>
      <c r="H72" s="172"/>
      <c r="I72" s="172"/>
      <c r="J72" s="172"/>
      <c r="K72" s="172"/>
      <c r="L72" s="172"/>
      <c r="M72" s="172"/>
      <c r="N72" s="172"/>
      <c r="O72" s="172"/>
    </row>
    <row r="73" spans="1:15" ht="30.75" customHeight="1">
      <c r="A73" s="575"/>
      <c r="B73" s="116">
        <v>8.3299999999999999E-2</v>
      </c>
      <c r="C73" s="116">
        <v>8.3299999999999999E-2</v>
      </c>
      <c r="D73" s="116"/>
      <c r="E73" s="117"/>
      <c r="F73" s="124"/>
      <c r="G73" s="118"/>
      <c r="H73" s="124"/>
      <c r="I73" s="118"/>
      <c r="J73" s="124"/>
      <c r="K73" s="118"/>
      <c r="L73" s="124"/>
      <c r="M73" s="118"/>
      <c r="N73" s="124"/>
      <c r="O73" s="118"/>
    </row>
    <row r="74" spans="1:15" ht="80.25" customHeight="1">
      <c r="A74" s="114" t="s">
        <v>262</v>
      </c>
      <c r="B74" s="556" t="s">
        <v>245</v>
      </c>
      <c r="C74" s="557"/>
      <c r="D74" s="581"/>
      <c r="E74" s="582"/>
      <c r="F74" s="578"/>
      <c r="G74" s="580"/>
      <c r="H74" s="581"/>
      <c r="I74" s="582"/>
      <c r="J74" s="347"/>
      <c r="K74" s="348"/>
      <c r="L74" s="347"/>
      <c r="M74" s="348"/>
      <c r="N74" s="581"/>
      <c r="O74" s="582"/>
    </row>
    <row r="75" spans="1:15" ht="80.25" customHeight="1">
      <c r="A75" s="114" t="s">
        <v>263</v>
      </c>
      <c r="B75" s="583" t="s">
        <v>264</v>
      </c>
      <c r="C75" s="584"/>
      <c r="D75" s="570"/>
      <c r="E75" s="571"/>
      <c r="F75" s="572"/>
      <c r="G75" s="573"/>
      <c r="H75" s="572"/>
      <c r="I75" s="573"/>
      <c r="J75" s="342"/>
      <c r="K75" s="343"/>
      <c r="L75" s="342"/>
      <c r="M75" s="343"/>
      <c r="N75" s="572"/>
      <c r="O75" s="573"/>
    </row>
    <row r="76" spans="1:15" ht="30.75" customHeight="1">
      <c r="A76" s="574" t="s">
        <v>193</v>
      </c>
      <c r="B76" s="172" t="s">
        <v>99</v>
      </c>
      <c r="C76" s="172" t="s">
        <v>239</v>
      </c>
      <c r="D76" s="172"/>
      <c r="E76" s="172"/>
      <c r="F76" s="172"/>
      <c r="G76" s="172"/>
      <c r="H76" s="172"/>
      <c r="I76" s="172"/>
      <c r="J76" s="172"/>
      <c r="K76" s="172"/>
      <c r="L76" s="172"/>
      <c r="M76" s="172"/>
      <c r="N76" s="172"/>
      <c r="O76" s="172"/>
    </row>
    <row r="77" spans="1:15" ht="30.75" customHeight="1">
      <c r="A77" s="575"/>
      <c r="B77" s="116">
        <v>8.3299999999999999E-2</v>
      </c>
      <c r="C77" s="117"/>
      <c r="D77" s="116"/>
      <c r="E77" s="117"/>
      <c r="F77" s="124"/>
      <c r="G77" s="118"/>
      <c r="H77" s="124"/>
      <c r="I77" s="118"/>
      <c r="J77" s="124"/>
      <c r="K77" s="118"/>
      <c r="L77" s="124"/>
      <c r="M77" s="118"/>
      <c r="N77" s="124"/>
      <c r="O77" s="118"/>
    </row>
    <row r="78" spans="1:15" ht="80.25" customHeight="1">
      <c r="A78" s="114" t="s">
        <v>262</v>
      </c>
      <c r="B78" s="576"/>
      <c r="C78" s="577"/>
      <c r="D78" s="572"/>
      <c r="E78" s="585"/>
      <c r="F78" s="578"/>
      <c r="G78" s="580"/>
      <c r="H78" s="572"/>
      <c r="I78" s="573"/>
      <c r="J78" s="342"/>
      <c r="K78" s="343"/>
      <c r="L78" s="342"/>
      <c r="M78" s="343"/>
      <c r="N78" s="572"/>
      <c r="O78" s="573"/>
    </row>
    <row r="79" spans="1:15" ht="80.25" customHeight="1">
      <c r="A79" s="114" t="s">
        <v>263</v>
      </c>
      <c r="B79" s="570"/>
      <c r="C79" s="571"/>
      <c r="D79" s="570"/>
      <c r="E79" s="571"/>
      <c r="F79" s="572"/>
      <c r="G79" s="573"/>
      <c r="H79" s="572"/>
      <c r="I79" s="573"/>
      <c r="J79" s="342"/>
      <c r="K79" s="343"/>
      <c r="L79" s="342"/>
      <c r="M79" s="343"/>
      <c r="N79" s="572"/>
      <c r="O79" s="573"/>
    </row>
    <row r="80" spans="1:15" ht="30.75" customHeight="1">
      <c r="A80" s="574" t="s">
        <v>194</v>
      </c>
      <c r="B80" s="172" t="s">
        <v>99</v>
      </c>
      <c r="C80" s="172" t="s">
        <v>239</v>
      </c>
      <c r="D80" s="172"/>
      <c r="E80" s="172"/>
      <c r="F80" s="172"/>
      <c r="G80" s="172"/>
      <c r="H80" s="172"/>
      <c r="I80" s="172"/>
      <c r="J80" s="172"/>
      <c r="K80" s="172"/>
      <c r="L80" s="172"/>
      <c r="M80" s="172"/>
      <c r="N80" s="172"/>
      <c r="O80" s="172"/>
    </row>
    <row r="81" spans="1:15" ht="30.75" customHeight="1">
      <c r="A81" s="575"/>
      <c r="B81" s="116">
        <v>8.3299999999999999E-2</v>
      </c>
      <c r="C81" s="117"/>
      <c r="D81" s="116"/>
      <c r="E81" s="117"/>
      <c r="F81" s="124"/>
      <c r="G81" s="118"/>
      <c r="H81" s="124"/>
      <c r="I81" s="118"/>
      <c r="J81" s="124"/>
      <c r="K81" s="118"/>
      <c r="L81" s="124"/>
      <c r="M81" s="118"/>
      <c r="N81" s="124"/>
      <c r="O81" s="118"/>
    </row>
    <row r="82" spans="1:15" ht="80.25" customHeight="1">
      <c r="A82" s="114" t="s">
        <v>262</v>
      </c>
      <c r="B82" s="586"/>
      <c r="C82" s="587"/>
      <c r="D82" s="572"/>
      <c r="E82" s="573"/>
      <c r="F82" s="578"/>
      <c r="G82" s="580"/>
      <c r="H82" s="572"/>
      <c r="I82" s="573"/>
      <c r="J82" s="342"/>
      <c r="K82" s="343"/>
      <c r="L82" s="342"/>
      <c r="M82" s="343"/>
      <c r="N82" s="572"/>
      <c r="O82" s="573"/>
    </row>
    <row r="83" spans="1:15" ht="80.25" customHeight="1">
      <c r="A83" s="114" t="s">
        <v>263</v>
      </c>
      <c r="B83" s="588"/>
      <c r="C83" s="589"/>
      <c r="D83" s="570"/>
      <c r="E83" s="571"/>
      <c r="F83" s="572"/>
      <c r="G83" s="573"/>
      <c r="H83" s="572"/>
      <c r="I83" s="573"/>
      <c r="J83" s="342"/>
      <c r="K83" s="343"/>
      <c r="L83" s="342"/>
      <c r="M83" s="343"/>
      <c r="N83" s="572"/>
      <c r="O83" s="573"/>
    </row>
    <row r="84" spans="1:15" ht="30" customHeight="1">
      <c r="A84" s="574" t="s">
        <v>197</v>
      </c>
      <c r="B84" s="172" t="s">
        <v>99</v>
      </c>
      <c r="C84" s="172" t="s">
        <v>239</v>
      </c>
      <c r="D84" s="172"/>
      <c r="E84" s="172"/>
      <c r="F84" s="172"/>
      <c r="G84" s="172"/>
      <c r="H84" s="172"/>
      <c r="I84" s="172"/>
      <c r="J84" s="172"/>
      <c r="K84" s="172"/>
      <c r="L84" s="172"/>
      <c r="M84" s="172"/>
      <c r="N84" s="172"/>
      <c r="O84" s="172"/>
    </row>
    <row r="85" spans="1:15" ht="30" customHeight="1">
      <c r="A85" s="575"/>
      <c r="B85" s="116">
        <v>8.3299999999999999E-2</v>
      </c>
      <c r="C85" s="117"/>
      <c r="D85" s="116"/>
      <c r="E85" s="117"/>
      <c r="F85" s="124"/>
      <c r="G85" s="118"/>
      <c r="H85" s="124"/>
      <c r="I85" s="118"/>
      <c r="J85" s="124"/>
      <c r="K85" s="118"/>
      <c r="L85" s="124"/>
      <c r="M85" s="118"/>
      <c r="N85" s="124"/>
      <c r="O85" s="118"/>
    </row>
    <row r="86" spans="1:15" ht="80.25" customHeight="1">
      <c r="A86" s="114" t="s">
        <v>262</v>
      </c>
      <c r="B86" s="592"/>
      <c r="C86" s="592"/>
      <c r="D86" s="592"/>
      <c r="E86" s="592"/>
      <c r="F86" s="592"/>
      <c r="G86" s="592"/>
      <c r="H86" s="592"/>
      <c r="I86" s="592"/>
      <c r="J86" s="344"/>
      <c r="K86" s="344"/>
      <c r="L86" s="344"/>
      <c r="M86" s="344"/>
      <c r="N86" s="592"/>
      <c r="O86" s="592"/>
    </row>
    <row r="87" spans="1:15" ht="80.25" customHeight="1">
      <c r="A87" s="114" t="s">
        <v>263</v>
      </c>
      <c r="B87" s="590"/>
      <c r="C87" s="591"/>
      <c r="D87" s="590"/>
      <c r="E87" s="591"/>
      <c r="F87" s="590"/>
      <c r="G87" s="591"/>
      <c r="H87" s="590"/>
      <c r="I87" s="591"/>
      <c r="J87" s="339"/>
      <c r="K87" s="340"/>
      <c r="L87" s="339"/>
      <c r="M87" s="340"/>
      <c r="N87" s="590"/>
      <c r="O87" s="591"/>
    </row>
    <row r="88" spans="1:15" ht="29.25" customHeight="1">
      <c r="A88" s="574" t="s">
        <v>198</v>
      </c>
      <c r="B88" s="172" t="s">
        <v>99</v>
      </c>
      <c r="C88" s="172" t="s">
        <v>239</v>
      </c>
      <c r="D88" s="172"/>
      <c r="E88" s="172"/>
      <c r="F88" s="172"/>
      <c r="G88" s="172"/>
      <c r="H88" s="172"/>
      <c r="I88" s="172"/>
      <c r="J88" s="172"/>
      <c r="K88" s="172"/>
      <c r="L88" s="172"/>
      <c r="M88" s="172"/>
      <c r="N88" s="172"/>
      <c r="O88" s="172"/>
    </row>
    <row r="89" spans="1:15" ht="29.25" customHeight="1">
      <c r="A89" s="575"/>
      <c r="B89" s="116">
        <v>8.3299999999999999E-2</v>
      </c>
      <c r="C89" s="119"/>
      <c r="D89" s="116"/>
      <c r="E89" s="117"/>
      <c r="F89" s="124"/>
      <c r="G89" s="118"/>
      <c r="H89" s="124"/>
      <c r="I89" s="118"/>
      <c r="J89" s="124"/>
      <c r="K89" s="118"/>
      <c r="L89" s="124"/>
      <c r="M89" s="118"/>
      <c r="N89" s="124"/>
      <c r="O89" s="118"/>
    </row>
    <row r="90" spans="1:15" ht="80.25" customHeight="1">
      <c r="A90" s="114" t="s">
        <v>262</v>
      </c>
      <c r="B90" s="593"/>
      <c r="C90" s="593"/>
      <c r="D90" s="593"/>
      <c r="E90" s="593"/>
      <c r="F90" s="593"/>
      <c r="G90" s="593"/>
      <c r="H90" s="593"/>
      <c r="I90" s="593"/>
      <c r="J90" s="341"/>
      <c r="K90" s="341"/>
      <c r="L90" s="341"/>
      <c r="M90" s="341"/>
      <c r="N90" s="593"/>
      <c r="O90" s="593"/>
    </row>
    <row r="91" spans="1:15" ht="80.25" customHeight="1">
      <c r="A91" s="114" t="s">
        <v>263</v>
      </c>
      <c r="B91" s="590"/>
      <c r="C91" s="591"/>
      <c r="D91" s="590"/>
      <c r="E91" s="591"/>
      <c r="F91" s="590"/>
      <c r="G91" s="591"/>
      <c r="H91" s="590"/>
      <c r="I91" s="591"/>
      <c r="J91" s="339"/>
      <c r="K91" s="340"/>
      <c r="L91" s="339"/>
      <c r="M91" s="340"/>
      <c r="N91" s="590"/>
      <c r="O91" s="591"/>
    </row>
    <row r="92" spans="1:15" ht="25.35" customHeight="1">
      <c r="A92" s="574" t="s">
        <v>199</v>
      </c>
      <c r="B92" s="172" t="s">
        <v>99</v>
      </c>
      <c r="C92" s="172" t="s">
        <v>239</v>
      </c>
      <c r="D92" s="172"/>
      <c r="E92" s="172"/>
      <c r="F92" s="172"/>
      <c r="G92" s="172"/>
      <c r="H92" s="172"/>
      <c r="I92" s="172"/>
      <c r="J92" s="172"/>
      <c r="K92" s="172"/>
      <c r="L92" s="172"/>
      <c r="M92" s="172"/>
      <c r="N92" s="172"/>
      <c r="O92" s="172"/>
    </row>
    <row r="93" spans="1:15" ht="25.35" customHeight="1">
      <c r="A93" s="575"/>
      <c r="B93" s="116">
        <v>8.3299999999999999E-2</v>
      </c>
      <c r="C93" s="119"/>
      <c r="D93" s="116"/>
      <c r="E93" s="117"/>
      <c r="F93" s="124"/>
      <c r="G93" s="118"/>
      <c r="H93" s="124"/>
      <c r="I93" s="118"/>
      <c r="J93" s="124"/>
      <c r="K93" s="118"/>
      <c r="L93" s="124"/>
      <c r="M93" s="118"/>
      <c r="N93" s="124"/>
      <c r="O93" s="118"/>
    </row>
    <row r="94" spans="1:15" ht="80.25" customHeight="1">
      <c r="A94" s="114" t="s">
        <v>262</v>
      </c>
      <c r="B94" s="593"/>
      <c r="C94" s="593"/>
      <c r="D94" s="593"/>
      <c r="E94" s="593"/>
      <c r="F94" s="593"/>
      <c r="G94" s="593"/>
      <c r="H94" s="593"/>
      <c r="I94" s="593"/>
      <c r="J94" s="341"/>
      <c r="K94" s="341"/>
      <c r="L94" s="341"/>
      <c r="M94" s="341"/>
      <c r="N94" s="593"/>
      <c r="O94" s="593"/>
    </row>
    <row r="95" spans="1:15" ht="80.25" customHeight="1">
      <c r="A95" s="114" t="s">
        <v>263</v>
      </c>
      <c r="B95" s="590"/>
      <c r="C95" s="591"/>
      <c r="D95" s="590"/>
      <c r="E95" s="591"/>
      <c r="F95" s="590"/>
      <c r="G95" s="591"/>
      <c r="H95" s="590"/>
      <c r="I95" s="591"/>
      <c r="J95" s="339"/>
      <c r="K95" s="340"/>
      <c r="L95" s="339"/>
      <c r="M95" s="340"/>
      <c r="N95" s="590"/>
      <c r="O95" s="591"/>
    </row>
    <row r="96" spans="1:15" ht="25.35" customHeight="1">
      <c r="A96" s="574" t="s">
        <v>200</v>
      </c>
      <c r="B96" s="172" t="s">
        <v>99</v>
      </c>
      <c r="C96" s="172" t="s">
        <v>239</v>
      </c>
      <c r="D96" s="172"/>
      <c r="E96" s="172"/>
      <c r="F96" s="172"/>
      <c r="G96" s="172"/>
      <c r="H96" s="172"/>
      <c r="I96" s="172"/>
      <c r="J96" s="172"/>
      <c r="K96" s="172"/>
      <c r="L96" s="172"/>
      <c r="M96" s="172"/>
      <c r="N96" s="172"/>
      <c r="O96" s="172"/>
    </row>
    <row r="97" spans="1:15" ht="25.35" customHeight="1">
      <c r="A97" s="575"/>
      <c r="B97" s="116">
        <v>8.3299999999999999E-2</v>
      </c>
      <c r="C97" s="119"/>
      <c r="D97" s="116"/>
      <c r="E97" s="117"/>
      <c r="F97" s="124"/>
      <c r="G97" s="118"/>
      <c r="H97" s="124"/>
      <c r="I97" s="118"/>
      <c r="J97" s="124"/>
      <c r="K97" s="118"/>
      <c r="L97" s="124"/>
      <c r="M97" s="118"/>
      <c r="N97" s="124"/>
      <c r="O97" s="118"/>
    </row>
    <row r="98" spans="1:15" ht="80.25" customHeight="1">
      <c r="A98" s="114" t="s">
        <v>262</v>
      </c>
      <c r="B98" s="593"/>
      <c r="C98" s="593"/>
      <c r="D98" s="593"/>
      <c r="E98" s="593"/>
      <c r="F98" s="593"/>
      <c r="G98" s="593"/>
      <c r="H98" s="593"/>
      <c r="I98" s="593"/>
      <c r="J98" s="341"/>
      <c r="K98" s="341"/>
      <c r="L98" s="341"/>
      <c r="M98" s="341"/>
      <c r="N98" s="593"/>
      <c r="O98" s="593"/>
    </row>
    <row r="99" spans="1:15" ht="80.25" customHeight="1">
      <c r="A99" s="114" t="s">
        <v>263</v>
      </c>
      <c r="B99" s="590"/>
      <c r="C99" s="591"/>
      <c r="D99" s="590"/>
      <c r="E99" s="591"/>
      <c r="F99" s="590"/>
      <c r="G99" s="591"/>
      <c r="H99" s="590"/>
      <c r="I99" s="591"/>
      <c r="J99" s="339"/>
      <c r="K99" s="340"/>
      <c r="L99" s="339"/>
      <c r="M99" s="340"/>
      <c r="N99" s="590"/>
      <c r="O99" s="591"/>
    </row>
    <row r="100" spans="1:15" ht="25.35" customHeight="1">
      <c r="A100" s="574" t="s">
        <v>203</v>
      </c>
      <c r="B100" s="172" t="s">
        <v>99</v>
      </c>
      <c r="C100" s="172" t="s">
        <v>239</v>
      </c>
      <c r="D100" s="172"/>
      <c r="E100" s="172"/>
      <c r="F100" s="172"/>
      <c r="G100" s="172"/>
      <c r="H100" s="172"/>
      <c r="I100" s="172"/>
      <c r="J100" s="172"/>
      <c r="K100" s="172"/>
      <c r="L100" s="172"/>
      <c r="M100" s="172"/>
      <c r="N100" s="172"/>
      <c r="O100" s="172"/>
    </row>
    <row r="101" spans="1:15" ht="25.35" customHeight="1">
      <c r="A101" s="575"/>
      <c r="B101" s="116">
        <v>8.3299999999999999E-2</v>
      </c>
      <c r="C101" s="119"/>
      <c r="D101" s="116"/>
      <c r="E101" s="117"/>
      <c r="F101" s="124"/>
      <c r="G101" s="118"/>
      <c r="H101" s="124"/>
      <c r="I101" s="118"/>
      <c r="J101" s="124"/>
      <c r="K101" s="118"/>
      <c r="L101" s="124"/>
      <c r="M101" s="118"/>
      <c r="N101" s="124"/>
      <c r="O101" s="118"/>
    </row>
    <row r="102" spans="1:15" ht="80.25" customHeight="1">
      <c r="A102" s="114" t="s">
        <v>262</v>
      </c>
      <c r="B102" s="593"/>
      <c r="C102" s="593"/>
      <c r="D102" s="593"/>
      <c r="E102" s="593"/>
      <c r="F102" s="593"/>
      <c r="G102" s="593"/>
      <c r="H102" s="593"/>
      <c r="I102" s="593"/>
      <c r="J102" s="341"/>
      <c r="K102" s="341"/>
      <c r="L102" s="341"/>
      <c r="M102" s="341"/>
      <c r="N102" s="593"/>
      <c r="O102" s="593"/>
    </row>
    <row r="103" spans="1:15" ht="80.25" customHeight="1">
      <c r="A103" s="114" t="s">
        <v>263</v>
      </c>
      <c r="B103" s="590"/>
      <c r="C103" s="591"/>
      <c r="D103" s="590"/>
      <c r="E103" s="591"/>
      <c r="F103" s="590"/>
      <c r="G103" s="591"/>
      <c r="H103" s="590"/>
      <c r="I103" s="591"/>
      <c r="J103" s="339"/>
      <c r="K103" s="340"/>
      <c r="L103" s="339"/>
      <c r="M103" s="340"/>
      <c r="N103" s="590"/>
      <c r="O103" s="591"/>
    </row>
    <row r="104" spans="1:15" ht="25.35" customHeight="1">
      <c r="A104" s="574" t="s">
        <v>204</v>
      </c>
      <c r="B104" s="172" t="s">
        <v>99</v>
      </c>
      <c r="C104" s="172" t="s">
        <v>239</v>
      </c>
      <c r="D104" s="172"/>
      <c r="E104" s="172"/>
      <c r="F104" s="172"/>
      <c r="G104" s="172"/>
      <c r="H104" s="172"/>
      <c r="I104" s="172"/>
      <c r="J104" s="172"/>
      <c r="K104" s="172"/>
      <c r="L104" s="172"/>
      <c r="M104" s="172"/>
      <c r="N104" s="172"/>
      <c r="O104" s="172"/>
    </row>
    <row r="105" spans="1:15" ht="25.35" customHeight="1">
      <c r="A105" s="575"/>
      <c r="B105" s="116">
        <v>8.3299999999999999E-2</v>
      </c>
      <c r="C105" s="119"/>
      <c r="D105" s="116"/>
      <c r="E105" s="117"/>
      <c r="F105" s="124"/>
      <c r="G105" s="118"/>
      <c r="H105" s="124"/>
      <c r="I105" s="118"/>
      <c r="J105" s="124"/>
      <c r="K105" s="118"/>
      <c r="L105" s="124"/>
      <c r="M105" s="118"/>
      <c r="N105" s="124"/>
      <c r="O105" s="118"/>
    </row>
    <row r="106" spans="1:15" ht="80.25" customHeight="1">
      <c r="A106" s="114" t="s">
        <v>262</v>
      </c>
      <c r="B106" s="593"/>
      <c r="C106" s="593"/>
      <c r="D106" s="593"/>
      <c r="E106" s="593"/>
      <c r="F106" s="593"/>
      <c r="G106" s="593"/>
      <c r="H106" s="593"/>
      <c r="I106" s="593"/>
      <c r="J106" s="341"/>
      <c r="K106" s="341"/>
      <c r="L106" s="341"/>
      <c r="M106" s="341"/>
      <c r="N106" s="593"/>
      <c r="O106" s="593"/>
    </row>
    <row r="107" spans="1:15" ht="80.25" customHeight="1">
      <c r="A107" s="114" t="s">
        <v>263</v>
      </c>
      <c r="B107" s="590"/>
      <c r="C107" s="591"/>
      <c r="D107" s="590"/>
      <c r="E107" s="591"/>
      <c r="F107" s="590"/>
      <c r="G107" s="591"/>
      <c r="H107" s="590"/>
      <c r="I107" s="591"/>
      <c r="J107" s="339"/>
      <c r="K107" s="340"/>
      <c r="L107" s="339"/>
      <c r="M107" s="340"/>
      <c r="N107" s="590"/>
      <c r="O107" s="591"/>
    </row>
    <row r="108" spans="1:15" ht="25.35" customHeight="1">
      <c r="A108" s="574" t="s">
        <v>205</v>
      </c>
      <c r="B108" s="172" t="s">
        <v>99</v>
      </c>
      <c r="C108" s="172" t="s">
        <v>239</v>
      </c>
      <c r="D108" s="172"/>
      <c r="E108" s="172"/>
      <c r="F108" s="172"/>
      <c r="G108" s="172"/>
      <c r="H108" s="172"/>
      <c r="I108" s="172"/>
      <c r="J108" s="172"/>
      <c r="K108" s="172"/>
      <c r="L108" s="172"/>
      <c r="M108" s="172"/>
      <c r="N108" s="172"/>
      <c r="O108" s="172"/>
    </row>
    <row r="109" spans="1:15" ht="25.35" customHeight="1">
      <c r="A109" s="575"/>
      <c r="B109" s="116">
        <v>8.3299999999999999E-2</v>
      </c>
      <c r="C109" s="119"/>
      <c r="D109" s="116"/>
      <c r="E109" s="117"/>
      <c r="F109" s="124"/>
      <c r="G109" s="118"/>
      <c r="H109" s="124"/>
      <c r="I109" s="118"/>
      <c r="J109" s="124"/>
      <c r="K109" s="118"/>
      <c r="L109" s="124"/>
      <c r="M109" s="118"/>
      <c r="N109" s="124"/>
      <c r="O109" s="118"/>
    </row>
    <row r="110" spans="1:15" ht="80.25" customHeight="1">
      <c r="A110" s="114" t="s">
        <v>262</v>
      </c>
      <c r="B110" s="593"/>
      <c r="C110" s="593"/>
      <c r="D110" s="593"/>
      <c r="E110" s="593"/>
      <c r="F110" s="593"/>
      <c r="G110" s="593"/>
      <c r="H110" s="593"/>
      <c r="I110" s="593"/>
      <c r="J110" s="341"/>
      <c r="K110" s="341"/>
      <c r="L110" s="341"/>
      <c r="M110" s="341"/>
      <c r="N110" s="593"/>
      <c r="O110" s="593"/>
    </row>
    <row r="111" spans="1:15" ht="80.25" customHeight="1">
      <c r="A111" s="114" t="s">
        <v>263</v>
      </c>
      <c r="B111" s="590"/>
      <c r="C111" s="591"/>
      <c r="D111" s="590"/>
      <c r="E111" s="591"/>
      <c r="F111" s="590"/>
      <c r="G111" s="591"/>
      <c r="H111" s="590"/>
      <c r="I111" s="591"/>
      <c r="J111" s="339"/>
      <c r="K111" s="340"/>
      <c r="L111" s="339"/>
      <c r="M111" s="340"/>
      <c r="N111" s="590"/>
      <c r="O111" s="591"/>
    </row>
    <row r="112" spans="1:15" ht="25.35" customHeight="1">
      <c r="A112" s="574" t="s">
        <v>206</v>
      </c>
      <c r="B112" s="172" t="s">
        <v>99</v>
      </c>
      <c r="C112" s="172" t="s">
        <v>239</v>
      </c>
      <c r="D112" s="172"/>
      <c r="E112" s="172"/>
      <c r="F112" s="172"/>
      <c r="G112" s="172"/>
      <c r="H112" s="172"/>
      <c r="I112" s="172"/>
      <c r="J112" s="172"/>
      <c r="K112" s="172"/>
      <c r="L112" s="172"/>
      <c r="M112" s="172"/>
      <c r="N112" s="172"/>
      <c r="O112" s="172"/>
    </row>
    <row r="113" spans="1:15" ht="25.35" customHeight="1">
      <c r="A113" s="575"/>
      <c r="B113" s="116">
        <v>8.3699999999999997E-2</v>
      </c>
      <c r="C113" s="318"/>
      <c r="D113" s="350"/>
      <c r="E113" s="318"/>
      <c r="F113" s="350"/>
      <c r="G113" s="319"/>
      <c r="H113" s="350"/>
      <c r="I113" s="319"/>
      <c r="J113" s="318"/>
      <c r="K113" s="319"/>
      <c r="L113" s="350"/>
      <c r="M113" s="319"/>
      <c r="N113" s="350"/>
      <c r="O113" s="319"/>
    </row>
    <row r="114" spans="1:15" ht="80.25" customHeight="1">
      <c r="A114" s="114" t="s">
        <v>262</v>
      </c>
      <c r="B114" s="594"/>
      <c r="C114" s="594"/>
      <c r="D114" s="594"/>
      <c r="E114" s="594"/>
      <c r="F114" s="594"/>
      <c r="G114" s="594"/>
      <c r="H114" s="594"/>
      <c r="I114" s="594"/>
      <c r="J114" s="595"/>
      <c r="K114" s="596"/>
      <c r="L114" s="595"/>
      <c r="M114" s="596"/>
      <c r="N114" s="594"/>
      <c r="O114" s="594"/>
    </row>
    <row r="115" spans="1:15" ht="80.25" customHeight="1">
      <c r="A115" s="114" t="s">
        <v>263</v>
      </c>
      <c r="B115" s="590"/>
      <c r="C115" s="591"/>
      <c r="D115" s="590"/>
      <c r="E115" s="591"/>
      <c r="F115" s="590"/>
      <c r="G115" s="591"/>
      <c r="H115" s="590"/>
      <c r="I115" s="591"/>
      <c r="J115" s="339"/>
      <c r="K115" s="340"/>
      <c r="L115" s="339"/>
      <c r="M115" s="340"/>
      <c r="N115" s="590"/>
      <c r="O115" s="591"/>
    </row>
    <row r="116" spans="1:15" ht="17.100000000000001">
      <c r="A116" s="115" t="s">
        <v>265</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A05CA59C-86B3-4169-B867-EFD5A8FCCD63}"/>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28</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ACTIVIDAD_2!K17</f>
        <v>Lograr al menos 92 puntos del índice de Gestión Pública Distrital.</v>
      </c>
      <c r="F10" s="621"/>
      <c r="G10" s="621"/>
      <c r="H10" s="621"/>
      <c r="I10" s="621"/>
      <c r="J10" s="621"/>
      <c r="K10" s="621"/>
      <c r="L10" s="621"/>
    </row>
    <row r="11" spans="1:12" ht="34.5" customHeight="1">
      <c r="A11" s="622" t="s">
        <v>275</v>
      </c>
      <c r="B11" s="623"/>
      <c r="C11" s="623"/>
      <c r="D11" s="612"/>
      <c r="E11" s="624" t="s">
        <v>213</v>
      </c>
      <c r="F11" s="625"/>
      <c r="G11" s="625"/>
      <c r="H11" s="625"/>
      <c r="I11" s="625"/>
      <c r="J11" s="625"/>
      <c r="K11" s="625"/>
      <c r="L11" s="626"/>
    </row>
    <row r="12" spans="1:12" ht="47.25" customHeight="1">
      <c r="A12" s="610" t="s">
        <v>276</v>
      </c>
      <c r="B12" s="611"/>
      <c r="C12" s="611"/>
      <c r="D12" s="613"/>
      <c r="E12" s="627" t="s">
        <v>277</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f>+ACTIVIDAD_2!C36</f>
        <v>0.91</v>
      </c>
      <c r="E16" s="631"/>
      <c r="F16" s="631"/>
      <c r="G16" s="631"/>
      <c r="H16" s="632"/>
      <c r="I16" s="610" t="s">
        <v>234</v>
      </c>
      <c r="J16" s="613"/>
      <c r="K16" s="614" t="s">
        <v>33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292</v>
      </c>
      <c r="D19" s="615"/>
      <c r="E19" s="615"/>
      <c r="F19" s="615"/>
      <c r="G19" s="616"/>
      <c r="H19" s="614" t="s">
        <v>292</v>
      </c>
      <c r="I19" s="616"/>
      <c r="J19" s="634" t="s">
        <v>34</v>
      </c>
      <c r="K19" s="635"/>
      <c r="L19" s="307" t="s">
        <v>293</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296</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f>ACTIVIDAD_2!B36</f>
        <v>0.90500000000000003</v>
      </c>
      <c r="E24" s="615"/>
      <c r="F24" s="620" t="s">
        <v>299</v>
      </c>
      <c r="G24" s="620"/>
      <c r="H24" s="321">
        <v>2024</v>
      </c>
      <c r="I24" s="620" t="s">
        <v>300</v>
      </c>
      <c r="J24" s="620"/>
      <c r="K24" s="638" t="s">
        <v>301</v>
      </c>
      <c r="L24" s="638"/>
    </row>
    <row r="25" spans="1:12" ht="26.25" customHeight="1">
      <c r="A25" s="610" t="s">
        <v>302</v>
      </c>
      <c r="B25" s="611"/>
      <c r="C25" s="613"/>
      <c r="D25" s="614" t="s">
        <v>303</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topLeftCell="A51" zoomScale="91" zoomScaleNormal="60" workbookViewId="0">
      <selection activeCell="C26" sqref="C26"/>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498"/>
      <c r="B1" s="501" t="s">
        <v>182</v>
      </c>
      <c r="C1" s="502"/>
      <c r="D1" s="502"/>
      <c r="E1" s="502"/>
      <c r="F1" s="502"/>
      <c r="G1" s="502"/>
      <c r="H1" s="502"/>
      <c r="I1" s="502"/>
      <c r="J1" s="502"/>
      <c r="K1" s="502"/>
      <c r="L1" s="503"/>
      <c r="M1" s="504" t="s">
        <v>183</v>
      </c>
      <c r="N1" s="505"/>
      <c r="O1" s="506"/>
    </row>
    <row r="2" spans="1:21" s="157" customFormat="1" ht="30.75" customHeight="1" thickBot="1">
      <c r="A2" s="499"/>
      <c r="B2" s="507" t="s">
        <v>184</v>
      </c>
      <c r="C2" s="508"/>
      <c r="D2" s="508"/>
      <c r="E2" s="508"/>
      <c r="F2" s="508"/>
      <c r="G2" s="508"/>
      <c r="H2" s="508"/>
      <c r="I2" s="508"/>
      <c r="J2" s="508"/>
      <c r="K2" s="508"/>
      <c r="L2" s="509"/>
      <c r="M2" s="504" t="s">
        <v>185</v>
      </c>
      <c r="N2" s="505"/>
      <c r="O2" s="506"/>
    </row>
    <row r="3" spans="1:21" s="157" customFormat="1" ht="24" customHeight="1" thickBot="1">
      <c r="A3" s="499"/>
      <c r="B3" s="507" t="s">
        <v>186</v>
      </c>
      <c r="C3" s="508"/>
      <c r="D3" s="508"/>
      <c r="E3" s="508"/>
      <c r="F3" s="508"/>
      <c r="G3" s="508"/>
      <c r="H3" s="508"/>
      <c r="I3" s="508"/>
      <c r="J3" s="508"/>
      <c r="K3" s="508"/>
      <c r="L3" s="509"/>
      <c r="M3" s="504" t="s">
        <v>187</v>
      </c>
      <c r="N3" s="505"/>
      <c r="O3" s="506"/>
    </row>
    <row r="4" spans="1:21" s="157" customFormat="1" ht="21.75" customHeight="1" thickBot="1">
      <c r="A4" s="500"/>
      <c r="B4" s="510" t="s">
        <v>188</v>
      </c>
      <c r="C4" s="511"/>
      <c r="D4" s="511"/>
      <c r="E4" s="511"/>
      <c r="F4" s="511"/>
      <c r="G4" s="511"/>
      <c r="H4" s="511"/>
      <c r="I4" s="511"/>
      <c r="J4" s="511"/>
      <c r="K4" s="511"/>
      <c r="L4" s="512"/>
      <c r="M4" s="504" t="s">
        <v>189</v>
      </c>
      <c r="N4" s="505"/>
      <c r="O4" s="506"/>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21"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21"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32"/>
      <c r="H10" s="432"/>
      <c r="I10" s="77"/>
      <c r="J10" s="77"/>
      <c r="K10" s="74"/>
      <c r="L10" s="74"/>
      <c r="M10" s="74"/>
      <c r="N10" s="74"/>
      <c r="O10" s="74"/>
      <c r="P10" s="74"/>
      <c r="Q10" s="74"/>
      <c r="R10" s="74"/>
      <c r="S10" s="74"/>
      <c r="T10" s="74"/>
      <c r="U10" s="74"/>
    </row>
    <row r="11" spans="1:21" ht="15" customHeight="1">
      <c r="A11" s="523" t="s">
        <v>208</v>
      </c>
      <c r="B11" s="526" t="s">
        <v>306</v>
      </c>
      <c r="C11" s="527"/>
      <c r="D11" s="527"/>
      <c r="E11" s="527"/>
      <c r="F11" s="527"/>
      <c r="G11" s="527"/>
      <c r="H11" s="527"/>
      <c r="I11" s="527"/>
      <c r="J11" s="527"/>
      <c r="K11" s="527"/>
      <c r="L11" s="527"/>
      <c r="M11" s="527"/>
      <c r="N11" s="527"/>
      <c r="O11" s="528"/>
    </row>
    <row r="12" spans="1:21" ht="15" customHeight="1">
      <c r="A12" s="524"/>
      <c r="B12" s="529"/>
      <c r="C12" s="530"/>
      <c r="D12" s="530"/>
      <c r="E12" s="530"/>
      <c r="F12" s="530"/>
      <c r="G12" s="530"/>
      <c r="H12" s="530"/>
      <c r="I12" s="530"/>
      <c r="J12" s="530"/>
      <c r="K12" s="530"/>
      <c r="L12" s="530"/>
      <c r="M12" s="530"/>
      <c r="N12" s="530"/>
      <c r="O12" s="531"/>
    </row>
    <row r="13" spans="1:21" ht="15" customHeight="1" thickBot="1">
      <c r="A13" s="525"/>
      <c r="B13" s="532"/>
      <c r="C13" s="533"/>
      <c r="D13" s="533"/>
      <c r="E13" s="533"/>
      <c r="F13" s="533"/>
      <c r="G13" s="533"/>
      <c r="H13" s="533"/>
      <c r="I13" s="533"/>
      <c r="J13" s="533"/>
      <c r="K13" s="533"/>
      <c r="L13" s="533"/>
      <c r="M13" s="533"/>
      <c r="N13" s="533"/>
      <c r="O13" s="534"/>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513" t="s">
        <v>211</v>
      </c>
      <c r="C15" s="513"/>
      <c r="D15" s="513"/>
      <c r="E15" s="513"/>
      <c r="F15" s="513"/>
      <c r="G15" s="514" t="s">
        <v>212</v>
      </c>
      <c r="H15" s="514"/>
      <c r="I15" s="515" t="s">
        <v>307</v>
      </c>
      <c r="J15" s="515"/>
      <c r="K15" s="515"/>
      <c r="L15" s="515"/>
      <c r="M15" s="515"/>
      <c r="N15" s="515"/>
      <c r="O15" s="515"/>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40" t="s">
        <v>214</v>
      </c>
      <c r="B17" s="516" t="s">
        <v>215</v>
      </c>
      <c r="C17" s="517"/>
      <c r="D17" s="517"/>
      <c r="E17" s="518"/>
      <c r="F17" s="441" t="s">
        <v>216</v>
      </c>
      <c r="G17" s="519" t="s">
        <v>217</v>
      </c>
      <c r="H17" s="519"/>
      <c r="I17" s="519"/>
      <c r="J17" s="127" t="s">
        <v>218</v>
      </c>
      <c r="K17" s="513" t="s">
        <v>219</v>
      </c>
      <c r="L17" s="513"/>
      <c r="M17" s="513"/>
      <c r="N17" s="513"/>
      <c r="O17" s="513"/>
    </row>
    <row r="18" spans="1:21" ht="9" customHeight="1">
      <c r="A18" s="72"/>
      <c r="B18" s="69"/>
      <c r="C18" s="546"/>
      <c r="D18" s="546"/>
      <c r="E18" s="546"/>
      <c r="F18" s="546"/>
      <c r="G18" s="546"/>
      <c r="H18" s="546"/>
      <c r="I18" s="546"/>
      <c r="J18" s="546"/>
      <c r="K18" s="546"/>
      <c r="L18" s="546"/>
      <c r="M18" s="546"/>
      <c r="N18" s="546"/>
      <c r="O18" s="546"/>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47" t="s">
        <v>220</v>
      </c>
      <c r="B21" s="548"/>
      <c r="C21" s="548"/>
      <c r="D21" s="548"/>
      <c r="E21" s="548"/>
      <c r="F21" s="548"/>
      <c r="G21" s="548"/>
      <c r="H21" s="548"/>
      <c r="I21" s="548"/>
      <c r="J21" s="548"/>
      <c r="K21" s="548"/>
      <c r="L21" s="548"/>
      <c r="M21" s="548"/>
      <c r="N21" s="548"/>
      <c r="O21" s="520"/>
    </row>
    <row r="22" spans="1:21" ht="32.1" customHeight="1" thickBot="1">
      <c r="A22" s="547" t="s">
        <v>221</v>
      </c>
      <c r="B22" s="548"/>
      <c r="C22" s="548"/>
      <c r="D22" s="548"/>
      <c r="E22" s="548"/>
      <c r="F22" s="548"/>
      <c r="G22" s="548"/>
      <c r="H22" s="548"/>
      <c r="I22" s="548"/>
      <c r="J22" s="548"/>
      <c r="K22" s="548"/>
      <c r="L22" s="548"/>
      <c r="M22" s="548"/>
      <c r="N22" s="548"/>
      <c r="O22" s="520"/>
    </row>
    <row r="23" spans="1:21"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710219000</v>
      </c>
      <c r="C24" s="91">
        <v>710219000</v>
      </c>
      <c r="D24" s="91"/>
      <c r="E24" s="91"/>
      <c r="F24" s="91"/>
      <c r="G24" s="91"/>
      <c r="H24" s="88"/>
      <c r="I24" s="88"/>
      <c r="J24" s="88"/>
      <c r="K24" s="88"/>
      <c r="L24" s="88"/>
      <c r="M24" s="88"/>
      <c r="N24" s="88">
        <f>SUM(B24:M24)</f>
        <v>1420438000</v>
      </c>
      <c r="O24" s="89"/>
      <c r="P24" s="88">
        <f>SUM(D24:O24)</f>
        <v>1420438000</v>
      </c>
      <c r="Q24" s="89"/>
      <c r="R24" s="88">
        <f>SUM(F24:Q24)</f>
        <v>2840876000</v>
      </c>
      <c r="S24" s="89"/>
      <c r="T24" s="88">
        <f>SUM(H24:S24)</f>
        <v>5681752000</v>
      </c>
      <c r="U24" s="89"/>
    </row>
    <row r="25" spans="1:21" ht="32.1" customHeight="1">
      <c r="A25" s="90" t="s">
        <v>225</v>
      </c>
      <c r="B25" s="91"/>
      <c r="C25" s="91">
        <v>567258910</v>
      </c>
      <c r="D25" s="91"/>
      <c r="E25" s="91"/>
      <c r="F25" s="91"/>
      <c r="G25" s="91"/>
      <c r="H25" s="91"/>
      <c r="I25" s="91"/>
      <c r="J25" s="91"/>
      <c r="K25" s="91"/>
      <c r="L25" s="91"/>
      <c r="M25" s="91"/>
      <c r="N25" s="91"/>
      <c r="O25" s="126">
        <f>+(B25+C25+D25+E25+F25+G25+H25+I25+J25+K25+L25+M25)/N24</f>
        <v>0.39935492432615854</v>
      </c>
      <c r="P25" s="91"/>
      <c r="Q25" s="126">
        <f>+(D25+E25+F25+G25+H25+I25+J25+K25+L25+M25+N25+O25)/P24</f>
        <v>2.8114914155081641E-10</v>
      </c>
      <c r="R25" s="91"/>
      <c r="S25" s="126">
        <f>+(F25+G25+H25+I25+J25+K25+L25+M25+N25+O25+P25+Q25)/R24</f>
        <v>1.4057457087437385E-10</v>
      </c>
      <c r="T25" s="91"/>
      <c r="U25" s="126">
        <f>+(H25+I25+J25+K25+L25+M25+N25+O25+P25+Q25+R25+S25)/T24</f>
        <v>7.0287285461928338E-11</v>
      </c>
    </row>
    <row r="26" spans="1:21" ht="32.1" customHeight="1">
      <c r="A26" s="90" t="s">
        <v>226</v>
      </c>
      <c r="B26" s="91"/>
      <c r="C26" s="91">
        <v>6314500</v>
      </c>
      <c r="D26" s="91"/>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49" t="s">
        <v>230</v>
      </c>
      <c r="B33" s="550"/>
      <c r="C33" s="550"/>
      <c r="D33" s="550"/>
      <c r="E33" s="550"/>
      <c r="F33" s="550"/>
      <c r="G33" s="550"/>
      <c r="H33" s="550"/>
      <c r="I33" s="551"/>
      <c r="J33" s="100"/>
    </row>
    <row r="34" spans="1:21" ht="50.25" customHeight="1" thickBot="1">
      <c r="A34" s="109" t="s">
        <v>231</v>
      </c>
      <c r="B34" s="552" t="str">
        <f>+B11</f>
        <v>Implementar al 92% la Política de Gestión Documental institucional</v>
      </c>
      <c r="C34" s="553"/>
      <c r="D34" s="553"/>
      <c r="E34" s="553"/>
      <c r="F34" s="553"/>
      <c r="G34" s="553"/>
      <c r="H34" s="553"/>
      <c r="I34" s="554"/>
      <c r="J34" s="98"/>
    </row>
    <row r="35" spans="1:21" ht="18.75" customHeight="1" thickBot="1">
      <c r="A35" s="540" t="s">
        <v>232</v>
      </c>
      <c r="B35" s="165">
        <v>2024</v>
      </c>
      <c r="C35" s="165">
        <v>2025</v>
      </c>
      <c r="D35" s="165">
        <v>2026</v>
      </c>
      <c r="E35" s="165">
        <v>2027</v>
      </c>
      <c r="F35" s="165" t="s">
        <v>233</v>
      </c>
      <c r="G35" s="555" t="s">
        <v>234</v>
      </c>
      <c r="H35" s="555" t="s">
        <v>33</v>
      </c>
      <c r="I35" s="555"/>
      <c r="J35" s="98"/>
    </row>
    <row r="36" spans="1:21" ht="50.25" customHeight="1" thickBot="1">
      <c r="A36" s="541"/>
      <c r="B36" s="349">
        <v>0.90500000000000003</v>
      </c>
      <c r="C36" s="349">
        <v>0.91</v>
      </c>
      <c r="D36" s="349">
        <v>0.91500000000000004</v>
      </c>
      <c r="E36" s="349">
        <v>0.92</v>
      </c>
      <c r="F36" s="166">
        <v>0.92</v>
      </c>
      <c r="G36" s="555"/>
      <c r="H36" s="555"/>
      <c r="I36" s="555"/>
      <c r="J36" s="98"/>
    </row>
    <row r="37" spans="1:21" ht="52.5" customHeight="1" thickBot="1">
      <c r="A37" s="110" t="s">
        <v>235</v>
      </c>
      <c r="B37" s="535">
        <v>0.05</v>
      </c>
      <c r="C37" s="536"/>
      <c r="D37" s="537" t="s">
        <v>236</v>
      </c>
      <c r="E37" s="538"/>
      <c r="F37" s="538"/>
      <c r="G37" s="538"/>
      <c r="H37" s="538"/>
      <c r="I37" s="539"/>
    </row>
    <row r="38" spans="1:21" s="99" customFormat="1" ht="48" customHeight="1" thickBot="1">
      <c r="A38" s="540" t="s">
        <v>237</v>
      </c>
      <c r="B38" s="110" t="s">
        <v>238</v>
      </c>
      <c r="C38" s="109" t="s">
        <v>239</v>
      </c>
      <c r="D38" s="542" t="s">
        <v>240</v>
      </c>
      <c r="E38" s="543"/>
      <c r="F38" s="542" t="s">
        <v>241</v>
      </c>
      <c r="G38" s="543"/>
      <c r="H38" s="111" t="s">
        <v>242</v>
      </c>
      <c r="I38" s="113" t="s">
        <v>243</v>
      </c>
      <c r="U38" s="68"/>
    </row>
    <row r="39" spans="1:21" ht="120.75" customHeight="1" thickBot="1">
      <c r="A39" s="541"/>
      <c r="B39" s="351">
        <f>(B69*$B$67+D69*$D$67+F69*$F$67+H69*$H$67+J69*$J$67+L69*$L$67+N69*$N$67)</f>
        <v>0</v>
      </c>
      <c r="C39" s="104"/>
      <c r="D39" s="558"/>
      <c r="E39" s="559"/>
      <c r="F39" s="558"/>
      <c r="G39" s="559"/>
      <c r="H39" s="101"/>
      <c r="I39" s="102"/>
    </row>
    <row r="40" spans="1:21" s="99" customFormat="1" ht="54" customHeight="1" thickBot="1">
      <c r="A40" s="540" t="s">
        <v>244</v>
      </c>
      <c r="B40" s="112" t="s">
        <v>238</v>
      </c>
      <c r="C40" s="111" t="s">
        <v>239</v>
      </c>
      <c r="D40" s="542" t="s">
        <v>240</v>
      </c>
      <c r="E40" s="543"/>
      <c r="F40" s="542" t="s">
        <v>241</v>
      </c>
      <c r="G40" s="543"/>
      <c r="H40" s="111" t="s">
        <v>242</v>
      </c>
      <c r="I40" s="113" t="s">
        <v>243</v>
      </c>
      <c r="U40" s="68"/>
    </row>
    <row r="41" spans="1:21" ht="120.75" customHeight="1" thickBot="1">
      <c r="A41" s="541"/>
      <c r="B41" s="351">
        <f>(B73*$B$67+D73*$D$67+F73*$F$67+H73*$H$67+J73*$J$67+L73*$L$67+N73*$N$67)</f>
        <v>4.5454545454545455E-4</v>
      </c>
      <c r="C41" s="104"/>
      <c r="D41" s="558"/>
      <c r="E41" s="559"/>
      <c r="F41" s="558"/>
      <c r="G41" s="559"/>
      <c r="H41" s="101"/>
      <c r="I41" s="102"/>
      <c r="K41" s="354"/>
    </row>
    <row r="42" spans="1:21" s="99" customFormat="1" ht="35.1" customHeight="1" thickBot="1">
      <c r="A42" s="540" t="s">
        <v>248</v>
      </c>
      <c r="B42" s="112" t="s">
        <v>238</v>
      </c>
      <c r="C42" s="111" t="s">
        <v>239</v>
      </c>
      <c r="D42" s="542" t="s">
        <v>240</v>
      </c>
      <c r="E42" s="543"/>
      <c r="F42" s="542" t="s">
        <v>241</v>
      </c>
      <c r="G42" s="543"/>
      <c r="H42" s="111" t="s">
        <v>242</v>
      </c>
      <c r="I42" s="113" t="s">
        <v>243</v>
      </c>
      <c r="K42" s="354"/>
      <c r="U42" s="68"/>
    </row>
    <row r="43" spans="1:21" ht="120.75" customHeight="1" thickBot="1">
      <c r="A43" s="541"/>
      <c r="B43" s="351">
        <f>(B77*$B$67+D77*$D$67+F77*$F$67+H77*$H$67+J77*$J$67+L77*$L$67+N77*$N$67)</f>
        <v>4.5454545454545455E-4</v>
      </c>
      <c r="C43" s="104"/>
      <c r="D43" s="558"/>
      <c r="E43" s="559"/>
      <c r="F43" s="558"/>
      <c r="G43" s="559"/>
      <c r="H43" s="101"/>
      <c r="I43" s="102"/>
      <c r="K43" s="354"/>
    </row>
    <row r="44" spans="1:21" s="99" customFormat="1" ht="35.1" customHeight="1" thickBot="1">
      <c r="A44" s="540" t="s">
        <v>249</v>
      </c>
      <c r="B44" s="112" t="s">
        <v>238</v>
      </c>
      <c r="C44" s="112" t="s">
        <v>239</v>
      </c>
      <c r="D44" s="542" t="s">
        <v>240</v>
      </c>
      <c r="E44" s="543"/>
      <c r="F44" s="542" t="s">
        <v>241</v>
      </c>
      <c r="G44" s="543"/>
      <c r="H44" s="111" t="s">
        <v>242</v>
      </c>
      <c r="I44" s="111" t="s">
        <v>243</v>
      </c>
      <c r="K44" s="354"/>
      <c r="U44" s="68"/>
    </row>
    <row r="45" spans="1:21" ht="120.75" customHeight="1" thickBot="1">
      <c r="A45" s="541"/>
      <c r="B45" s="351">
        <f>(B81*$B$67+D81*$D$67+F81*$F$67+H81*$H$67+J81*$J$67+L81*$L$67+N81*$N$67)</f>
        <v>4.5454545454545455E-4</v>
      </c>
      <c r="C45" s="104"/>
      <c r="D45" s="560"/>
      <c r="E45" s="561"/>
      <c r="F45" s="560"/>
      <c r="G45" s="561"/>
      <c r="H45" s="121"/>
      <c r="I45" s="122"/>
      <c r="K45" s="354"/>
    </row>
    <row r="46" spans="1:21" s="99" customFormat="1" ht="35.1" customHeight="1" thickBot="1">
      <c r="A46" s="540" t="s">
        <v>250</v>
      </c>
      <c r="B46" s="112" t="s">
        <v>238</v>
      </c>
      <c r="C46" s="111" t="s">
        <v>239</v>
      </c>
      <c r="D46" s="542" t="s">
        <v>240</v>
      </c>
      <c r="E46" s="543"/>
      <c r="F46" s="542" t="s">
        <v>241</v>
      </c>
      <c r="G46" s="543"/>
      <c r="H46" s="111" t="s">
        <v>242</v>
      </c>
      <c r="I46" s="113" t="s">
        <v>243</v>
      </c>
      <c r="K46" s="354"/>
      <c r="U46" s="68"/>
    </row>
    <row r="47" spans="1:21" ht="120.75" customHeight="1" thickBot="1">
      <c r="A47" s="541"/>
      <c r="B47" s="351">
        <f>(B85*$B$67+D85*$D$67+F85*$F$67+H85*$H$67+J85*$J$67+L85*$L$67+N85*$N$67)</f>
        <v>4.5454545454545455E-4</v>
      </c>
      <c r="C47" s="104"/>
      <c r="D47" s="562"/>
      <c r="E47" s="563"/>
      <c r="F47" s="562"/>
      <c r="G47" s="563"/>
      <c r="H47" s="101"/>
      <c r="I47" s="103"/>
      <c r="K47" s="354"/>
    </row>
    <row r="48" spans="1:21" s="99" customFormat="1" ht="35.1" customHeight="1" thickBot="1">
      <c r="A48" s="540" t="s">
        <v>251</v>
      </c>
      <c r="B48" s="112" t="s">
        <v>238</v>
      </c>
      <c r="C48" s="111" t="s">
        <v>239</v>
      </c>
      <c r="D48" s="542" t="s">
        <v>240</v>
      </c>
      <c r="E48" s="543"/>
      <c r="F48" s="542" t="s">
        <v>241</v>
      </c>
      <c r="G48" s="543"/>
      <c r="H48" s="111" t="s">
        <v>242</v>
      </c>
      <c r="I48" s="113" t="s">
        <v>243</v>
      </c>
      <c r="K48" s="354"/>
      <c r="U48" s="68"/>
    </row>
    <row r="49" spans="1:19" ht="120.75" customHeight="1" thickBot="1">
      <c r="A49" s="541"/>
      <c r="B49" s="353">
        <f>(B89*$B$67+D89*$D$67+F89*$F$67+H89*$H$67+J89*$J$67+L89*$L$67+N89*$N$67)</f>
        <v>4.5454545454545455E-4</v>
      </c>
      <c r="C49" s="105"/>
      <c r="D49" s="562"/>
      <c r="E49" s="563"/>
      <c r="F49" s="562"/>
      <c r="G49" s="563"/>
      <c r="H49" s="101"/>
      <c r="I49" s="103"/>
      <c r="K49" s="354"/>
    </row>
    <row r="50" spans="1:19" ht="35.1" customHeight="1" thickBot="1">
      <c r="A50" s="540" t="s">
        <v>252</v>
      </c>
      <c r="B50" s="110" t="s">
        <v>238</v>
      </c>
      <c r="C50" s="109" t="s">
        <v>239</v>
      </c>
      <c r="D50" s="542" t="s">
        <v>240</v>
      </c>
      <c r="E50" s="543"/>
      <c r="F50" s="542" t="s">
        <v>241</v>
      </c>
      <c r="G50" s="543"/>
      <c r="H50" s="111" t="s">
        <v>242</v>
      </c>
      <c r="I50" s="113" t="s">
        <v>243</v>
      </c>
      <c r="K50" s="354"/>
    </row>
    <row r="51" spans="1:19" ht="120.75" customHeight="1" thickBot="1">
      <c r="A51" s="541"/>
      <c r="B51" s="353">
        <f>(B93*$B$67+D93*$D$67+F93*$F$67+H93*$H$67+J93*$J$67+L93*$L$67+N93*$N$67)</f>
        <v>4.5454545454545455E-4</v>
      </c>
      <c r="C51" s="105"/>
      <c r="D51" s="562"/>
      <c r="E51" s="564"/>
      <c r="F51" s="562"/>
      <c r="G51" s="563"/>
      <c r="H51" s="101"/>
      <c r="I51" s="103"/>
      <c r="K51" s="354"/>
    </row>
    <row r="52" spans="1:19" ht="35.1" customHeight="1" thickBot="1">
      <c r="A52" s="540" t="s">
        <v>253</v>
      </c>
      <c r="B52" s="110" t="s">
        <v>238</v>
      </c>
      <c r="C52" s="109" t="s">
        <v>239</v>
      </c>
      <c r="D52" s="542" t="s">
        <v>240</v>
      </c>
      <c r="E52" s="543"/>
      <c r="F52" s="542" t="s">
        <v>241</v>
      </c>
      <c r="G52" s="543"/>
      <c r="H52" s="111" t="s">
        <v>242</v>
      </c>
      <c r="I52" s="113" t="s">
        <v>243</v>
      </c>
      <c r="K52" s="354"/>
    </row>
    <row r="53" spans="1:19" ht="120.75" customHeight="1" thickBot="1">
      <c r="A53" s="541"/>
      <c r="B53" s="353">
        <f>(B97*$B$67+D97*$D$67+F97*$F$67+H97*$H$67+J97*$J$67+L97*$L$67+N97*$N$67)</f>
        <v>4.5454545454545455E-4</v>
      </c>
      <c r="C53" s="105"/>
      <c r="D53" s="562"/>
      <c r="E53" s="564"/>
      <c r="F53" s="562"/>
      <c r="G53" s="563"/>
      <c r="H53" s="123"/>
      <c r="I53" s="103"/>
      <c r="K53" s="354"/>
    </row>
    <row r="54" spans="1:19" ht="35.1" customHeight="1" thickBot="1">
      <c r="A54" s="540" t="s">
        <v>254</v>
      </c>
      <c r="B54" s="110" t="s">
        <v>238</v>
      </c>
      <c r="C54" s="109" t="s">
        <v>239</v>
      </c>
      <c r="D54" s="542" t="s">
        <v>240</v>
      </c>
      <c r="E54" s="543"/>
      <c r="F54" s="542" t="s">
        <v>241</v>
      </c>
      <c r="G54" s="543"/>
      <c r="H54" s="111" t="s">
        <v>242</v>
      </c>
      <c r="I54" s="113" t="s">
        <v>243</v>
      </c>
      <c r="K54" s="354"/>
    </row>
    <row r="55" spans="1:19" ht="120.75" customHeight="1" thickBot="1">
      <c r="A55" s="541"/>
      <c r="B55" s="353">
        <f>(B101*$B$67+D101*$D$67+F101*$F$67+H101*$H$67+J101*$J$67+L101*$L$67+N101*$N$67)</f>
        <v>4.5454545454545455E-4</v>
      </c>
      <c r="C55" s="105"/>
      <c r="D55" s="562"/>
      <c r="E55" s="563"/>
      <c r="F55" s="562"/>
      <c r="G55" s="563"/>
      <c r="H55" s="101"/>
      <c r="I55" s="101"/>
      <c r="K55" s="354"/>
    </row>
    <row r="56" spans="1:19" ht="35.1" customHeight="1" thickBot="1">
      <c r="A56" s="540" t="s">
        <v>255</v>
      </c>
      <c r="B56" s="110" t="s">
        <v>238</v>
      </c>
      <c r="C56" s="109" t="s">
        <v>239</v>
      </c>
      <c r="D56" s="542" t="s">
        <v>240</v>
      </c>
      <c r="E56" s="543"/>
      <c r="F56" s="542" t="s">
        <v>241</v>
      </c>
      <c r="G56" s="543"/>
      <c r="H56" s="111" t="s">
        <v>242</v>
      </c>
      <c r="I56" s="113" t="s">
        <v>243</v>
      </c>
      <c r="K56" s="354"/>
    </row>
    <row r="57" spans="1:19" ht="120.75" customHeight="1" thickBot="1">
      <c r="A57" s="541"/>
      <c r="B57" s="353">
        <f>(B105*$B$67+D105*$D$67+F105*$F$67+H105*$H$67+J105*$J$67+L105*$L$67+N105*$N$67)</f>
        <v>4.5454545454545455E-4</v>
      </c>
      <c r="C57" s="105"/>
      <c r="D57" s="562"/>
      <c r="E57" s="563"/>
      <c r="F57" s="562"/>
      <c r="G57" s="563"/>
      <c r="H57" s="101"/>
      <c r="I57" s="103"/>
      <c r="K57" s="354"/>
    </row>
    <row r="58" spans="1:19" ht="35.1" customHeight="1" thickBot="1">
      <c r="A58" s="540" t="s">
        <v>256</v>
      </c>
      <c r="B58" s="110" t="s">
        <v>238</v>
      </c>
      <c r="C58" s="109" t="s">
        <v>239</v>
      </c>
      <c r="D58" s="542" t="s">
        <v>240</v>
      </c>
      <c r="E58" s="543"/>
      <c r="F58" s="542" t="s">
        <v>241</v>
      </c>
      <c r="G58" s="543"/>
      <c r="H58" s="111" t="s">
        <v>242</v>
      </c>
      <c r="I58" s="113" t="s">
        <v>243</v>
      </c>
      <c r="K58" s="354"/>
    </row>
    <row r="59" spans="1:19" ht="120.75" customHeight="1" thickBot="1">
      <c r="A59" s="541"/>
      <c r="B59" s="353">
        <f>(B109*$B$67+D109*$D$67+F109*$F$67+H109*$H$67+J109*$J$67+L109*$L$67+N109*$N$67)</f>
        <v>4.5454545454545455E-4</v>
      </c>
      <c r="C59" s="105"/>
      <c r="D59" s="562"/>
      <c r="E59" s="563"/>
      <c r="F59" s="564"/>
      <c r="G59" s="564"/>
      <c r="H59" s="101"/>
      <c r="I59" s="101"/>
      <c r="K59" s="354"/>
    </row>
    <row r="60" spans="1:19" ht="35.1" customHeight="1" thickBot="1">
      <c r="A60" s="540" t="s">
        <v>257</v>
      </c>
      <c r="B60" s="110" t="s">
        <v>238</v>
      </c>
      <c r="C60" s="109" t="s">
        <v>239</v>
      </c>
      <c r="D60" s="542" t="s">
        <v>240</v>
      </c>
      <c r="E60" s="543"/>
      <c r="F60" s="542" t="s">
        <v>241</v>
      </c>
      <c r="G60" s="543"/>
      <c r="H60" s="111" t="s">
        <v>242</v>
      </c>
      <c r="I60" s="113" t="s">
        <v>243</v>
      </c>
      <c r="K60" s="354"/>
    </row>
    <row r="61" spans="1:19" ht="120.75" customHeight="1" thickBot="1">
      <c r="A61" s="541"/>
      <c r="B61" s="353">
        <f>(B113*$B$67+D113*$D$67+F113*$F$67+H113*$H$67+J113*$J$67+L113*$L$67+N113*$N$67)</f>
        <v>4.5454545454545455E-4</v>
      </c>
      <c r="C61" s="105"/>
      <c r="D61" s="562"/>
      <c r="E61" s="563"/>
      <c r="F61" s="562"/>
      <c r="G61" s="563"/>
      <c r="H61" s="101"/>
      <c r="I61" s="101"/>
      <c r="K61" s="354"/>
    </row>
    <row r="62" spans="1:19" ht="17.100000000000001">
      <c r="I62" s="351"/>
    </row>
    <row r="63" spans="1:19" ht="17.100000000000001">
      <c r="I63" s="351"/>
    </row>
    <row r="64" spans="1:19" s="98" customFormat="1" ht="30" customHeight="1">
      <c r="A64" s="68"/>
      <c r="B64" s="68"/>
      <c r="C64" s="68"/>
      <c r="D64" s="68"/>
      <c r="E64" s="68"/>
      <c r="F64" s="68"/>
      <c r="G64" s="68"/>
      <c r="S64" s="68"/>
    </row>
    <row r="65" spans="1:15" ht="34.5" customHeight="1">
      <c r="A65" s="565" t="s">
        <v>258</v>
      </c>
      <c r="B65" s="565"/>
      <c r="C65" s="565"/>
      <c r="D65" s="565"/>
      <c r="E65" s="565"/>
      <c r="F65" s="565"/>
      <c r="G65" s="565"/>
      <c r="H65" s="565"/>
      <c r="I65" s="565"/>
    </row>
    <row r="66" spans="1:15" ht="144.75" customHeight="1">
      <c r="A66" s="114" t="s">
        <v>259</v>
      </c>
      <c r="B66" s="566" t="s">
        <v>308</v>
      </c>
      <c r="C66" s="567"/>
      <c r="D66" s="566"/>
      <c r="E66" s="567"/>
      <c r="F66" s="566"/>
      <c r="G66" s="567"/>
      <c r="H66" s="566"/>
      <c r="I66" s="567"/>
      <c r="J66" s="566"/>
      <c r="K66" s="567"/>
      <c r="L66" s="566"/>
      <c r="M66" s="567"/>
      <c r="N66" s="566"/>
      <c r="O66" s="567"/>
    </row>
    <row r="67" spans="1:15" ht="40.5" customHeight="1">
      <c r="A67" s="114" t="s">
        <v>261</v>
      </c>
      <c r="B67" s="568">
        <v>5.0000000000000001E-3</v>
      </c>
      <c r="C67" s="569"/>
      <c r="D67" s="568"/>
      <c r="E67" s="569"/>
      <c r="F67" s="568"/>
      <c r="G67" s="569"/>
      <c r="H67" s="568"/>
      <c r="I67" s="569"/>
      <c r="J67" s="568"/>
      <c r="K67" s="569"/>
      <c r="L67" s="568"/>
      <c r="M67" s="569"/>
      <c r="N67" s="568"/>
      <c r="O67" s="569"/>
    </row>
    <row r="68" spans="1:15" ht="30" customHeight="1">
      <c r="A68" s="574" t="s">
        <v>191</v>
      </c>
      <c r="B68" s="172" t="s">
        <v>99</v>
      </c>
      <c r="C68" s="172" t="s">
        <v>239</v>
      </c>
      <c r="D68" s="172"/>
      <c r="E68" s="172"/>
      <c r="F68" s="172"/>
      <c r="G68" s="172"/>
      <c r="H68" s="172"/>
      <c r="I68" s="172"/>
      <c r="J68" s="172"/>
      <c r="K68" s="172"/>
      <c r="L68" s="172"/>
      <c r="M68" s="172"/>
      <c r="N68" s="172"/>
      <c r="O68" s="172"/>
    </row>
    <row r="69" spans="1:15" ht="30" customHeight="1">
      <c r="A69" s="575"/>
      <c r="B69" s="116">
        <v>0</v>
      </c>
      <c r="C69" s="117"/>
      <c r="D69" s="116"/>
      <c r="E69" s="117"/>
      <c r="F69" s="124"/>
      <c r="G69" s="117"/>
      <c r="H69" s="124"/>
      <c r="I69" s="117"/>
      <c r="J69" s="124"/>
      <c r="K69" s="117"/>
      <c r="L69" s="124"/>
      <c r="M69" s="117"/>
      <c r="N69" s="124"/>
      <c r="O69" s="117"/>
    </row>
    <row r="70" spans="1:15" ht="80.25" customHeight="1">
      <c r="A70" s="114" t="s">
        <v>262</v>
      </c>
      <c r="B70" s="576"/>
      <c r="C70" s="577"/>
      <c r="D70" s="578"/>
      <c r="E70" s="579"/>
      <c r="F70" s="578"/>
      <c r="G70" s="580"/>
      <c r="H70" s="578"/>
      <c r="I70" s="579"/>
      <c r="J70" s="345"/>
      <c r="K70" s="346"/>
      <c r="L70" s="345"/>
      <c r="M70" s="346"/>
      <c r="N70" s="578"/>
      <c r="O70" s="579"/>
    </row>
    <row r="71" spans="1:15" ht="80.25" customHeight="1">
      <c r="A71" s="114" t="s">
        <v>263</v>
      </c>
      <c r="B71" s="570"/>
      <c r="C71" s="571"/>
      <c r="D71" s="570"/>
      <c r="E71" s="571"/>
      <c r="F71" s="572"/>
      <c r="G71" s="573"/>
      <c r="H71" s="572"/>
      <c r="I71" s="573"/>
      <c r="J71" s="342"/>
      <c r="K71" s="343"/>
      <c r="L71" s="342"/>
      <c r="M71" s="343"/>
      <c r="N71" s="572"/>
      <c r="O71" s="573"/>
    </row>
    <row r="72" spans="1:15" ht="30.75" customHeight="1">
      <c r="A72" s="574" t="s">
        <v>192</v>
      </c>
      <c r="B72" s="172" t="s">
        <v>99</v>
      </c>
      <c r="C72" s="172" t="s">
        <v>239</v>
      </c>
      <c r="D72" s="172"/>
      <c r="E72" s="172"/>
      <c r="F72" s="172"/>
      <c r="G72" s="172"/>
      <c r="H72" s="172"/>
      <c r="I72" s="172"/>
      <c r="J72" s="172"/>
      <c r="K72" s="172"/>
      <c r="L72" s="172"/>
      <c r="M72" s="172"/>
      <c r="N72" s="172"/>
      <c r="O72" s="172"/>
    </row>
    <row r="73" spans="1:15" ht="30.75" customHeight="1">
      <c r="A73" s="575"/>
      <c r="B73" s="355">
        <f>100%/11</f>
        <v>9.0909090909090912E-2</v>
      </c>
      <c r="C73" s="117"/>
      <c r="D73" s="116"/>
      <c r="E73" s="117"/>
      <c r="F73" s="124"/>
      <c r="G73" s="118"/>
      <c r="H73" s="124"/>
      <c r="I73" s="118"/>
      <c r="J73" s="124"/>
      <c r="K73" s="118"/>
      <c r="L73" s="124"/>
      <c r="M73" s="118"/>
      <c r="N73" s="124"/>
      <c r="O73" s="118"/>
    </row>
    <row r="74" spans="1:15" ht="80.25" customHeight="1">
      <c r="A74" s="114" t="s">
        <v>262</v>
      </c>
      <c r="B74" s="576"/>
      <c r="C74" s="577"/>
      <c r="D74" s="581"/>
      <c r="E74" s="582"/>
      <c r="F74" s="578"/>
      <c r="G74" s="580"/>
      <c r="H74" s="581"/>
      <c r="I74" s="582"/>
      <c r="J74" s="347"/>
      <c r="K74" s="348"/>
      <c r="L74" s="347"/>
      <c r="M74" s="348"/>
      <c r="N74" s="581"/>
      <c r="O74" s="582"/>
    </row>
    <row r="75" spans="1:15" ht="80.25" customHeight="1">
      <c r="A75" s="114" t="s">
        <v>263</v>
      </c>
      <c r="B75" s="570"/>
      <c r="C75" s="571"/>
      <c r="D75" s="570"/>
      <c r="E75" s="571"/>
      <c r="F75" s="572"/>
      <c r="G75" s="573"/>
      <c r="H75" s="572"/>
      <c r="I75" s="573"/>
      <c r="J75" s="342"/>
      <c r="K75" s="343"/>
      <c r="L75" s="342"/>
      <c r="M75" s="343"/>
      <c r="N75" s="572"/>
      <c r="O75" s="573"/>
    </row>
    <row r="76" spans="1:15" ht="30.75" customHeight="1">
      <c r="A76" s="574" t="s">
        <v>193</v>
      </c>
      <c r="B76" s="172" t="s">
        <v>99</v>
      </c>
      <c r="C76" s="172" t="s">
        <v>239</v>
      </c>
      <c r="D76" s="172"/>
      <c r="E76" s="172"/>
      <c r="F76" s="172"/>
      <c r="G76" s="172"/>
      <c r="H76" s="172"/>
      <c r="I76" s="172"/>
      <c r="J76" s="172"/>
      <c r="K76" s="172"/>
      <c r="L76" s="172"/>
      <c r="M76" s="172"/>
      <c r="N76" s="172"/>
      <c r="O76" s="172"/>
    </row>
    <row r="77" spans="1:15" ht="30.75" customHeight="1">
      <c r="A77" s="575"/>
      <c r="B77" s="355">
        <f>100%/11</f>
        <v>9.0909090909090912E-2</v>
      </c>
      <c r="C77" s="117"/>
      <c r="D77" s="116"/>
      <c r="E77" s="117"/>
      <c r="F77" s="124"/>
      <c r="G77" s="118"/>
      <c r="H77" s="124"/>
      <c r="I77" s="118"/>
      <c r="J77" s="124"/>
      <c r="K77" s="118"/>
      <c r="L77" s="124"/>
      <c r="M77" s="118"/>
      <c r="N77" s="124"/>
      <c r="O77" s="118"/>
    </row>
    <row r="78" spans="1:15" ht="80.25" customHeight="1">
      <c r="A78" s="114" t="s">
        <v>262</v>
      </c>
      <c r="B78" s="576"/>
      <c r="C78" s="577"/>
      <c r="D78" s="572"/>
      <c r="E78" s="585"/>
      <c r="F78" s="578"/>
      <c r="G78" s="580"/>
      <c r="H78" s="572"/>
      <c r="I78" s="573"/>
      <c r="J78" s="342"/>
      <c r="K78" s="343"/>
      <c r="L78" s="342"/>
      <c r="M78" s="343"/>
      <c r="N78" s="572"/>
      <c r="O78" s="573"/>
    </row>
    <row r="79" spans="1:15" ht="80.25" customHeight="1">
      <c r="A79" s="114" t="s">
        <v>263</v>
      </c>
      <c r="B79" s="570"/>
      <c r="C79" s="571"/>
      <c r="D79" s="570"/>
      <c r="E79" s="571"/>
      <c r="F79" s="572"/>
      <c r="G79" s="573"/>
      <c r="H79" s="572"/>
      <c r="I79" s="573"/>
      <c r="J79" s="342"/>
      <c r="K79" s="343"/>
      <c r="L79" s="342"/>
      <c r="M79" s="343"/>
      <c r="N79" s="572"/>
      <c r="O79" s="573"/>
    </row>
    <row r="80" spans="1:15" ht="30.75" customHeight="1">
      <c r="A80" s="574" t="s">
        <v>194</v>
      </c>
      <c r="B80" s="172" t="s">
        <v>99</v>
      </c>
      <c r="C80" s="172" t="s">
        <v>239</v>
      </c>
      <c r="D80" s="172"/>
      <c r="E80" s="172"/>
      <c r="F80" s="172"/>
      <c r="G80" s="172"/>
      <c r="H80" s="172"/>
      <c r="I80" s="172"/>
      <c r="J80" s="172"/>
      <c r="K80" s="172"/>
      <c r="L80" s="172"/>
      <c r="M80" s="172"/>
      <c r="N80" s="172"/>
      <c r="O80" s="172"/>
    </row>
    <row r="81" spans="1:15" ht="30.75" customHeight="1">
      <c r="A81" s="575"/>
      <c r="B81" s="355">
        <f>100%/11</f>
        <v>9.0909090909090912E-2</v>
      </c>
      <c r="C81" s="117"/>
      <c r="D81" s="116"/>
      <c r="E81" s="117"/>
      <c r="F81" s="124"/>
      <c r="G81" s="118"/>
      <c r="H81" s="124"/>
      <c r="I81" s="118"/>
      <c r="J81" s="124"/>
      <c r="K81" s="118"/>
      <c r="L81" s="124"/>
      <c r="M81" s="118"/>
      <c r="N81" s="124"/>
      <c r="O81" s="118"/>
    </row>
    <row r="82" spans="1:15" ht="80.25" customHeight="1">
      <c r="A82" s="114" t="s">
        <v>262</v>
      </c>
      <c r="B82" s="586"/>
      <c r="C82" s="587"/>
      <c r="D82" s="572"/>
      <c r="E82" s="573"/>
      <c r="F82" s="578"/>
      <c r="G82" s="580"/>
      <c r="H82" s="572"/>
      <c r="I82" s="573"/>
      <c r="J82" s="342"/>
      <c r="K82" s="343"/>
      <c r="L82" s="342"/>
      <c r="M82" s="343"/>
      <c r="N82" s="572"/>
      <c r="O82" s="573"/>
    </row>
    <row r="83" spans="1:15" ht="80.25" customHeight="1">
      <c r="A83" s="114" t="s">
        <v>263</v>
      </c>
      <c r="B83" s="588"/>
      <c r="C83" s="589"/>
      <c r="D83" s="570"/>
      <c r="E83" s="571"/>
      <c r="F83" s="572"/>
      <c r="G83" s="573"/>
      <c r="H83" s="572"/>
      <c r="I83" s="573"/>
      <c r="J83" s="342"/>
      <c r="K83" s="343"/>
      <c r="L83" s="342"/>
      <c r="M83" s="343"/>
      <c r="N83" s="572"/>
      <c r="O83" s="573"/>
    </row>
    <row r="84" spans="1:15" ht="30" customHeight="1">
      <c r="A84" s="574" t="s">
        <v>197</v>
      </c>
      <c r="B84" s="172" t="s">
        <v>99</v>
      </c>
      <c r="C84" s="172" t="s">
        <v>239</v>
      </c>
      <c r="D84" s="172"/>
      <c r="E84" s="172"/>
      <c r="F84" s="172"/>
      <c r="G84" s="172"/>
      <c r="H84" s="172"/>
      <c r="I84" s="172"/>
      <c r="J84" s="172"/>
      <c r="K84" s="172"/>
      <c r="L84" s="172"/>
      <c r="M84" s="172"/>
      <c r="N84" s="172"/>
      <c r="O84" s="172"/>
    </row>
    <row r="85" spans="1:15" ht="30" customHeight="1">
      <c r="A85" s="575"/>
      <c r="B85" s="355">
        <f>100%/11</f>
        <v>9.0909090909090912E-2</v>
      </c>
      <c r="C85" s="117"/>
      <c r="D85" s="116"/>
      <c r="E85" s="117"/>
      <c r="F85" s="124"/>
      <c r="G85" s="118"/>
      <c r="H85" s="124"/>
      <c r="I85" s="118"/>
      <c r="J85" s="124"/>
      <c r="K85" s="118"/>
      <c r="L85" s="124"/>
      <c r="M85" s="118"/>
      <c r="N85" s="124"/>
      <c r="O85" s="118"/>
    </row>
    <row r="86" spans="1:15" ht="80.25" customHeight="1">
      <c r="A86" s="114" t="s">
        <v>262</v>
      </c>
      <c r="B86" s="592"/>
      <c r="C86" s="592"/>
      <c r="D86" s="592"/>
      <c r="E86" s="592"/>
      <c r="F86" s="592"/>
      <c r="G86" s="592"/>
      <c r="H86" s="592"/>
      <c r="I86" s="592"/>
      <c r="J86" s="344"/>
      <c r="K86" s="344"/>
      <c r="L86" s="344"/>
      <c r="M86" s="344"/>
      <c r="N86" s="592"/>
      <c r="O86" s="592"/>
    </row>
    <row r="87" spans="1:15" ht="80.25" customHeight="1">
      <c r="A87" s="114" t="s">
        <v>263</v>
      </c>
      <c r="B87" s="590"/>
      <c r="C87" s="591"/>
      <c r="D87" s="590"/>
      <c r="E87" s="591"/>
      <c r="F87" s="590"/>
      <c r="G87" s="591"/>
      <c r="H87" s="590"/>
      <c r="I87" s="591"/>
      <c r="J87" s="339"/>
      <c r="K87" s="340"/>
      <c r="L87" s="339"/>
      <c r="M87" s="340"/>
      <c r="N87" s="590"/>
      <c r="O87" s="591"/>
    </row>
    <row r="88" spans="1:15" ht="29.25" customHeight="1">
      <c r="A88" s="574" t="s">
        <v>198</v>
      </c>
      <c r="B88" s="172" t="s">
        <v>99</v>
      </c>
      <c r="C88" s="172" t="s">
        <v>239</v>
      </c>
      <c r="D88" s="172"/>
      <c r="E88" s="172"/>
      <c r="F88" s="172"/>
      <c r="G88" s="172"/>
      <c r="H88" s="172"/>
      <c r="I88" s="172"/>
      <c r="J88" s="172"/>
      <c r="K88" s="172"/>
      <c r="L88" s="172"/>
      <c r="M88" s="172"/>
      <c r="N88" s="172"/>
      <c r="O88" s="172"/>
    </row>
    <row r="89" spans="1:15" ht="29.25" customHeight="1">
      <c r="A89" s="575"/>
      <c r="B89" s="355">
        <f>100%/11</f>
        <v>9.0909090909090912E-2</v>
      </c>
      <c r="C89" s="119"/>
      <c r="D89" s="116"/>
      <c r="E89" s="117"/>
      <c r="F89" s="124"/>
      <c r="G89" s="118"/>
      <c r="H89" s="124"/>
      <c r="I89" s="118"/>
      <c r="J89" s="124"/>
      <c r="K89" s="118"/>
      <c r="L89" s="124"/>
      <c r="M89" s="118"/>
      <c r="N89" s="124"/>
      <c r="O89" s="118"/>
    </row>
    <row r="90" spans="1:15" ht="80.25" customHeight="1">
      <c r="A90" s="114" t="s">
        <v>262</v>
      </c>
      <c r="B90" s="593"/>
      <c r="C90" s="593"/>
      <c r="D90" s="593"/>
      <c r="E90" s="593"/>
      <c r="F90" s="593"/>
      <c r="G90" s="593"/>
      <c r="H90" s="593"/>
      <c r="I90" s="593"/>
      <c r="J90" s="341"/>
      <c r="K90" s="341"/>
      <c r="L90" s="341"/>
      <c r="M90" s="341"/>
      <c r="N90" s="593"/>
      <c r="O90" s="593"/>
    </row>
    <row r="91" spans="1:15" ht="80.25" customHeight="1">
      <c r="A91" s="114" t="s">
        <v>263</v>
      </c>
      <c r="B91" s="590"/>
      <c r="C91" s="591"/>
      <c r="D91" s="590"/>
      <c r="E91" s="591"/>
      <c r="F91" s="590"/>
      <c r="G91" s="591"/>
      <c r="H91" s="590"/>
      <c r="I91" s="591"/>
      <c r="J91" s="339"/>
      <c r="K91" s="340"/>
      <c r="L91" s="339"/>
      <c r="M91" s="340"/>
      <c r="N91" s="590"/>
      <c r="O91" s="591"/>
    </row>
    <row r="92" spans="1:15" ht="25.35" customHeight="1">
      <c r="A92" s="574" t="s">
        <v>199</v>
      </c>
      <c r="B92" s="172" t="s">
        <v>99</v>
      </c>
      <c r="C92" s="172" t="s">
        <v>239</v>
      </c>
      <c r="D92" s="172"/>
      <c r="E92" s="172"/>
      <c r="F92" s="172"/>
      <c r="G92" s="172"/>
      <c r="H92" s="172"/>
      <c r="I92" s="172"/>
      <c r="J92" s="172"/>
      <c r="K92" s="172"/>
      <c r="L92" s="172"/>
      <c r="M92" s="172"/>
      <c r="N92" s="172"/>
      <c r="O92" s="172"/>
    </row>
    <row r="93" spans="1:15" ht="25.35" customHeight="1">
      <c r="A93" s="575"/>
      <c r="B93" s="355">
        <f>100%/11</f>
        <v>9.0909090909090912E-2</v>
      </c>
      <c r="C93" s="119"/>
      <c r="D93" s="116"/>
      <c r="E93" s="117"/>
      <c r="F93" s="124"/>
      <c r="G93" s="118"/>
      <c r="H93" s="124"/>
      <c r="I93" s="118"/>
      <c r="J93" s="124"/>
      <c r="K93" s="118"/>
      <c r="L93" s="124"/>
      <c r="M93" s="118"/>
      <c r="N93" s="124"/>
      <c r="O93" s="118"/>
    </row>
    <row r="94" spans="1:15" ht="80.25" customHeight="1">
      <c r="A94" s="114" t="s">
        <v>262</v>
      </c>
      <c r="B94" s="593"/>
      <c r="C94" s="593"/>
      <c r="D94" s="593"/>
      <c r="E94" s="593"/>
      <c r="F94" s="593"/>
      <c r="G94" s="593"/>
      <c r="H94" s="593"/>
      <c r="I94" s="593"/>
      <c r="J94" s="341"/>
      <c r="K94" s="341"/>
      <c r="L94" s="341"/>
      <c r="M94" s="341"/>
      <c r="N94" s="593"/>
      <c r="O94" s="593"/>
    </row>
    <row r="95" spans="1:15" ht="80.25" customHeight="1">
      <c r="A95" s="114" t="s">
        <v>263</v>
      </c>
      <c r="B95" s="590"/>
      <c r="C95" s="591"/>
      <c r="D95" s="590"/>
      <c r="E95" s="591"/>
      <c r="F95" s="590"/>
      <c r="G95" s="591"/>
      <c r="H95" s="590"/>
      <c r="I95" s="591"/>
      <c r="J95" s="339"/>
      <c r="K95" s="340"/>
      <c r="L95" s="339"/>
      <c r="M95" s="340"/>
      <c r="N95" s="590"/>
      <c r="O95" s="591"/>
    </row>
    <row r="96" spans="1:15" ht="25.35" customHeight="1">
      <c r="A96" s="574" t="s">
        <v>200</v>
      </c>
      <c r="B96" s="172" t="s">
        <v>99</v>
      </c>
      <c r="C96" s="172" t="s">
        <v>239</v>
      </c>
      <c r="D96" s="172"/>
      <c r="E96" s="172"/>
      <c r="F96" s="172"/>
      <c r="G96" s="172"/>
      <c r="H96" s="172"/>
      <c r="I96" s="172"/>
      <c r="J96" s="172"/>
      <c r="K96" s="172"/>
      <c r="L96" s="172"/>
      <c r="M96" s="172"/>
      <c r="N96" s="172"/>
      <c r="O96" s="172"/>
    </row>
    <row r="97" spans="1:15" ht="25.35" customHeight="1">
      <c r="A97" s="575"/>
      <c r="B97" s="355">
        <f>100%/11</f>
        <v>9.0909090909090912E-2</v>
      </c>
      <c r="C97" s="119"/>
      <c r="D97" s="116"/>
      <c r="E97" s="117"/>
      <c r="F97" s="124"/>
      <c r="G97" s="118"/>
      <c r="H97" s="124"/>
      <c r="I97" s="118"/>
      <c r="J97" s="124"/>
      <c r="K97" s="118"/>
      <c r="L97" s="124"/>
      <c r="M97" s="118"/>
      <c r="N97" s="124"/>
      <c r="O97" s="118"/>
    </row>
    <row r="98" spans="1:15" ht="80.25" customHeight="1">
      <c r="A98" s="114" t="s">
        <v>262</v>
      </c>
      <c r="B98" s="593"/>
      <c r="C98" s="593"/>
      <c r="D98" s="593"/>
      <c r="E98" s="593"/>
      <c r="F98" s="593"/>
      <c r="G98" s="593"/>
      <c r="H98" s="593"/>
      <c r="I98" s="593"/>
      <c r="J98" s="341"/>
      <c r="K98" s="341"/>
      <c r="L98" s="341"/>
      <c r="M98" s="341"/>
      <c r="N98" s="593"/>
      <c r="O98" s="593"/>
    </row>
    <row r="99" spans="1:15" ht="80.25" customHeight="1">
      <c r="A99" s="114" t="s">
        <v>263</v>
      </c>
      <c r="B99" s="590"/>
      <c r="C99" s="591"/>
      <c r="D99" s="590"/>
      <c r="E99" s="591"/>
      <c r="F99" s="590"/>
      <c r="G99" s="591"/>
      <c r="H99" s="590"/>
      <c r="I99" s="591"/>
      <c r="J99" s="339"/>
      <c r="K99" s="340"/>
      <c r="L99" s="339"/>
      <c r="M99" s="340"/>
      <c r="N99" s="590"/>
      <c r="O99" s="591"/>
    </row>
    <row r="100" spans="1:15" ht="25.35" customHeight="1">
      <c r="A100" s="574" t="s">
        <v>203</v>
      </c>
      <c r="B100" s="172" t="s">
        <v>99</v>
      </c>
      <c r="C100" s="172" t="s">
        <v>239</v>
      </c>
      <c r="D100" s="172"/>
      <c r="E100" s="172"/>
      <c r="F100" s="172"/>
      <c r="G100" s="172"/>
      <c r="H100" s="172"/>
      <c r="I100" s="172"/>
      <c r="J100" s="172"/>
      <c r="K100" s="172"/>
      <c r="L100" s="172"/>
      <c r="M100" s="172"/>
      <c r="N100" s="172"/>
      <c r="O100" s="172"/>
    </row>
    <row r="101" spans="1:15" ht="25.35" customHeight="1">
      <c r="A101" s="575"/>
      <c r="B101" s="355">
        <f>100%/11</f>
        <v>9.0909090909090912E-2</v>
      </c>
      <c r="C101" s="119"/>
      <c r="D101" s="116"/>
      <c r="E101" s="117"/>
      <c r="F101" s="124"/>
      <c r="G101" s="118"/>
      <c r="H101" s="124"/>
      <c r="I101" s="118"/>
      <c r="J101" s="124"/>
      <c r="K101" s="118"/>
      <c r="L101" s="124"/>
      <c r="M101" s="118"/>
      <c r="N101" s="124"/>
      <c r="O101" s="118"/>
    </row>
    <row r="102" spans="1:15" ht="80.25" customHeight="1">
      <c r="A102" s="114" t="s">
        <v>262</v>
      </c>
      <c r="B102" s="593"/>
      <c r="C102" s="593"/>
      <c r="D102" s="593"/>
      <c r="E102" s="593"/>
      <c r="F102" s="593"/>
      <c r="G102" s="593"/>
      <c r="H102" s="593"/>
      <c r="I102" s="593"/>
      <c r="J102" s="341"/>
      <c r="K102" s="341"/>
      <c r="L102" s="341"/>
      <c r="M102" s="341"/>
      <c r="N102" s="593"/>
      <c r="O102" s="593"/>
    </row>
    <row r="103" spans="1:15" ht="80.25" customHeight="1">
      <c r="A103" s="114" t="s">
        <v>263</v>
      </c>
      <c r="B103" s="590"/>
      <c r="C103" s="591"/>
      <c r="D103" s="590"/>
      <c r="E103" s="591"/>
      <c r="F103" s="590"/>
      <c r="G103" s="591"/>
      <c r="H103" s="590"/>
      <c r="I103" s="591"/>
      <c r="J103" s="339"/>
      <c r="K103" s="340"/>
      <c r="L103" s="339"/>
      <c r="M103" s="340"/>
      <c r="N103" s="590"/>
      <c r="O103" s="591"/>
    </row>
    <row r="104" spans="1:15" ht="25.35" customHeight="1">
      <c r="A104" s="574" t="s">
        <v>204</v>
      </c>
      <c r="B104" s="172" t="s">
        <v>99</v>
      </c>
      <c r="C104" s="172" t="s">
        <v>239</v>
      </c>
      <c r="D104" s="172"/>
      <c r="E104" s="172"/>
      <c r="F104" s="172"/>
      <c r="G104" s="172"/>
      <c r="H104" s="172"/>
      <c r="I104" s="172"/>
      <c r="J104" s="172"/>
      <c r="K104" s="172"/>
      <c r="L104" s="172"/>
      <c r="M104" s="172"/>
      <c r="N104" s="172"/>
      <c r="O104" s="172"/>
    </row>
    <row r="105" spans="1:15" ht="25.35" customHeight="1">
      <c r="A105" s="575"/>
      <c r="B105" s="355">
        <f>100%/11</f>
        <v>9.0909090909090912E-2</v>
      </c>
      <c r="C105" s="119"/>
      <c r="D105" s="116"/>
      <c r="E105" s="117"/>
      <c r="F105" s="124"/>
      <c r="G105" s="118"/>
      <c r="H105" s="124"/>
      <c r="I105" s="118"/>
      <c r="J105" s="124"/>
      <c r="K105" s="118"/>
      <c r="L105" s="124"/>
      <c r="M105" s="118"/>
      <c r="N105" s="124"/>
      <c r="O105" s="118"/>
    </row>
    <row r="106" spans="1:15" ht="80.25" customHeight="1">
      <c r="A106" s="114" t="s">
        <v>262</v>
      </c>
      <c r="B106" s="593"/>
      <c r="C106" s="593"/>
      <c r="D106" s="593"/>
      <c r="E106" s="593"/>
      <c r="F106" s="593"/>
      <c r="G106" s="593"/>
      <c r="H106" s="593"/>
      <c r="I106" s="593"/>
      <c r="J106" s="341"/>
      <c r="K106" s="341"/>
      <c r="L106" s="341"/>
      <c r="M106" s="341"/>
      <c r="N106" s="593"/>
      <c r="O106" s="593"/>
    </row>
    <row r="107" spans="1:15" ht="80.25" customHeight="1">
      <c r="A107" s="114" t="s">
        <v>263</v>
      </c>
      <c r="B107" s="590"/>
      <c r="C107" s="591"/>
      <c r="D107" s="590"/>
      <c r="E107" s="591"/>
      <c r="F107" s="590"/>
      <c r="G107" s="591"/>
      <c r="H107" s="590"/>
      <c r="I107" s="591"/>
      <c r="J107" s="339"/>
      <c r="K107" s="340"/>
      <c r="L107" s="339"/>
      <c r="M107" s="340"/>
      <c r="N107" s="590"/>
      <c r="O107" s="591"/>
    </row>
    <row r="108" spans="1:15" ht="25.35" customHeight="1">
      <c r="A108" s="574" t="s">
        <v>205</v>
      </c>
      <c r="B108" s="172" t="s">
        <v>99</v>
      </c>
      <c r="C108" s="172" t="s">
        <v>239</v>
      </c>
      <c r="D108" s="172"/>
      <c r="E108" s="172"/>
      <c r="F108" s="172"/>
      <c r="G108" s="172"/>
      <c r="H108" s="172"/>
      <c r="I108" s="172"/>
      <c r="J108" s="172"/>
      <c r="K108" s="172"/>
      <c r="L108" s="172"/>
      <c r="M108" s="172"/>
      <c r="N108" s="172"/>
      <c r="O108" s="172"/>
    </row>
    <row r="109" spans="1:15" ht="25.35" customHeight="1">
      <c r="A109" s="575"/>
      <c r="B109" s="355">
        <f>100%/11</f>
        <v>9.0909090909090912E-2</v>
      </c>
      <c r="C109" s="119"/>
      <c r="D109" s="116"/>
      <c r="E109" s="117"/>
      <c r="F109" s="124"/>
      <c r="G109" s="118"/>
      <c r="H109" s="124"/>
      <c r="I109" s="118"/>
      <c r="J109" s="124"/>
      <c r="K109" s="118"/>
      <c r="L109" s="124"/>
      <c r="M109" s="118"/>
      <c r="N109" s="124"/>
      <c r="O109" s="118"/>
    </row>
    <row r="110" spans="1:15" ht="80.25" customHeight="1">
      <c r="A110" s="114" t="s">
        <v>262</v>
      </c>
      <c r="B110" s="593"/>
      <c r="C110" s="593"/>
      <c r="D110" s="593"/>
      <c r="E110" s="593"/>
      <c r="F110" s="593"/>
      <c r="G110" s="593"/>
      <c r="H110" s="593"/>
      <c r="I110" s="593"/>
      <c r="J110" s="341"/>
      <c r="K110" s="341"/>
      <c r="L110" s="341"/>
      <c r="M110" s="341"/>
      <c r="N110" s="593"/>
      <c r="O110" s="593"/>
    </row>
    <row r="111" spans="1:15" ht="80.25" customHeight="1">
      <c r="A111" s="114" t="s">
        <v>263</v>
      </c>
      <c r="B111" s="590"/>
      <c r="C111" s="591"/>
      <c r="D111" s="590"/>
      <c r="E111" s="591"/>
      <c r="F111" s="590"/>
      <c r="G111" s="591"/>
      <c r="H111" s="590"/>
      <c r="I111" s="591"/>
      <c r="J111" s="339"/>
      <c r="K111" s="340"/>
      <c r="L111" s="339"/>
      <c r="M111" s="340"/>
      <c r="N111" s="590"/>
      <c r="O111" s="591"/>
    </row>
    <row r="112" spans="1:15" ht="25.35" customHeight="1">
      <c r="A112" s="574" t="s">
        <v>206</v>
      </c>
      <c r="B112" s="172" t="s">
        <v>99</v>
      </c>
      <c r="C112" s="172" t="s">
        <v>239</v>
      </c>
      <c r="D112" s="172"/>
      <c r="E112" s="172"/>
      <c r="F112" s="172"/>
      <c r="G112" s="172"/>
      <c r="H112" s="172"/>
      <c r="I112" s="172"/>
      <c r="J112" s="172"/>
      <c r="K112" s="172"/>
      <c r="L112" s="172"/>
      <c r="M112" s="172"/>
      <c r="N112" s="172"/>
      <c r="O112" s="172"/>
    </row>
    <row r="113" spans="1:15" ht="25.35" customHeight="1">
      <c r="A113" s="575"/>
      <c r="B113" s="355">
        <f>100%/11</f>
        <v>9.0909090909090912E-2</v>
      </c>
      <c r="C113" s="318"/>
      <c r="D113" s="350"/>
      <c r="E113" s="318"/>
      <c r="F113" s="350"/>
      <c r="G113" s="319"/>
      <c r="H113" s="350"/>
      <c r="I113" s="319"/>
      <c r="J113" s="318"/>
      <c r="K113" s="319"/>
      <c r="L113" s="350"/>
      <c r="M113" s="319"/>
      <c r="N113" s="350"/>
      <c r="O113" s="319"/>
    </row>
    <row r="114" spans="1:15" ht="80.25" customHeight="1">
      <c r="A114" s="114" t="s">
        <v>262</v>
      </c>
      <c r="B114" s="594"/>
      <c r="C114" s="594"/>
      <c r="D114" s="594"/>
      <c r="E114" s="594"/>
      <c r="F114" s="594"/>
      <c r="G114" s="594"/>
      <c r="H114" s="594"/>
      <c r="I114" s="594"/>
      <c r="J114" s="595"/>
      <c r="K114" s="596"/>
      <c r="L114" s="595"/>
      <c r="M114" s="596"/>
      <c r="N114" s="594"/>
      <c r="O114" s="594"/>
    </row>
    <row r="115" spans="1:15" ht="80.25" customHeight="1">
      <c r="A115" s="114" t="s">
        <v>263</v>
      </c>
      <c r="B115" s="590"/>
      <c r="C115" s="591"/>
      <c r="D115" s="590"/>
      <c r="E115" s="591"/>
      <c r="F115" s="590"/>
      <c r="G115" s="591"/>
      <c r="H115" s="590"/>
      <c r="I115" s="591"/>
      <c r="J115" s="339"/>
      <c r="K115" s="340"/>
      <c r="L115" s="339"/>
      <c r="M115" s="340"/>
      <c r="N115" s="590"/>
      <c r="O115" s="591"/>
    </row>
    <row r="116" spans="1:15" ht="17.100000000000001">
      <c r="A116" s="115" t="s">
        <v>265</v>
      </c>
      <c r="B116" s="120">
        <f>(B69+B73+B77+B81+B85+B89+B93+B97+B101+B105+B109+B113)</f>
        <v>1.0000000000000002</v>
      </c>
      <c r="C116" s="120">
        <f t="shared" ref="C116" si="0">(C69+C73+C77+C81+C85+C89+C93+C97+C101+C105+C109+C113)</f>
        <v>0</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0"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86</v>
      </c>
      <c r="E8" s="615"/>
      <c r="F8" s="615"/>
      <c r="G8" s="615"/>
      <c r="H8" s="616"/>
      <c r="I8" s="610" t="s">
        <v>273</v>
      </c>
      <c r="J8" s="613"/>
      <c r="K8" s="614" t="s">
        <v>81</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ACTIVIDAD_2!K17</f>
        <v>Lograr al menos 92 puntos del índice de Gestión Pública Distrital.</v>
      </c>
      <c r="F10" s="621"/>
      <c r="G10" s="621"/>
      <c r="H10" s="621"/>
      <c r="I10" s="621"/>
      <c r="J10" s="621"/>
      <c r="K10" s="621"/>
      <c r="L10" s="621"/>
    </row>
    <row r="11" spans="1:12" ht="34.5" customHeight="1">
      <c r="A11" s="622" t="s">
        <v>275</v>
      </c>
      <c r="B11" s="623"/>
      <c r="C11" s="623"/>
      <c r="D11" s="612"/>
      <c r="E11" s="624" t="str">
        <f>ACTIVIDAD_2!I15</f>
        <v>Porcentaje de implementación de la Política de Gestión Documental institucional.</v>
      </c>
      <c r="F11" s="625"/>
      <c r="G11" s="625"/>
      <c r="H11" s="625"/>
      <c r="I11" s="625"/>
      <c r="J11" s="625"/>
      <c r="K11" s="625"/>
      <c r="L11" s="626"/>
    </row>
    <row r="12" spans="1:12" ht="47.25" customHeight="1">
      <c r="A12" s="610" t="s">
        <v>276</v>
      </c>
      <c r="B12" s="611"/>
      <c r="C12" s="611"/>
      <c r="D12" s="613"/>
      <c r="E12" s="627" t="s">
        <v>309</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f>+ACTIVIDAD_2!C36</f>
        <v>0.91</v>
      </c>
      <c r="E16" s="631"/>
      <c r="F16" s="631"/>
      <c r="G16" s="631"/>
      <c r="H16" s="632"/>
      <c r="I16" s="610" t="s">
        <v>234</v>
      </c>
      <c r="J16" s="613"/>
      <c r="K16" s="614" t="s">
        <v>33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310</v>
      </c>
      <c r="D19" s="615"/>
      <c r="E19" s="615"/>
      <c r="F19" s="615"/>
      <c r="G19" s="616"/>
      <c r="H19" s="614" t="s">
        <v>311</v>
      </c>
      <c r="I19" s="616"/>
      <c r="J19" s="634" t="s">
        <v>22</v>
      </c>
      <c r="K19" s="635"/>
      <c r="L19" s="307" t="s">
        <v>293</v>
      </c>
    </row>
    <row r="20" spans="1:12" ht="62.25" customHeight="1">
      <c r="A20" s="306">
        <v>2</v>
      </c>
      <c r="B20" s="307" t="s">
        <v>291</v>
      </c>
      <c r="C20" s="614" t="s">
        <v>312</v>
      </c>
      <c r="D20" s="615"/>
      <c r="E20" s="615"/>
      <c r="F20" s="615"/>
      <c r="G20" s="616"/>
      <c r="H20" s="614" t="s">
        <v>313</v>
      </c>
      <c r="I20" s="616"/>
      <c r="J20" s="634" t="s">
        <v>22</v>
      </c>
      <c r="K20" s="635"/>
      <c r="L20" s="307" t="s">
        <v>314</v>
      </c>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315</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f>ACTIVIDAD_2!B36</f>
        <v>0.90500000000000003</v>
      </c>
      <c r="E24" s="615"/>
      <c r="F24" s="620" t="s">
        <v>299</v>
      </c>
      <c r="G24" s="620"/>
      <c r="H24" s="321">
        <v>2024</v>
      </c>
      <c r="I24" s="620" t="s">
        <v>300</v>
      </c>
      <c r="J24" s="620"/>
      <c r="K24" s="638" t="s">
        <v>316</v>
      </c>
      <c r="L24" s="638"/>
    </row>
    <row r="25" spans="1:12" ht="26.25" customHeight="1">
      <c r="A25" s="610" t="s">
        <v>302</v>
      </c>
      <c r="B25" s="611"/>
      <c r="C25" s="613"/>
      <c r="D25" s="614" t="s">
        <v>303</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K24:L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topLeftCell="A17" zoomScale="91" zoomScaleNormal="60" workbookViewId="0">
      <selection activeCell="C26" sqref="C26"/>
    </sheetView>
  </sheetViews>
  <sheetFormatPr defaultColWidth="10.7109375" defaultRowHeight="14.1"/>
  <cols>
    <col min="1" max="1" width="49.7109375" style="68" customWidth="1"/>
    <col min="2"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7" customFormat="1" ht="32.25" customHeight="1" thickBot="1">
      <c r="A1" s="498"/>
      <c r="B1" s="501" t="s">
        <v>182</v>
      </c>
      <c r="C1" s="502"/>
      <c r="D1" s="502"/>
      <c r="E1" s="502"/>
      <c r="F1" s="502"/>
      <c r="G1" s="502"/>
      <c r="H1" s="502"/>
      <c r="I1" s="502"/>
      <c r="J1" s="502"/>
      <c r="K1" s="502"/>
      <c r="L1" s="503"/>
      <c r="M1" s="504" t="s">
        <v>183</v>
      </c>
      <c r="N1" s="505"/>
      <c r="O1" s="506"/>
    </row>
    <row r="2" spans="1:21" s="157" customFormat="1" ht="30.75" customHeight="1" thickBot="1">
      <c r="A2" s="499"/>
      <c r="B2" s="507" t="s">
        <v>184</v>
      </c>
      <c r="C2" s="508"/>
      <c r="D2" s="508"/>
      <c r="E2" s="508"/>
      <c r="F2" s="508"/>
      <c r="G2" s="508"/>
      <c r="H2" s="508"/>
      <c r="I2" s="508"/>
      <c r="J2" s="508"/>
      <c r="K2" s="508"/>
      <c r="L2" s="509"/>
      <c r="M2" s="504" t="s">
        <v>185</v>
      </c>
      <c r="N2" s="505"/>
      <c r="O2" s="506"/>
    </row>
    <row r="3" spans="1:21" s="157" customFormat="1" ht="24" customHeight="1" thickBot="1">
      <c r="A3" s="499"/>
      <c r="B3" s="507" t="s">
        <v>186</v>
      </c>
      <c r="C3" s="508"/>
      <c r="D3" s="508"/>
      <c r="E3" s="508"/>
      <c r="F3" s="508"/>
      <c r="G3" s="508"/>
      <c r="H3" s="508"/>
      <c r="I3" s="508"/>
      <c r="J3" s="508"/>
      <c r="K3" s="508"/>
      <c r="L3" s="509"/>
      <c r="M3" s="504" t="s">
        <v>187</v>
      </c>
      <c r="N3" s="505"/>
      <c r="O3" s="506"/>
    </row>
    <row r="4" spans="1:21" s="157" customFormat="1" ht="21.75" customHeight="1" thickBot="1">
      <c r="A4" s="500"/>
      <c r="B4" s="510" t="s">
        <v>188</v>
      </c>
      <c r="C4" s="511"/>
      <c r="D4" s="511"/>
      <c r="E4" s="511"/>
      <c r="F4" s="511"/>
      <c r="G4" s="511"/>
      <c r="H4" s="511"/>
      <c r="I4" s="511"/>
      <c r="J4" s="511"/>
      <c r="K4" s="511"/>
      <c r="L4" s="512"/>
      <c r="M4" s="504" t="s">
        <v>189</v>
      </c>
      <c r="N4" s="505"/>
      <c r="O4" s="506"/>
    </row>
    <row r="5" spans="1:21" s="157" customFormat="1" ht="21.75" customHeight="1" thickBot="1">
      <c r="A5" s="158"/>
      <c r="B5" s="159"/>
      <c r="C5" s="159"/>
      <c r="D5" s="159"/>
      <c r="E5" s="159"/>
      <c r="F5" s="159"/>
      <c r="G5" s="159"/>
      <c r="H5" s="159"/>
      <c r="I5" s="159"/>
      <c r="J5" s="159"/>
      <c r="K5" s="159"/>
      <c r="L5" s="159"/>
      <c r="M5" s="160"/>
      <c r="N5" s="160"/>
      <c r="O5" s="160"/>
      <c r="P5" s="160"/>
      <c r="Q5" s="160"/>
      <c r="R5" s="160"/>
      <c r="S5" s="160"/>
      <c r="T5" s="160"/>
      <c r="U5" s="160"/>
    </row>
    <row r="6" spans="1:21" s="157" customFormat="1" ht="21.75" customHeight="1" thickBot="1">
      <c r="A6" s="514" t="s">
        <v>190</v>
      </c>
      <c r="B6" s="282" t="s">
        <v>191</v>
      </c>
      <c r="C6" s="233"/>
      <c r="D6" s="282" t="s">
        <v>192</v>
      </c>
      <c r="E6" s="234"/>
      <c r="F6" s="282" t="s">
        <v>193</v>
      </c>
      <c r="G6" s="234"/>
      <c r="H6" s="282" t="s">
        <v>194</v>
      </c>
      <c r="I6" s="235"/>
      <c r="J6" s="520" t="s">
        <v>195</v>
      </c>
      <c r="K6" s="521"/>
      <c r="L6" s="281" t="s">
        <v>196</v>
      </c>
      <c r="M6" s="522"/>
      <c r="N6" s="522"/>
      <c r="O6" s="522"/>
    </row>
    <row r="7" spans="1:21" s="157" customFormat="1" ht="21.75" customHeight="1" thickBot="1">
      <c r="A7" s="514"/>
      <c r="B7" s="283" t="s">
        <v>197</v>
      </c>
      <c r="C7" s="236"/>
      <c r="D7" s="282" t="s">
        <v>198</v>
      </c>
      <c r="E7" s="237"/>
      <c r="F7" s="282" t="s">
        <v>199</v>
      </c>
      <c r="G7" s="237"/>
      <c r="H7" s="282" t="s">
        <v>200</v>
      </c>
      <c r="I7" s="235"/>
      <c r="J7" s="520"/>
      <c r="K7" s="521"/>
      <c r="L7" s="281" t="s">
        <v>201</v>
      </c>
      <c r="M7" s="522"/>
      <c r="N7" s="522"/>
      <c r="O7" s="522"/>
    </row>
    <row r="8" spans="1:21" s="157" customFormat="1" ht="21.75" customHeight="1" thickBot="1">
      <c r="A8" s="514"/>
      <c r="B8" s="282" t="s">
        <v>203</v>
      </c>
      <c r="C8" s="233"/>
      <c r="D8" s="282" t="s">
        <v>204</v>
      </c>
      <c r="E8" s="237"/>
      <c r="F8" s="282" t="s">
        <v>205</v>
      </c>
      <c r="G8" s="237"/>
      <c r="H8" s="282" t="s">
        <v>206</v>
      </c>
      <c r="I8" s="235"/>
      <c r="J8" s="520"/>
      <c r="K8" s="521"/>
      <c r="L8" s="281" t="s">
        <v>207</v>
      </c>
      <c r="M8" s="522"/>
      <c r="N8" s="522"/>
      <c r="O8" s="522"/>
    </row>
    <row r="9" spans="1:21" s="157" customFormat="1" ht="21.75" customHeight="1">
      <c r="A9" s="158"/>
      <c r="B9" s="159"/>
      <c r="C9" s="159"/>
      <c r="D9" s="159"/>
      <c r="E9" s="159"/>
      <c r="F9" s="159"/>
      <c r="G9" s="159"/>
      <c r="H9" s="159"/>
      <c r="I9" s="159"/>
      <c r="J9" s="159"/>
      <c r="K9" s="159"/>
      <c r="L9" s="159"/>
      <c r="M9" s="160"/>
      <c r="N9" s="160"/>
      <c r="O9" s="160"/>
      <c r="P9" s="160"/>
      <c r="Q9" s="160"/>
      <c r="R9" s="160"/>
      <c r="S9" s="160"/>
      <c r="T9" s="160"/>
      <c r="U9" s="160"/>
    </row>
    <row r="10" spans="1:21" ht="15" customHeight="1" thickBot="1">
      <c r="A10" s="73"/>
      <c r="B10" s="74"/>
      <c r="C10" s="74"/>
      <c r="D10" s="76"/>
      <c r="E10" s="75"/>
      <c r="F10" s="75"/>
      <c r="G10" s="432"/>
      <c r="H10" s="432"/>
      <c r="I10" s="77"/>
      <c r="J10" s="77"/>
      <c r="K10" s="74"/>
      <c r="L10" s="74"/>
      <c r="M10" s="74"/>
      <c r="N10" s="74"/>
      <c r="O10" s="74"/>
      <c r="P10" s="74"/>
      <c r="Q10" s="74"/>
      <c r="R10" s="74"/>
      <c r="S10" s="74"/>
      <c r="T10" s="74"/>
      <c r="U10" s="74"/>
    </row>
    <row r="11" spans="1:21" ht="15" customHeight="1">
      <c r="A11" s="523" t="s">
        <v>208</v>
      </c>
      <c r="B11" s="526" t="s">
        <v>317</v>
      </c>
      <c r="C11" s="527"/>
      <c r="D11" s="527"/>
      <c r="E11" s="527"/>
      <c r="F11" s="527"/>
      <c r="G11" s="527"/>
      <c r="H11" s="527"/>
      <c r="I11" s="527"/>
      <c r="J11" s="527"/>
      <c r="K11" s="527"/>
      <c r="L11" s="527"/>
      <c r="M11" s="527"/>
      <c r="N11" s="527"/>
      <c r="O11" s="528"/>
    </row>
    <row r="12" spans="1:21" ht="15" customHeight="1">
      <c r="A12" s="524"/>
      <c r="B12" s="529"/>
      <c r="C12" s="530"/>
      <c r="D12" s="530"/>
      <c r="E12" s="530"/>
      <c r="F12" s="530"/>
      <c r="G12" s="530"/>
      <c r="H12" s="530"/>
      <c r="I12" s="530"/>
      <c r="J12" s="530"/>
      <c r="K12" s="530"/>
      <c r="L12" s="530"/>
      <c r="M12" s="530"/>
      <c r="N12" s="530"/>
      <c r="O12" s="531"/>
    </row>
    <row r="13" spans="1:21" ht="15" customHeight="1" thickBot="1">
      <c r="A13" s="525"/>
      <c r="B13" s="532"/>
      <c r="C13" s="533"/>
      <c r="D13" s="533"/>
      <c r="E13" s="533"/>
      <c r="F13" s="533"/>
      <c r="G13" s="533"/>
      <c r="H13" s="533"/>
      <c r="I13" s="533"/>
      <c r="J13" s="533"/>
      <c r="K13" s="533"/>
      <c r="L13" s="533"/>
      <c r="M13" s="533"/>
      <c r="N13" s="533"/>
      <c r="O13" s="534"/>
    </row>
    <row r="14" spans="1:21" ht="9" customHeight="1" thickBot="1">
      <c r="A14" s="81"/>
      <c r="B14" s="156"/>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7" t="s">
        <v>210</v>
      </c>
      <c r="B15" s="513" t="s">
        <v>211</v>
      </c>
      <c r="C15" s="513"/>
      <c r="D15" s="513"/>
      <c r="E15" s="513"/>
      <c r="F15" s="513"/>
      <c r="G15" s="514" t="s">
        <v>212</v>
      </c>
      <c r="H15" s="514"/>
      <c r="I15" s="515" t="s">
        <v>307</v>
      </c>
      <c r="J15" s="515"/>
      <c r="K15" s="515"/>
      <c r="L15" s="515"/>
      <c r="M15" s="515"/>
      <c r="N15" s="515"/>
      <c r="O15" s="515"/>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7" t="s">
        <v>214</v>
      </c>
      <c r="B17" s="513" t="s">
        <v>215</v>
      </c>
      <c r="C17" s="513"/>
      <c r="D17" s="513"/>
      <c r="E17" s="513"/>
      <c r="F17" s="127" t="s">
        <v>216</v>
      </c>
      <c r="G17" s="519" t="s">
        <v>217</v>
      </c>
      <c r="H17" s="519"/>
      <c r="I17" s="519"/>
      <c r="J17" s="127" t="s">
        <v>218</v>
      </c>
      <c r="K17" s="513" t="s">
        <v>219</v>
      </c>
      <c r="L17" s="513"/>
      <c r="M17" s="513"/>
      <c r="N17" s="513"/>
      <c r="O17" s="513"/>
    </row>
    <row r="18" spans="1:21" ht="9" customHeight="1">
      <c r="A18" s="72"/>
      <c r="B18" s="69"/>
      <c r="C18" s="546"/>
      <c r="D18" s="546"/>
      <c r="E18" s="546"/>
      <c r="F18" s="546"/>
      <c r="G18" s="546"/>
      <c r="H18" s="546"/>
      <c r="I18" s="546"/>
      <c r="J18" s="546"/>
      <c r="K18" s="546"/>
      <c r="L18" s="546"/>
      <c r="M18" s="546"/>
      <c r="N18" s="546"/>
      <c r="O18" s="546"/>
    </row>
    <row r="20" spans="1:21" ht="16.5" customHeight="1" thickBot="1">
      <c r="A20" s="154"/>
      <c r="B20" s="155"/>
      <c r="C20" s="155"/>
      <c r="D20" s="155"/>
      <c r="E20" s="155"/>
      <c r="F20" s="155"/>
      <c r="G20" s="155"/>
      <c r="H20" s="155"/>
      <c r="I20" s="155"/>
      <c r="J20" s="155"/>
      <c r="K20" s="155"/>
      <c r="L20" s="155"/>
      <c r="M20" s="155"/>
      <c r="N20" s="155"/>
      <c r="O20" s="155"/>
      <c r="P20" s="155"/>
      <c r="Q20" s="155"/>
      <c r="R20" s="155"/>
      <c r="S20" s="155"/>
      <c r="T20" s="155"/>
      <c r="U20" s="155"/>
    </row>
    <row r="21" spans="1:21" ht="32.1" customHeight="1" thickBot="1">
      <c r="A21" s="547" t="s">
        <v>220</v>
      </c>
      <c r="B21" s="548"/>
      <c r="C21" s="548"/>
      <c r="D21" s="548"/>
      <c r="E21" s="548"/>
      <c r="F21" s="548"/>
      <c r="G21" s="548"/>
      <c r="H21" s="548"/>
      <c r="I21" s="548"/>
      <c r="J21" s="548"/>
      <c r="K21" s="548"/>
      <c r="L21" s="548"/>
      <c r="M21" s="548"/>
      <c r="N21" s="548"/>
      <c r="O21" s="520"/>
    </row>
    <row r="22" spans="1:21" ht="32.1" customHeight="1" thickBot="1">
      <c r="A22" s="547" t="s">
        <v>221</v>
      </c>
      <c r="B22" s="548"/>
      <c r="C22" s="548"/>
      <c r="D22" s="548"/>
      <c r="E22" s="548"/>
      <c r="F22" s="548"/>
      <c r="G22" s="548"/>
      <c r="H22" s="548"/>
      <c r="I22" s="548"/>
      <c r="J22" s="548"/>
      <c r="K22" s="548"/>
      <c r="L22" s="548"/>
      <c r="M22" s="548"/>
      <c r="N22" s="548"/>
      <c r="O22" s="520"/>
    </row>
    <row r="23" spans="1:21" ht="32.1" customHeight="1" thickBot="1">
      <c r="A23" s="96"/>
      <c r="B23" s="86" t="s">
        <v>191</v>
      </c>
      <c r="C23" s="86" t="s">
        <v>192</v>
      </c>
      <c r="D23" s="86" t="s">
        <v>193</v>
      </c>
      <c r="E23" s="86" t="s">
        <v>194</v>
      </c>
      <c r="F23" s="86" t="s">
        <v>197</v>
      </c>
      <c r="G23" s="86" t="s">
        <v>198</v>
      </c>
      <c r="H23" s="86" t="s">
        <v>199</v>
      </c>
      <c r="I23" s="86" t="s">
        <v>200</v>
      </c>
      <c r="J23" s="86" t="s">
        <v>203</v>
      </c>
      <c r="K23" s="86" t="s">
        <v>204</v>
      </c>
      <c r="L23" s="86" t="s">
        <v>205</v>
      </c>
      <c r="M23" s="86" t="s">
        <v>206</v>
      </c>
      <c r="N23" s="87" t="s">
        <v>222</v>
      </c>
      <c r="O23" s="87" t="s">
        <v>223</v>
      </c>
      <c r="P23" s="87" t="s">
        <v>222</v>
      </c>
      <c r="Q23" s="87" t="s">
        <v>223</v>
      </c>
      <c r="R23" s="87" t="s">
        <v>222</v>
      </c>
      <c r="S23" s="87" t="s">
        <v>223</v>
      </c>
      <c r="T23" s="87" t="s">
        <v>222</v>
      </c>
      <c r="U23" s="87" t="s">
        <v>223</v>
      </c>
    </row>
    <row r="24" spans="1:21" ht="32.1" customHeight="1">
      <c r="A24" s="90" t="s">
        <v>224</v>
      </c>
      <c r="B24" s="91">
        <v>1226387465</v>
      </c>
      <c r="C24" s="91">
        <v>1226387465</v>
      </c>
      <c r="D24" s="91"/>
      <c r="E24" s="91"/>
      <c r="F24" s="91"/>
      <c r="G24" s="91"/>
      <c r="H24" s="88"/>
      <c r="I24" s="88"/>
      <c r="J24" s="88"/>
      <c r="K24" s="88"/>
      <c r="L24" s="88"/>
      <c r="M24" s="88"/>
      <c r="N24" s="88">
        <f>SUM(B24:M24)</f>
        <v>2452774930</v>
      </c>
      <c r="O24" s="89"/>
      <c r="P24" s="88">
        <f>SUM(D24:O24)</f>
        <v>2452774930</v>
      </c>
      <c r="Q24" s="89"/>
      <c r="R24" s="88">
        <f>SUM(F24:Q24)</f>
        <v>4905549860</v>
      </c>
      <c r="S24" s="89"/>
      <c r="T24" s="88">
        <f>SUM(H24:S24)</f>
        <v>9811099720</v>
      </c>
      <c r="U24" s="89"/>
    </row>
    <row r="25" spans="1:21" ht="32.1" customHeight="1">
      <c r="A25" s="90" t="s">
        <v>225</v>
      </c>
      <c r="B25" s="91"/>
      <c r="C25" s="91">
        <v>1030295849</v>
      </c>
      <c r="D25" s="91"/>
      <c r="E25" s="91"/>
      <c r="F25" s="91"/>
      <c r="G25" s="91"/>
      <c r="H25" s="91"/>
      <c r="I25" s="91"/>
      <c r="J25" s="91"/>
      <c r="K25" s="91"/>
      <c r="L25" s="91"/>
      <c r="M25" s="91"/>
      <c r="N25" s="91"/>
      <c r="O25" s="126">
        <f>+(B25+C25+D25+E25+F25+G25+H25+I25+J25+K25+L25+M25)/N24</f>
        <v>0.42005315546828426</v>
      </c>
      <c r="P25" s="91"/>
      <c r="Q25" s="126">
        <f>+(D25+E25+F25+G25+H25+I25+J25+K25+L25+M25+N25+O25)/P24</f>
        <v>1.7125629846040716E-10</v>
      </c>
      <c r="R25" s="91"/>
      <c r="S25" s="126">
        <f>+(F25+G25+H25+I25+J25+K25+L25+M25+N25+O25+P25+Q25)/R24</f>
        <v>8.5628149265114298E-11</v>
      </c>
      <c r="T25" s="91"/>
      <c r="U25" s="126">
        <f>+(H25+I25+J25+K25+L25+M25+N25+O25+P25+Q25+R25+S25)/T24</f>
        <v>4.2814074641284835E-11</v>
      </c>
    </row>
    <row r="26" spans="1:21" ht="32.1" customHeight="1">
      <c r="A26" s="90" t="s">
        <v>226</v>
      </c>
      <c r="B26" s="91"/>
      <c r="C26" s="91">
        <v>5336082</v>
      </c>
      <c r="D26" s="91"/>
      <c r="E26" s="91"/>
      <c r="F26" s="91"/>
      <c r="G26" s="91"/>
      <c r="H26" s="91"/>
      <c r="I26" s="91"/>
      <c r="J26" s="91"/>
      <c r="K26" s="91"/>
      <c r="L26" s="91"/>
      <c r="M26" s="91"/>
      <c r="N26" s="91"/>
      <c r="O26" s="126"/>
      <c r="P26" s="91"/>
      <c r="Q26" s="126"/>
      <c r="R26" s="91"/>
      <c r="S26" s="126"/>
      <c r="T26" s="91"/>
      <c r="U26" s="126"/>
    </row>
    <row r="27" spans="1:21" ht="32.1" customHeight="1">
      <c r="A27" s="90" t="s">
        <v>227</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228</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229</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549" t="s">
        <v>230</v>
      </c>
      <c r="B33" s="550"/>
      <c r="C33" s="550"/>
      <c r="D33" s="550"/>
      <c r="E33" s="550"/>
      <c r="F33" s="550"/>
      <c r="G33" s="550"/>
      <c r="H33" s="550"/>
      <c r="I33" s="551"/>
      <c r="J33" s="100"/>
    </row>
    <row r="34" spans="1:21" ht="50.25" customHeight="1" thickBot="1">
      <c r="A34" s="109" t="s">
        <v>231</v>
      </c>
      <c r="B34" s="552" t="str">
        <f>+B11</f>
        <v>Implementar el 100% del plan de acción de la Política de Gobierno Digital</v>
      </c>
      <c r="C34" s="553"/>
      <c r="D34" s="553"/>
      <c r="E34" s="553"/>
      <c r="F34" s="553"/>
      <c r="G34" s="553"/>
      <c r="H34" s="553"/>
      <c r="I34" s="554"/>
      <c r="J34" s="98"/>
    </row>
    <row r="35" spans="1:21" ht="18.75" customHeight="1" thickBot="1">
      <c r="A35" s="540" t="s">
        <v>232</v>
      </c>
      <c r="B35" s="165">
        <v>2024</v>
      </c>
      <c r="C35" s="165">
        <v>2025</v>
      </c>
      <c r="D35" s="165">
        <v>2026</v>
      </c>
      <c r="E35" s="165">
        <v>2027</v>
      </c>
      <c r="F35" s="165" t="s">
        <v>233</v>
      </c>
      <c r="G35" s="555" t="s">
        <v>234</v>
      </c>
      <c r="H35" s="555" t="s">
        <v>23</v>
      </c>
      <c r="I35" s="555"/>
      <c r="J35" s="98"/>
    </row>
    <row r="36" spans="1:21" ht="50.25" customHeight="1" thickBot="1">
      <c r="A36" s="541"/>
      <c r="B36" s="349">
        <v>1</v>
      </c>
      <c r="C36" s="349">
        <v>1</v>
      </c>
      <c r="D36" s="349">
        <v>1</v>
      </c>
      <c r="E36" s="349">
        <v>1</v>
      </c>
      <c r="F36" s="166">
        <v>1</v>
      </c>
      <c r="G36" s="555"/>
      <c r="H36" s="555"/>
      <c r="I36" s="555"/>
      <c r="J36" s="98"/>
    </row>
    <row r="37" spans="1:21" ht="52.5" customHeight="1" thickBot="1">
      <c r="A37" s="110" t="s">
        <v>235</v>
      </c>
      <c r="B37" s="535">
        <v>0.05</v>
      </c>
      <c r="C37" s="536"/>
      <c r="D37" s="537" t="s">
        <v>236</v>
      </c>
      <c r="E37" s="538"/>
      <c r="F37" s="538"/>
      <c r="G37" s="538"/>
      <c r="H37" s="538"/>
      <c r="I37" s="539"/>
    </row>
    <row r="38" spans="1:21" s="99" customFormat="1" ht="48" customHeight="1" thickBot="1">
      <c r="A38" s="540" t="s">
        <v>237</v>
      </c>
      <c r="B38" s="110" t="s">
        <v>238</v>
      </c>
      <c r="C38" s="109" t="s">
        <v>239</v>
      </c>
      <c r="D38" s="542" t="s">
        <v>240</v>
      </c>
      <c r="E38" s="543"/>
      <c r="F38" s="542" t="s">
        <v>241</v>
      </c>
      <c r="G38" s="543"/>
      <c r="H38" s="111" t="s">
        <v>242</v>
      </c>
      <c r="I38" s="113" t="s">
        <v>243</v>
      </c>
      <c r="U38" s="68"/>
    </row>
    <row r="39" spans="1:21" ht="120.75" customHeight="1" thickBot="1">
      <c r="A39" s="541"/>
      <c r="B39" s="351">
        <f>(B69*$B$67+D69*$D$67+F69*$F$67+H69*$H$67+J69*$J$67+L69*$L$67+N69*$N$67)</f>
        <v>8.3299999999999999E-2</v>
      </c>
      <c r="C39" s="104"/>
      <c r="D39" s="558"/>
      <c r="E39" s="559"/>
      <c r="F39" s="558"/>
      <c r="G39" s="559"/>
      <c r="H39" s="101"/>
      <c r="I39" s="102"/>
    </row>
    <row r="40" spans="1:21" s="99" customFormat="1" ht="54" customHeight="1" thickBot="1">
      <c r="A40" s="540" t="s">
        <v>244</v>
      </c>
      <c r="B40" s="112" t="s">
        <v>238</v>
      </c>
      <c r="C40" s="111" t="s">
        <v>239</v>
      </c>
      <c r="D40" s="542" t="s">
        <v>240</v>
      </c>
      <c r="E40" s="543"/>
      <c r="F40" s="542" t="s">
        <v>241</v>
      </c>
      <c r="G40" s="543"/>
      <c r="H40" s="111" t="s">
        <v>242</v>
      </c>
      <c r="I40" s="113" t="s">
        <v>243</v>
      </c>
      <c r="U40" s="68"/>
    </row>
    <row r="41" spans="1:21" ht="120.75" customHeight="1" thickBot="1">
      <c r="A41" s="541"/>
      <c r="B41" s="351">
        <f>(B73*$B$67+D73*$D$67+F73*$F$67+H73*$H$67+J73*$J$67+L73*$L$67+N73*$N$67)</f>
        <v>8.3299999999999999E-2</v>
      </c>
      <c r="C41" s="104"/>
      <c r="D41" s="558"/>
      <c r="E41" s="559"/>
      <c r="F41" s="558"/>
      <c r="G41" s="559"/>
      <c r="H41" s="101"/>
      <c r="I41" s="102"/>
      <c r="K41" s="354"/>
    </row>
    <row r="42" spans="1:21" s="99" customFormat="1" ht="35.1" customHeight="1" thickBot="1">
      <c r="A42" s="540" t="s">
        <v>248</v>
      </c>
      <c r="B42" s="112" t="s">
        <v>238</v>
      </c>
      <c r="C42" s="111" t="s">
        <v>239</v>
      </c>
      <c r="D42" s="542" t="s">
        <v>240</v>
      </c>
      <c r="E42" s="543"/>
      <c r="F42" s="542" t="s">
        <v>241</v>
      </c>
      <c r="G42" s="543"/>
      <c r="H42" s="111" t="s">
        <v>242</v>
      </c>
      <c r="I42" s="113" t="s">
        <v>243</v>
      </c>
      <c r="K42" s="354"/>
      <c r="U42" s="68"/>
    </row>
    <row r="43" spans="1:21" ht="120.75" customHeight="1" thickBot="1">
      <c r="A43" s="541"/>
      <c r="B43" s="351">
        <f>(B77*$B$67+D77*$D$67+F77*$F$67+H77*$H$67+J77*$J$67+L77*$L$67+N77*$N$67)</f>
        <v>8.3299999999999999E-2</v>
      </c>
      <c r="C43" s="104"/>
      <c r="D43" s="558"/>
      <c r="E43" s="559"/>
      <c r="F43" s="558"/>
      <c r="G43" s="559"/>
      <c r="H43" s="101"/>
      <c r="I43" s="102"/>
      <c r="K43" s="354"/>
    </row>
    <row r="44" spans="1:21" s="99" customFormat="1" ht="35.1" customHeight="1" thickBot="1">
      <c r="A44" s="540" t="s">
        <v>249</v>
      </c>
      <c r="B44" s="112" t="s">
        <v>238</v>
      </c>
      <c r="C44" s="112" t="s">
        <v>239</v>
      </c>
      <c r="D44" s="542" t="s">
        <v>240</v>
      </c>
      <c r="E44" s="543"/>
      <c r="F44" s="542" t="s">
        <v>241</v>
      </c>
      <c r="G44" s="543"/>
      <c r="H44" s="111" t="s">
        <v>242</v>
      </c>
      <c r="I44" s="111" t="s">
        <v>243</v>
      </c>
      <c r="K44" s="354"/>
      <c r="U44" s="68"/>
    </row>
    <row r="45" spans="1:21" ht="120.75" customHeight="1" thickBot="1">
      <c r="A45" s="541"/>
      <c r="B45" s="351">
        <f>(B81*$B$67+D81*$D$67+F81*$F$67+H81*$H$67+J81*$J$67+L81*$L$67+N81*$N$67)</f>
        <v>8.3299999999999999E-2</v>
      </c>
      <c r="C45" s="104"/>
      <c r="D45" s="560"/>
      <c r="E45" s="561"/>
      <c r="F45" s="560"/>
      <c r="G45" s="561"/>
      <c r="H45" s="121"/>
      <c r="I45" s="122"/>
      <c r="K45" s="354"/>
    </row>
    <row r="46" spans="1:21" s="99" customFormat="1" ht="35.1" customHeight="1" thickBot="1">
      <c r="A46" s="540" t="s">
        <v>250</v>
      </c>
      <c r="B46" s="112" t="s">
        <v>238</v>
      </c>
      <c r="C46" s="111" t="s">
        <v>239</v>
      </c>
      <c r="D46" s="542" t="s">
        <v>240</v>
      </c>
      <c r="E46" s="543"/>
      <c r="F46" s="542" t="s">
        <v>241</v>
      </c>
      <c r="G46" s="543"/>
      <c r="H46" s="111" t="s">
        <v>242</v>
      </c>
      <c r="I46" s="113" t="s">
        <v>243</v>
      </c>
      <c r="K46" s="354"/>
      <c r="U46" s="68"/>
    </row>
    <row r="47" spans="1:21" ht="120.75" customHeight="1" thickBot="1">
      <c r="A47" s="541"/>
      <c r="B47" s="351">
        <f>(B85*$B$67+D85*$D$67+F85*$F$67+H85*$H$67+J85*$J$67+L85*$L$67+N85*$N$67)</f>
        <v>8.3299999999999999E-2</v>
      </c>
      <c r="C47" s="104"/>
      <c r="D47" s="562"/>
      <c r="E47" s="563"/>
      <c r="F47" s="562"/>
      <c r="G47" s="563"/>
      <c r="H47" s="101"/>
      <c r="I47" s="103"/>
      <c r="K47" s="354"/>
    </row>
    <row r="48" spans="1:21" s="99" customFormat="1" ht="35.1" customHeight="1" thickBot="1">
      <c r="A48" s="540" t="s">
        <v>251</v>
      </c>
      <c r="B48" s="112" t="s">
        <v>238</v>
      </c>
      <c r="C48" s="111" t="s">
        <v>239</v>
      </c>
      <c r="D48" s="542" t="s">
        <v>240</v>
      </c>
      <c r="E48" s="543"/>
      <c r="F48" s="542" t="s">
        <v>241</v>
      </c>
      <c r="G48" s="543"/>
      <c r="H48" s="111" t="s">
        <v>242</v>
      </c>
      <c r="I48" s="113" t="s">
        <v>243</v>
      </c>
      <c r="K48" s="354"/>
      <c r="U48" s="68"/>
    </row>
    <row r="49" spans="1:19" ht="120.75" customHeight="1" thickBot="1">
      <c r="A49" s="541"/>
      <c r="B49" s="353">
        <f>(B89*$B$67+D89*$D$67+F89*$F$67+H89*$H$67+J89*$J$67+L89*$L$67+N89*$N$67)</f>
        <v>8.3299999999999999E-2</v>
      </c>
      <c r="C49" s="105"/>
      <c r="D49" s="562"/>
      <c r="E49" s="563"/>
      <c r="F49" s="562"/>
      <c r="G49" s="563"/>
      <c r="H49" s="101"/>
      <c r="I49" s="103"/>
      <c r="K49" s="354"/>
    </row>
    <row r="50" spans="1:19" ht="35.1" customHeight="1" thickBot="1">
      <c r="A50" s="540" t="s">
        <v>252</v>
      </c>
      <c r="B50" s="110" t="s">
        <v>238</v>
      </c>
      <c r="C50" s="109" t="s">
        <v>239</v>
      </c>
      <c r="D50" s="542" t="s">
        <v>240</v>
      </c>
      <c r="E50" s="543"/>
      <c r="F50" s="542" t="s">
        <v>241</v>
      </c>
      <c r="G50" s="543"/>
      <c r="H50" s="111" t="s">
        <v>242</v>
      </c>
      <c r="I50" s="113" t="s">
        <v>243</v>
      </c>
      <c r="K50" s="354"/>
    </row>
    <row r="51" spans="1:19" ht="120.75" customHeight="1" thickBot="1">
      <c r="A51" s="541"/>
      <c r="B51" s="353">
        <f>(B93*$B$67+D93*$D$67+F93*$F$67+H93*$H$67+J93*$J$67+L93*$L$67+N93*$N$67)</f>
        <v>8.3299999999999999E-2</v>
      </c>
      <c r="C51" s="105"/>
      <c r="D51" s="562"/>
      <c r="E51" s="564"/>
      <c r="F51" s="562"/>
      <c r="G51" s="563"/>
      <c r="H51" s="101"/>
      <c r="I51" s="103"/>
      <c r="K51" s="354"/>
    </row>
    <row r="52" spans="1:19" ht="35.1" customHeight="1" thickBot="1">
      <c r="A52" s="540" t="s">
        <v>253</v>
      </c>
      <c r="B52" s="110" t="s">
        <v>238</v>
      </c>
      <c r="C52" s="109" t="s">
        <v>239</v>
      </c>
      <c r="D52" s="542" t="s">
        <v>240</v>
      </c>
      <c r="E52" s="543"/>
      <c r="F52" s="542" t="s">
        <v>241</v>
      </c>
      <c r="G52" s="543"/>
      <c r="H52" s="111" t="s">
        <v>242</v>
      </c>
      <c r="I52" s="113" t="s">
        <v>243</v>
      </c>
      <c r="K52" s="354"/>
    </row>
    <row r="53" spans="1:19" ht="120.75" customHeight="1" thickBot="1">
      <c r="A53" s="541"/>
      <c r="B53" s="353">
        <f>(B97*$B$67+D97*$D$67+F97*$F$67+H97*$H$67+J97*$J$67+L97*$L$67+N97*$N$67)</f>
        <v>8.3299999999999999E-2</v>
      </c>
      <c r="C53" s="105"/>
      <c r="D53" s="562"/>
      <c r="E53" s="564"/>
      <c r="F53" s="562"/>
      <c r="G53" s="563"/>
      <c r="H53" s="123"/>
      <c r="I53" s="103"/>
      <c r="K53" s="354"/>
    </row>
    <row r="54" spans="1:19" ht="35.1" customHeight="1" thickBot="1">
      <c r="A54" s="540" t="s">
        <v>254</v>
      </c>
      <c r="B54" s="110" t="s">
        <v>238</v>
      </c>
      <c r="C54" s="109" t="s">
        <v>239</v>
      </c>
      <c r="D54" s="542" t="s">
        <v>240</v>
      </c>
      <c r="E54" s="543"/>
      <c r="F54" s="542" t="s">
        <v>241</v>
      </c>
      <c r="G54" s="543"/>
      <c r="H54" s="111" t="s">
        <v>242</v>
      </c>
      <c r="I54" s="113" t="s">
        <v>243</v>
      </c>
      <c r="K54" s="354"/>
    </row>
    <row r="55" spans="1:19" ht="120.75" customHeight="1" thickBot="1">
      <c r="A55" s="541"/>
      <c r="B55" s="353">
        <f>(B101*$B$67+D101*$D$67+F101*$F$67+H101*$H$67+J101*$J$67+L101*$L$67+N101*$N$67)</f>
        <v>8.3299999999999999E-2</v>
      </c>
      <c r="C55" s="105"/>
      <c r="D55" s="562"/>
      <c r="E55" s="563"/>
      <c r="F55" s="562"/>
      <c r="G55" s="563"/>
      <c r="H55" s="101"/>
      <c r="I55" s="101"/>
      <c r="K55" s="354"/>
    </row>
    <row r="56" spans="1:19" ht="35.1" customHeight="1" thickBot="1">
      <c r="A56" s="540" t="s">
        <v>255</v>
      </c>
      <c r="B56" s="110" t="s">
        <v>238</v>
      </c>
      <c r="C56" s="109" t="s">
        <v>239</v>
      </c>
      <c r="D56" s="542" t="s">
        <v>240</v>
      </c>
      <c r="E56" s="543"/>
      <c r="F56" s="542" t="s">
        <v>241</v>
      </c>
      <c r="G56" s="543"/>
      <c r="H56" s="111" t="s">
        <v>242</v>
      </c>
      <c r="I56" s="113" t="s">
        <v>243</v>
      </c>
      <c r="K56" s="354"/>
    </row>
    <row r="57" spans="1:19" ht="120.75" customHeight="1" thickBot="1">
      <c r="A57" s="541"/>
      <c r="B57" s="353">
        <f>(B105*$B$67+D105*$D$67+F105*$F$67+H105*$H$67+J105*$J$67+L105*$L$67+N105*$N$67)</f>
        <v>8.3299999999999999E-2</v>
      </c>
      <c r="C57" s="105"/>
      <c r="D57" s="562"/>
      <c r="E57" s="563"/>
      <c r="F57" s="562"/>
      <c r="G57" s="563"/>
      <c r="H57" s="101"/>
      <c r="I57" s="103"/>
      <c r="K57" s="354"/>
    </row>
    <row r="58" spans="1:19" ht="35.1" customHeight="1" thickBot="1">
      <c r="A58" s="540" t="s">
        <v>256</v>
      </c>
      <c r="B58" s="110" t="s">
        <v>238</v>
      </c>
      <c r="C58" s="109" t="s">
        <v>239</v>
      </c>
      <c r="D58" s="542" t="s">
        <v>240</v>
      </c>
      <c r="E58" s="543"/>
      <c r="F58" s="542" t="s">
        <v>241</v>
      </c>
      <c r="G58" s="543"/>
      <c r="H58" s="111" t="s">
        <v>242</v>
      </c>
      <c r="I58" s="113" t="s">
        <v>243</v>
      </c>
      <c r="K58" s="354"/>
    </row>
    <row r="59" spans="1:19" ht="120.75" customHeight="1" thickBot="1">
      <c r="A59" s="541"/>
      <c r="B59" s="353">
        <f>(B109*$B$67+D109*$D$67+F109*$F$67+H109*$H$67+J109*$J$67+L109*$L$67+N109*$N$67)</f>
        <v>8.3299999999999999E-2</v>
      </c>
      <c r="C59" s="105"/>
      <c r="D59" s="562"/>
      <c r="E59" s="563"/>
      <c r="F59" s="564"/>
      <c r="G59" s="564"/>
      <c r="H59" s="101"/>
      <c r="I59" s="101"/>
      <c r="K59" s="354"/>
    </row>
    <row r="60" spans="1:19" ht="35.1" customHeight="1" thickBot="1">
      <c r="A60" s="540" t="s">
        <v>257</v>
      </c>
      <c r="B60" s="110" t="s">
        <v>238</v>
      </c>
      <c r="C60" s="109" t="s">
        <v>239</v>
      </c>
      <c r="D60" s="542" t="s">
        <v>240</v>
      </c>
      <c r="E60" s="543"/>
      <c r="F60" s="542" t="s">
        <v>241</v>
      </c>
      <c r="G60" s="543"/>
      <c r="H60" s="111" t="s">
        <v>242</v>
      </c>
      <c r="I60" s="113" t="s">
        <v>243</v>
      </c>
      <c r="K60" s="354"/>
    </row>
    <row r="61" spans="1:19" ht="120.75" customHeight="1" thickBot="1">
      <c r="A61" s="541"/>
      <c r="B61" s="353">
        <f>(B113*$B$67+D113*$D$67+F113*$F$67+H113*$H$67+J113*$J$67+L113*$L$67+N113*$N$67)</f>
        <v>8.3699999999999997E-2</v>
      </c>
      <c r="C61" s="105"/>
      <c r="D61" s="562"/>
      <c r="E61" s="563"/>
      <c r="F61" s="562"/>
      <c r="G61" s="563"/>
      <c r="H61" s="101"/>
      <c r="I61" s="101"/>
      <c r="K61" s="354"/>
    </row>
    <row r="62" spans="1:19" ht="17.100000000000001">
      <c r="I62" s="351"/>
    </row>
    <row r="63" spans="1:19" ht="17.100000000000001">
      <c r="I63" s="351"/>
    </row>
    <row r="64" spans="1:19" s="98" customFormat="1" ht="30" customHeight="1">
      <c r="A64" s="68"/>
      <c r="B64" s="68"/>
      <c r="C64" s="68"/>
      <c r="D64" s="68"/>
      <c r="E64" s="68"/>
      <c r="F64" s="68"/>
      <c r="G64" s="68"/>
      <c r="S64" s="68"/>
    </row>
    <row r="65" spans="1:15" ht="34.5" customHeight="1">
      <c r="A65" s="565" t="s">
        <v>258</v>
      </c>
      <c r="B65" s="565"/>
      <c r="C65" s="565"/>
      <c r="D65" s="565"/>
      <c r="E65" s="565"/>
      <c r="F65" s="565"/>
      <c r="G65" s="565"/>
      <c r="H65" s="565"/>
      <c r="I65" s="565"/>
    </row>
    <row r="66" spans="1:15" ht="144.75" customHeight="1">
      <c r="A66" s="114" t="s">
        <v>259</v>
      </c>
      <c r="B66" s="566" t="s">
        <v>318</v>
      </c>
      <c r="C66" s="567"/>
      <c r="D66" s="566"/>
      <c r="E66" s="567"/>
      <c r="F66" s="566"/>
      <c r="G66" s="567"/>
      <c r="H66" s="566"/>
      <c r="I66" s="567"/>
      <c r="J66" s="566"/>
      <c r="K66" s="567"/>
      <c r="L66" s="566"/>
      <c r="M66" s="567"/>
      <c r="N66" s="566"/>
      <c r="O66" s="567"/>
    </row>
    <row r="67" spans="1:15" ht="40.5" customHeight="1">
      <c r="A67" s="114" t="s">
        <v>261</v>
      </c>
      <c r="B67" s="568">
        <v>1</v>
      </c>
      <c r="C67" s="569"/>
      <c r="D67" s="568"/>
      <c r="E67" s="569"/>
      <c r="F67" s="568"/>
      <c r="G67" s="569"/>
      <c r="H67" s="568"/>
      <c r="I67" s="569"/>
      <c r="J67" s="568"/>
      <c r="K67" s="569"/>
      <c r="L67" s="568"/>
      <c r="M67" s="569"/>
      <c r="N67" s="568"/>
      <c r="O67" s="569"/>
    </row>
    <row r="68" spans="1:15" ht="30" customHeight="1">
      <c r="A68" s="574" t="s">
        <v>191</v>
      </c>
      <c r="B68" s="172" t="s">
        <v>99</v>
      </c>
      <c r="C68" s="172" t="s">
        <v>239</v>
      </c>
      <c r="D68" s="172"/>
      <c r="E68" s="172"/>
      <c r="F68" s="172"/>
      <c r="G68" s="172"/>
      <c r="H68" s="172"/>
      <c r="I68" s="172"/>
      <c r="J68" s="172"/>
      <c r="K68" s="172"/>
      <c r="L68" s="172"/>
      <c r="M68" s="172"/>
      <c r="N68" s="172"/>
      <c r="O68" s="172"/>
    </row>
    <row r="69" spans="1:15" ht="30" customHeight="1">
      <c r="A69" s="575"/>
      <c r="B69" s="116">
        <v>8.3299999999999999E-2</v>
      </c>
      <c r="C69" s="117"/>
      <c r="D69" s="116"/>
      <c r="E69" s="117"/>
      <c r="F69" s="124"/>
      <c r="G69" s="117"/>
      <c r="H69" s="124"/>
      <c r="I69" s="117"/>
      <c r="J69" s="124"/>
      <c r="K69" s="117"/>
      <c r="L69" s="124"/>
      <c r="M69" s="117"/>
      <c r="N69" s="124"/>
      <c r="O69" s="117"/>
    </row>
    <row r="70" spans="1:15" ht="80.25" customHeight="1">
      <c r="A70" s="114" t="s">
        <v>262</v>
      </c>
      <c r="B70" s="576"/>
      <c r="C70" s="577"/>
      <c r="D70" s="578"/>
      <c r="E70" s="579"/>
      <c r="F70" s="578"/>
      <c r="G70" s="580"/>
      <c r="H70" s="578"/>
      <c r="I70" s="579"/>
      <c r="J70" s="345"/>
      <c r="K70" s="346"/>
      <c r="L70" s="345"/>
      <c r="M70" s="346"/>
      <c r="N70" s="578"/>
      <c r="O70" s="579"/>
    </row>
    <row r="71" spans="1:15" ht="80.25" customHeight="1">
      <c r="A71" s="114" t="s">
        <v>263</v>
      </c>
      <c r="B71" s="570"/>
      <c r="C71" s="571"/>
      <c r="D71" s="570"/>
      <c r="E71" s="571"/>
      <c r="F71" s="572"/>
      <c r="G71" s="573"/>
      <c r="H71" s="572"/>
      <c r="I71" s="573"/>
      <c r="J71" s="342"/>
      <c r="K71" s="343"/>
      <c r="L71" s="342"/>
      <c r="M71" s="343"/>
      <c r="N71" s="572"/>
      <c r="O71" s="573"/>
    </row>
    <row r="72" spans="1:15" ht="30.75" customHeight="1">
      <c r="A72" s="574" t="s">
        <v>192</v>
      </c>
      <c r="B72" s="172" t="s">
        <v>99</v>
      </c>
      <c r="C72" s="172" t="s">
        <v>239</v>
      </c>
      <c r="D72" s="172"/>
      <c r="E72" s="172"/>
      <c r="F72" s="172"/>
      <c r="G72" s="172"/>
      <c r="H72" s="172"/>
      <c r="I72" s="172"/>
      <c r="J72" s="172"/>
      <c r="K72" s="172"/>
      <c r="L72" s="172"/>
      <c r="M72" s="172"/>
      <c r="N72" s="172"/>
      <c r="O72" s="172"/>
    </row>
    <row r="73" spans="1:15" ht="30.75" customHeight="1">
      <c r="A73" s="575"/>
      <c r="B73" s="116">
        <v>8.3299999999999999E-2</v>
      </c>
      <c r="C73" s="117"/>
      <c r="D73" s="116"/>
      <c r="E73" s="117"/>
      <c r="F73" s="124"/>
      <c r="G73" s="118"/>
      <c r="H73" s="124"/>
      <c r="I73" s="118"/>
      <c r="J73" s="124"/>
      <c r="K73" s="118"/>
      <c r="L73" s="124"/>
      <c r="M73" s="118"/>
      <c r="N73" s="124"/>
      <c r="O73" s="118"/>
    </row>
    <row r="74" spans="1:15" ht="80.25" customHeight="1">
      <c r="A74" s="114" t="s">
        <v>262</v>
      </c>
      <c r="B74" s="576"/>
      <c r="C74" s="577"/>
      <c r="D74" s="581"/>
      <c r="E74" s="582"/>
      <c r="F74" s="578"/>
      <c r="G74" s="580"/>
      <c r="H74" s="581"/>
      <c r="I74" s="582"/>
      <c r="J74" s="347"/>
      <c r="K74" s="348"/>
      <c r="L74" s="347"/>
      <c r="M74" s="348"/>
      <c r="N74" s="581"/>
      <c r="O74" s="582"/>
    </row>
    <row r="75" spans="1:15" ht="80.25" customHeight="1">
      <c r="A75" s="114" t="s">
        <v>263</v>
      </c>
      <c r="B75" s="570"/>
      <c r="C75" s="571"/>
      <c r="D75" s="570"/>
      <c r="E75" s="571"/>
      <c r="F75" s="572"/>
      <c r="G75" s="573"/>
      <c r="H75" s="572"/>
      <c r="I75" s="573"/>
      <c r="J75" s="342"/>
      <c r="K75" s="343"/>
      <c r="L75" s="342"/>
      <c r="M75" s="343"/>
      <c r="N75" s="572"/>
      <c r="O75" s="573"/>
    </row>
    <row r="76" spans="1:15" ht="30.75" customHeight="1">
      <c r="A76" s="574" t="s">
        <v>193</v>
      </c>
      <c r="B76" s="172" t="s">
        <v>99</v>
      </c>
      <c r="C76" s="172" t="s">
        <v>239</v>
      </c>
      <c r="D76" s="172"/>
      <c r="E76" s="172"/>
      <c r="F76" s="172"/>
      <c r="G76" s="172"/>
      <c r="H76" s="172"/>
      <c r="I76" s="172"/>
      <c r="J76" s="172"/>
      <c r="K76" s="172"/>
      <c r="L76" s="172"/>
      <c r="M76" s="172"/>
      <c r="N76" s="172"/>
      <c r="O76" s="172"/>
    </row>
    <row r="77" spans="1:15" ht="30.75" customHeight="1">
      <c r="A77" s="575"/>
      <c r="B77" s="116">
        <v>8.3299999999999999E-2</v>
      </c>
      <c r="C77" s="117"/>
      <c r="D77" s="116"/>
      <c r="E77" s="117"/>
      <c r="F77" s="124"/>
      <c r="G77" s="118"/>
      <c r="H77" s="124"/>
      <c r="I77" s="118"/>
      <c r="J77" s="124"/>
      <c r="K77" s="118"/>
      <c r="L77" s="124"/>
      <c r="M77" s="118"/>
      <c r="N77" s="124"/>
      <c r="O77" s="118"/>
    </row>
    <row r="78" spans="1:15" ht="80.25" customHeight="1">
      <c r="A78" s="114" t="s">
        <v>262</v>
      </c>
      <c r="B78" s="576"/>
      <c r="C78" s="577"/>
      <c r="D78" s="572"/>
      <c r="E78" s="585"/>
      <c r="F78" s="578"/>
      <c r="G78" s="580"/>
      <c r="H78" s="572"/>
      <c r="I78" s="573"/>
      <c r="J78" s="342"/>
      <c r="K78" s="343"/>
      <c r="L78" s="342"/>
      <c r="M78" s="343"/>
      <c r="N78" s="572"/>
      <c r="O78" s="573"/>
    </row>
    <row r="79" spans="1:15" ht="80.25" customHeight="1">
      <c r="A79" s="114" t="s">
        <v>263</v>
      </c>
      <c r="B79" s="570"/>
      <c r="C79" s="571"/>
      <c r="D79" s="570"/>
      <c r="E79" s="571"/>
      <c r="F79" s="572"/>
      <c r="G79" s="573"/>
      <c r="H79" s="572"/>
      <c r="I79" s="573"/>
      <c r="J79" s="342"/>
      <c r="K79" s="343"/>
      <c r="L79" s="342"/>
      <c r="M79" s="343"/>
      <c r="N79" s="572"/>
      <c r="O79" s="573"/>
    </row>
    <row r="80" spans="1:15" ht="30.75" customHeight="1">
      <c r="A80" s="574" t="s">
        <v>194</v>
      </c>
      <c r="B80" s="172" t="s">
        <v>99</v>
      </c>
      <c r="C80" s="172" t="s">
        <v>239</v>
      </c>
      <c r="D80" s="172"/>
      <c r="E80" s="172"/>
      <c r="F80" s="172"/>
      <c r="G80" s="172"/>
      <c r="H80" s="172"/>
      <c r="I80" s="172"/>
      <c r="J80" s="172"/>
      <c r="K80" s="172"/>
      <c r="L80" s="172"/>
      <c r="M80" s="172"/>
      <c r="N80" s="172"/>
      <c r="O80" s="172"/>
    </row>
    <row r="81" spans="1:15" ht="30.75" customHeight="1">
      <c r="A81" s="575"/>
      <c r="B81" s="116">
        <v>8.3299999999999999E-2</v>
      </c>
      <c r="C81" s="117"/>
      <c r="D81" s="116"/>
      <c r="E81" s="117"/>
      <c r="F81" s="124"/>
      <c r="G81" s="118"/>
      <c r="H81" s="124"/>
      <c r="I81" s="118"/>
      <c r="J81" s="124"/>
      <c r="K81" s="118"/>
      <c r="L81" s="124"/>
      <c r="M81" s="118"/>
      <c r="N81" s="124"/>
      <c r="O81" s="118"/>
    </row>
    <row r="82" spans="1:15" ht="80.25" customHeight="1">
      <c r="A82" s="114" t="s">
        <v>262</v>
      </c>
      <c r="B82" s="586"/>
      <c r="C82" s="587"/>
      <c r="D82" s="572"/>
      <c r="E82" s="573"/>
      <c r="F82" s="578"/>
      <c r="G82" s="580"/>
      <c r="H82" s="572"/>
      <c r="I82" s="573"/>
      <c r="J82" s="342"/>
      <c r="K82" s="343"/>
      <c r="L82" s="342"/>
      <c r="M82" s="343"/>
      <c r="N82" s="572"/>
      <c r="O82" s="573"/>
    </row>
    <row r="83" spans="1:15" ht="80.25" customHeight="1">
      <c r="A83" s="114" t="s">
        <v>263</v>
      </c>
      <c r="B83" s="588"/>
      <c r="C83" s="589"/>
      <c r="D83" s="570"/>
      <c r="E83" s="571"/>
      <c r="F83" s="572"/>
      <c r="G83" s="573"/>
      <c r="H83" s="572"/>
      <c r="I83" s="573"/>
      <c r="J83" s="342"/>
      <c r="K83" s="343"/>
      <c r="L83" s="342"/>
      <c r="M83" s="343"/>
      <c r="N83" s="572"/>
      <c r="O83" s="573"/>
    </row>
    <row r="84" spans="1:15" ht="30" customHeight="1">
      <c r="A84" s="574" t="s">
        <v>197</v>
      </c>
      <c r="B84" s="172" t="s">
        <v>99</v>
      </c>
      <c r="C84" s="172" t="s">
        <v>239</v>
      </c>
      <c r="D84" s="172"/>
      <c r="E84" s="172"/>
      <c r="F84" s="172"/>
      <c r="G84" s="172"/>
      <c r="H84" s="172"/>
      <c r="I84" s="172"/>
      <c r="J84" s="172"/>
      <c r="K84" s="172"/>
      <c r="L84" s="172"/>
      <c r="M84" s="172"/>
      <c r="N84" s="172"/>
      <c r="O84" s="172"/>
    </row>
    <row r="85" spans="1:15" ht="30" customHeight="1">
      <c r="A85" s="575"/>
      <c r="B85" s="116">
        <v>8.3299999999999999E-2</v>
      </c>
      <c r="C85" s="117"/>
      <c r="D85" s="116"/>
      <c r="E85" s="117"/>
      <c r="F85" s="124"/>
      <c r="G85" s="118"/>
      <c r="H85" s="124"/>
      <c r="I85" s="118"/>
      <c r="J85" s="124"/>
      <c r="K85" s="118"/>
      <c r="L85" s="124"/>
      <c r="M85" s="118"/>
      <c r="N85" s="124"/>
      <c r="O85" s="118"/>
    </row>
    <row r="86" spans="1:15" ht="80.25" customHeight="1">
      <c r="A86" s="114" t="s">
        <v>262</v>
      </c>
      <c r="B86" s="592"/>
      <c r="C86" s="592"/>
      <c r="D86" s="592"/>
      <c r="E86" s="592"/>
      <c r="F86" s="592"/>
      <c r="G86" s="592"/>
      <c r="H86" s="592"/>
      <c r="I86" s="592"/>
      <c r="J86" s="344"/>
      <c r="K86" s="344"/>
      <c r="L86" s="344"/>
      <c r="M86" s="344"/>
      <c r="N86" s="592"/>
      <c r="O86" s="592"/>
    </row>
    <row r="87" spans="1:15" ht="80.25" customHeight="1">
      <c r="A87" s="114" t="s">
        <v>263</v>
      </c>
      <c r="B87" s="590"/>
      <c r="C87" s="591"/>
      <c r="D87" s="590"/>
      <c r="E87" s="591"/>
      <c r="F87" s="590"/>
      <c r="G87" s="591"/>
      <c r="H87" s="590"/>
      <c r="I87" s="591"/>
      <c r="J87" s="339"/>
      <c r="K87" s="340"/>
      <c r="L87" s="339"/>
      <c r="M87" s="340"/>
      <c r="N87" s="590"/>
      <c r="O87" s="591"/>
    </row>
    <row r="88" spans="1:15" ht="29.25" customHeight="1">
      <c r="A88" s="574" t="s">
        <v>198</v>
      </c>
      <c r="B88" s="172" t="s">
        <v>99</v>
      </c>
      <c r="C88" s="172" t="s">
        <v>239</v>
      </c>
      <c r="D88" s="172"/>
      <c r="E88" s="172"/>
      <c r="F88" s="172"/>
      <c r="G88" s="172"/>
      <c r="H88" s="172"/>
      <c r="I88" s="172"/>
      <c r="J88" s="172"/>
      <c r="K88" s="172"/>
      <c r="L88" s="172"/>
      <c r="M88" s="172"/>
      <c r="N88" s="172"/>
      <c r="O88" s="172"/>
    </row>
    <row r="89" spans="1:15" ht="29.25" customHeight="1">
      <c r="A89" s="575"/>
      <c r="B89" s="116">
        <v>8.3299999999999999E-2</v>
      </c>
      <c r="C89" s="119"/>
      <c r="D89" s="116"/>
      <c r="E89" s="117"/>
      <c r="F89" s="124"/>
      <c r="G89" s="118"/>
      <c r="H89" s="124"/>
      <c r="I89" s="118"/>
      <c r="J89" s="124"/>
      <c r="K89" s="118"/>
      <c r="L89" s="124"/>
      <c r="M89" s="118"/>
      <c r="N89" s="124"/>
      <c r="O89" s="118"/>
    </row>
    <row r="90" spans="1:15" ht="80.25" customHeight="1">
      <c r="A90" s="114" t="s">
        <v>262</v>
      </c>
      <c r="B90" s="593"/>
      <c r="C90" s="593"/>
      <c r="D90" s="593"/>
      <c r="E90" s="593"/>
      <c r="F90" s="593"/>
      <c r="G90" s="593"/>
      <c r="H90" s="593"/>
      <c r="I90" s="593"/>
      <c r="J90" s="341"/>
      <c r="K90" s="341"/>
      <c r="L90" s="341"/>
      <c r="M90" s="341"/>
      <c r="N90" s="593"/>
      <c r="O90" s="593"/>
    </row>
    <row r="91" spans="1:15" ht="80.25" customHeight="1">
      <c r="A91" s="114" t="s">
        <v>263</v>
      </c>
      <c r="B91" s="590"/>
      <c r="C91" s="591"/>
      <c r="D91" s="590"/>
      <c r="E91" s="591"/>
      <c r="F91" s="590"/>
      <c r="G91" s="591"/>
      <c r="H91" s="590"/>
      <c r="I91" s="591"/>
      <c r="J91" s="339"/>
      <c r="K91" s="340"/>
      <c r="L91" s="339"/>
      <c r="M91" s="340"/>
      <c r="N91" s="590"/>
      <c r="O91" s="591"/>
    </row>
    <row r="92" spans="1:15" ht="25.35" customHeight="1">
      <c r="A92" s="574" t="s">
        <v>199</v>
      </c>
      <c r="B92" s="172" t="s">
        <v>99</v>
      </c>
      <c r="C92" s="172" t="s">
        <v>239</v>
      </c>
      <c r="D92" s="172"/>
      <c r="E92" s="172"/>
      <c r="F92" s="172"/>
      <c r="G92" s="172"/>
      <c r="H92" s="172"/>
      <c r="I92" s="172"/>
      <c r="J92" s="172"/>
      <c r="K92" s="172"/>
      <c r="L92" s="172"/>
      <c r="M92" s="172"/>
      <c r="N92" s="172"/>
      <c r="O92" s="172"/>
    </row>
    <row r="93" spans="1:15" ht="25.35" customHeight="1">
      <c r="A93" s="575"/>
      <c r="B93" s="116">
        <v>8.3299999999999999E-2</v>
      </c>
      <c r="C93" s="119"/>
      <c r="D93" s="116"/>
      <c r="E93" s="117"/>
      <c r="F93" s="124"/>
      <c r="G93" s="118"/>
      <c r="H93" s="124"/>
      <c r="I93" s="118"/>
      <c r="J93" s="124"/>
      <c r="K93" s="118"/>
      <c r="L93" s="124"/>
      <c r="M93" s="118"/>
      <c r="N93" s="124"/>
      <c r="O93" s="118"/>
    </row>
    <row r="94" spans="1:15" ht="80.25" customHeight="1">
      <c r="A94" s="114" t="s">
        <v>262</v>
      </c>
      <c r="B94" s="593"/>
      <c r="C94" s="593"/>
      <c r="D94" s="593"/>
      <c r="E94" s="593"/>
      <c r="F94" s="593"/>
      <c r="G94" s="593"/>
      <c r="H94" s="593"/>
      <c r="I94" s="593"/>
      <c r="J94" s="341"/>
      <c r="K94" s="341"/>
      <c r="L94" s="341"/>
      <c r="M94" s="341"/>
      <c r="N94" s="593"/>
      <c r="O94" s="593"/>
    </row>
    <row r="95" spans="1:15" ht="80.25" customHeight="1">
      <c r="A95" s="114" t="s">
        <v>263</v>
      </c>
      <c r="B95" s="590"/>
      <c r="C95" s="591"/>
      <c r="D95" s="590"/>
      <c r="E95" s="591"/>
      <c r="F95" s="590"/>
      <c r="G95" s="591"/>
      <c r="H95" s="590"/>
      <c r="I95" s="591"/>
      <c r="J95" s="339"/>
      <c r="K95" s="340"/>
      <c r="L95" s="339"/>
      <c r="M95" s="340"/>
      <c r="N95" s="590"/>
      <c r="O95" s="591"/>
    </row>
    <row r="96" spans="1:15" ht="25.35" customHeight="1">
      <c r="A96" s="574" t="s">
        <v>200</v>
      </c>
      <c r="B96" s="172" t="s">
        <v>99</v>
      </c>
      <c r="C96" s="172" t="s">
        <v>239</v>
      </c>
      <c r="D96" s="172"/>
      <c r="E96" s="172"/>
      <c r="F96" s="172"/>
      <c r="G96" s="172"/>
      <c r="H96" s="172"/>
      <c r="I96" s="172"/>
      <c r="J96" s="172"/>
      <c r="K96" s="172"/>
      <c r="L96" s="172"/>
      <c r="M96" s="172"/>
      <c r="N96" s="172"/>
      <c r="O96" s="172"/>
    </row>
    <row r="97" spans="1:15" ht="25.35" customHeight="1">
      <c r="A97" s="575"/>
      <c r="B97" s="116">
        <v>8.3299999999999999E-2</v>
      </c>
      <c r="C97" s="119"/>
      <c r="D97" s="116"/>
      <c r="E97" s="117"/>
      <c r="F97" s="124"/>
      <c r="G97" s="118"/>
      <c r="H97" s="124"/>
      <c r="I97" s="118"/>
      <c r="J97" s="124"/>
      <c r="K97" s="118"/>
      <c r="L97" s="124"/>
      <c r="M97" s="118"/>
      <c r="N97" s="124"/>
      <c r="O97" s="118"/>
    </row>
    <row r="98" spans="1:15" ht="80.25" customHeight="1">
      <c r="A98" s="114" t="s">
        <v>262</v>
      </c>
      <c r="B98" s="593"/>
      <c r="C98" s="593"/>
      <c r="D98" s="593"/>
      <c r="E98" s="593"/>
      <c r="F98" s="593"/>
      <c r="G98" s="593"/>
      <c r="H98" s="593"/>
      <c r="I98" s="593"/>
      <c r="J98" s="341"/>
      <c r="K98" s="341"/>
      <c r="L98" s="341"/>
      <c r="M98" s="341"/>
      <c r="N98" s="593"/>
      <c r="O98" s="593"/>
    </row>
    <row r="99" spans="1:15" ht="80.25" customHeight="1">
      <c r="A99" s="114" t="s">
        <v>263</v>
      </c>
      <c r="B99" s="590"/>
      <c r="C99" s="591"/>
      <c r="D99" s="590"/>
      <c r="E99" s="591"/>
      <c r="F99" s="590"/>
      <c r="G99" s="591"/>
      <c r="H99" s="590"/>
      <c r="I99" s="591"/>
      <c r="J99" s="339"/>
      <c r="K99" s="340"/>
      <c r="L99" s="339"/>
      <c r="M99" s="340"/>
      <c r="N99" s="590"/>
      <c r="O99" s="591"/>
    </row>
    <row r="100" spans="1:15" ht="25.35" customHeight="1">
      <c r="A100" s="574" t="s">
        <v>203</v>
      </c>
      <c r="B100" s="172" t="s">
        <v>99</v>
      </c>
      <c r="C100" s="172" t="s">
        <v>239</v>
      </c>
      <c r="D100" s="172"/>
      <c r="E100" s="172"/>
      <c r="F100" s="172"/>
      <c r="G100" s="172"/>
      <c r="H100" s="172"/>
      <c r="I100" s="172"/>
      <c r="J100" s="172"/>
      <c r="K100" s="172"/>
      <c r="L100" s="172"/>
      <c r="M100" s="172"/>
      <c r="N100" s="172"/>
      <c r="O100" s="172"/>
    </row>
    <row r="101" spans="1:15" ht="25.35" customHeight="1">
      <c r="A101" s="575"/>
      <c r="B101" s="116">
        <v>8.3299999999999999E-2</v>
      </c>
      <c r="C101" s="119"/>
      <c r="D101" s="116"/>
      <c r="E101" s="117"/>
      <c r="F101" s="124"/>
      <c r="G101" s="118"/>
      <c r="H101" s="124"/>
      <c r="I101" s="118"/>
      <c r="J101" s="124"/>
      <c r="K101" s="118"/>
      <c r="L101" s="124"/>
      <c r="M101" s="118"/>
      <c r="N101" s="124"/>
      <c r="O101" s="118"/>
    </row>
    <row r="102" spans="1:15" ht="80.25" customHeight="1">
      <c r="A102" s="114" t="s">
        <v>262</v>
      </c>
      <c r="B102" s="593"/>
      <c r="C102" s="593"/>
      <c r="D102" s="593"/>
      <c r="E102" s="593"/>
      <c r="F102" s="593"/>
      <c r="G102" s="593"/>
      <c r="H102" s="593"/>
      <c r="I102" s="593"/>
      <c r="J102" s="341"/>
      <c r="K102" s="341"/>
      <c r="L102" s="341"/>
      <c r="M102" s="341"/>
      <c r="N102" s="593"/>
      <c r="O102" s="593"/>
    </row>
    <row r="103" spans="1:15" ht="80.25" customHeight="1">
      <c r="A103" s="114" t="s">
        <v>263</v>
      </c>
      <c r="B103" s="590"/>
      <c r="C103" s="591"/>
      <c r="D103" s="590"/>
      <c r="E103" s="591"/>
      <c r="F103" s="590"/>
      <c r="G103" s="591"/>
      <c r="H103" s="590"/>
      <c r="I103" s="591"/>
      <c r="J103" s="339"/>
      <c r="K103" s="340"/>
      <c r="L103" s="339"/>
      <c r="M103" s="340"/>
      <c r="N103" s="590"/>
      <c r="O103" s="591"/>
    </row>
    <row r="104" spans="1:15" ht="25.35" customHeight="1">
      <c r="A104" s="574" t="s">
        <v>204</v>
      </c>
      <c r="B104" s="172" t="s">
        <v>99</v>
      </c>
      <c r="C104" s="172" t="s">
        <v>239</v>
      </c>
      <c r="D104" s="172"/>
      <c r="E104" s="172"/>
      <c r="F104" s="172"/>
      <c r="G104" s="172"/>
      <c r="H104" s="172"/>
      <c r="I104" s="172"/>
      <c r="J104" s="172"/>
      <c r="K104" s="172"/>
      <c r="L104" s="172"/>
      <c r="M104" s="172"/>
      <c r="N104" s="172"/>
      <c r="O104" s="172"/>
    </row>
    <row r="105" spans="1:15" ht="25.35" customHeight="1">
      <c r="A105" s="575"/>
      <c r="B105" s="116">
        <v>8.3299999999999999E-2</v>
      </c>
      <c r="C105" s="119"/>
      <c r="D105" s="116"/>
      <c r="E105" s="117"/>
      <c r="F105" s="124"/>
      <c r="G105" s="118"/>
      <c r="H105" s="124"/>
      <c r="I105" s="118"/>
      <c r="J105" s="124"/>
      <c r="K105" s="118"/>
      <c r="L105" s="124"/>
      <c r="M105" s="118"/>
      <c r="N105" s="124"/>
      <c r="O105" s="118"/>
    </row>
    <row r="106" spans="1:15" ht="80.25" customHeight="1">
      <c r="A106" s="114" t="s">
        <v>262</v>
      </c>
      <c r="B106" s="593"/>
      <c r="C106" s="593"/>
      <c r="D106" s="593"/>
      <c r="E106" s="593"/>
      <c r="F106" s="593"/>
      <c r="G106" s="593"/>
      <c r="H106" s="593"/>
      <c r="I106" s="593"/>
      <c r="J106" s="341"/>
      <c r="K106" s="341"/>
      <c r="L106" s="341"/>
      <c r="M106" s="341"/>
      <c r="N106" s="593"/>
      <c r="O106" s="593"/>
    </row>
    <row r="107" spans="1:15" ht="80.25" customHeight="1">
      <c r="A107" s="114" t="s">
        <v>263</v>
      </c>
      <c r="B107" s="590"/>
      <c r="C107" s="591"/>
      <c r="D107" s="590"/>
      <c r="E107" s="591"/>
      <c r="F107" s="590"/>
      <c r="G107" s="591"/>
      <c r="H107" s="590"/>
      <c r="I107" s="591"/>
      <c r="J107" s="339"/>
      <c r="K107" s="340"/>
      <c r="L107" s="339"/>
      <c r="M107" s="340"/>
      <c r="N107" s="590"/>
      <c r="O107" s="591"/>
    </row>
    <row r="108" spans="1:15" ht="25.35" customHeight="1">
      <c r="A108" s="574" t="s">
        <v>205</v>
      </c>
      <c r="B108" s="172" t="s">
        <v>99</v>
      </c>
      <c r="C108" s="172" t="s">
        <v>239</v>
      </c>
      <c r="D108" s="172"/>
      <c r="E108" s="172"/>
      <c r="F108" s="172"/>
      <c r="G108" s="172"/>
      <c r="H108" s="172"/>
      <c r="I108" s="172"/>
      <c r="J108" s="172"/>
      <c r="K108" s="172"/>
      <c r="L108" s="172"/>
      <c r="M108" s="172"/>
      <c r="N108" s="172"/>
      <c r="O108" s="172"/>
    </row>
    <row r="109" spans="1:15" ht="25.35" customHeight="1">
      <c r="A109" s="575"/>
      <c r="B109" s="116">
        <v>8.3299999999999999E-2</v>
      </c>
      <c r="C109" s="119"/>
      <c r="D109" s="116"/>
      <c r="E109" s="117"/>
      <c r="F109" s="124"/>
      <c r="G109" s="118"/>
      <c r="H109" s="124"/>
      <c r="I109" s="118"/>
      <c r="J109" s="124"/>
      <c r="K109" s="118"/>
      <c r="L109" s="124"/>
      <c r="M109" s="118"/>
      <c r="N109" s="124"/>
      <c r="O109" s="118"/>
    </row>
    <row r="110" spans="1:15" ht="80.25" customHeight="1">
      <c r="A110" s="114" t="s">
        <v>262</v>
      </c>
      <c r="B110" s="593"/>
      <c r="C110" s="593"/>
      <c r="D110" s="593"/>
      <c r="E110" s="593"/>
      <c r="F110" s="593"/>
      <c r="G110" s="593"/>
      <c r="H110" s="593"/>
      <c r="I110" s="593"/>
      <c r="J110" s="341"/>
      <c r="K110" s="341"/>
      <c r="L110" s="341"/>
      <c r="M110" s="341"/>
      <c r="N110" s="593"/>
      <c r="O110" s="593"/>
    </row>
    <row r="111" spans="1:15" ht="80.25" customHeight="1">
      <c r="A111" s="114" t="s">
        <v>263</v>
      </c>
      <c r="B111" s="590"/>
      <c r="C111" s="591"/>
      <c r="D111" s="590"/>
      <c r="E111" s="591"/>
      <c r="F111" s="590"/>
      <c r="G111" s="591"/>
      <c r="H111" s="590"/>
      <c r="I111" s="591"/>
      <c r="J111" s="339"/>
      <c r="K111" s="340"/>
      <c r="L111" s="339"/>
      <c r="M111" s="340"/>
      <c r="N111" s="590"/>
      <c r="O111" s="591"/>
    </row>
    <row r="112" spans="1:15" ht="25.35" customHeight="1">
      <c r="A112" s="574" t="s">
        <v>206</v>
      </c>
      <c r="B112" s="172" t="s">
        <v>99</v>
      </c>
      <c r="C112" s="172" t="s">
        <v>239</v>
      </c>
      <c r="D112" s="172"/>
      <c r="E112" s="172"/>
      <c r="F112" s="172"/>
      <c r="G112" s="172"/>
      <c r="H112" s="172"/>
      <c r="I112" s="172"/>
      <c r="J112" s="172"/>
      <c r="K112" s="172"/>
      <c r="L112" s="172"/>
      <c r="M112" s="172"/>
      <c r="N112" s="172"/>
      <c r="O112" s="172"/>
    </row>
    <row r="113" spans="1:15" ht="25.35" customHeight="1">
      <c r="A113" s="575"/>
      <c r="B113" s="116">
        <v>8.3699999999999997E-2</v>
      </c>
      <c r="C113" s="318"/>
      <c r="D113" s="350"/>
      <c r="E113" s="318"/>
      <c r="F113" s="350"/>
      <c r="G113" s="319"/>
      <c r="H113" s="350"/>
      <c r="I113" s="319"/>
      <c r="J113" s="318"/>
      <c r="K113" s="319"/>
      <c r="L113" s="350"/>
      <c r="M113" s="319"/>
      <c r="N113" s="350"/>
      <c r="O113" s="319"/>
    </row>
    <row r="114" spans="1:15" ht="80.25" customHeight="1">
      <c r="A114" s="114" t="s">
        <v>262</v>
      </c>
      <c r="B114" s="594"/>
      <c r="C114" s="594"/>
      <c r="D114" s="594"/>
      <c r="E114" s="594"/>
      <c r="F114" s="594"/>
      <c r="G114" s="594"/>
      <c r="H114" s="594"/>
      <c r="I114" s="594"/>
      <c r="J114" s="595"/>
      <c r="K114" s="596"/>
      <c r="L114" s="595"/>
      <c r="M114" s="596"/>
      <c r="N114" s="594"/>
      <c r="O114" s="594"/>
    </row>
    <row r="115" spans="1:15" ht="80.25" customHeight="1">
      <c r="A115" s="114" t="s">
        <v>263</v>
      </c>
      <c r="B115" s="590"/>
      <c r="C115" s="591"/>
      <c r="D115" s="590"/>
      <c r="E115" s="591"/>
      <c r="F115" s="590"/>
      <c r="G115" s="591"/>
      <c r="H115" s="590"/>
      <c r="I115" s="591"/>
      <c r="J115" s="339"/>
      <c r="K115" s="340"/>
      <c r="L115" s="339"/>
      <c r="M115" s="340"/>
      <c r="N115" s="590"/>
      <c r="O115" s="591"/>
    </row>
    <row r="116" spans="1:15" ht="17.100000000000001">
      <c r="A116" s="115" t="s">
        <v>265</v>
      </c>
      <c r="B116" s="120">
        <f>(B69+B73+B77+B81+B85+B89+B93+B97+B101+B105+B109+B113)</f>
        <v>1</v>
      </c>
      <c r="C116" s="120">
        <f t="shared" ref="C116" si="0">(C69+C73+C77+C81+C85+C89+C93+C97+C101+C105+C109+C113)</f>
        <v>0</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5" customWidth="1"/>
    <col min="2" max="2" width="9.28515625" style="305" customWidth="1"/>
    <col min="3" max="3" width="5.7109375" style="305" customWidth="1"/>
    <col min="4" max="4" width="6.7109375" style="305" customWidth="1"/>
    <col min="5" max="5" width="5.7109375" style="305" customWidth="1"/>
    <col min="6" max="6" width="10.28515625" style="305" customWidth="1"/>
    <col min="7" max="7" width="2.140625" style="305" customWidth="1"/>
    <col min="8" max="8" width="18.7109375" style="305" customWidth="1"/>
    <col min="9" max="9" width="12.7109375" style="305" customWidth="1"/>
    <col min="10" max="10" width="6.7109375" style="305" customWidth="1"/>
    <col min="11" max="11" width="18.7109375" style="305" customWidth="1"/>
    <col min="12" max="12" width="25.7109375" style="305" customWidth="1"/>
    <col min="13" max="16384" width="8.7109375" style="305"/>
  </cols>
  <sheetData>
    <row r="1" spans="1:12" ht="18.75" customHeight="1">
      <c r="A1" s="597"/>
      <c r="B1" s="598"/>
      <c r="C1" s="598"/>
      <c r="D1" s="598"/>
      <c r="E1" s="599"/>
      <c r="F1" s="606" t="s">
        <v>266</v>
      </c>
      <c r="G1" s="607"/>
      <c r="H1" s="607"/>
      <c r="I1" s="607"/>
      <c r="J1" s="607"/>
      <c r="K1" s="607"/>
      <c r="L1" s="304"/>
    </row>
    <row r="2" spans="1:12" ht="18.75" customHeight="1">
      <c r="A2" s="600"/>
      <c r="B2" s="601"/>
      <c r="C2" s="601"/>
      <c r="D2" s="601"/>
      <c r="E2" s="602"/>
      <c r="F2" s="608"/>
      <c r="G2" s="609"/>
      <c r="H2" s="609"/>
      <c r="I2" s="609"/>
      <c r="J2" s="609"/>
      <c r="K2" s="609"/>
      <c r="L2" s="304"/>
    </row>
    <row r="3" spans="1:12" ht="18.75" customHeight="1">
      <c r="A3" s="600"/>
      <c r="B3" s="601"/>
      <c r="C3" s="601"/>
      <c r="D3" s="601"/>
      <c r="E3" s="602"/>
      <c r="F3" s="606" t="s">
        <v>267</v>
      </c>
      <c r="G3" s="607"/>
      <c r="H3" s="607"/>
      <c r="I3" s="607"/>
      <c r="J3" s="607"/>
      <c r="K3" s="607"/>
      <c r="L3" s="304"/>
    </row>
    <row r="4" spans="1:12" ht="18.75" customHeight="1">
      <c r="A4" s="603"/>
      <c r="B4" s="604"/>
      <c r="C4" s="604"/>
      <c r="D4" s="604"/>
      <c r="E4" s="605"/>
      <c r="F4" s="608"/>
      <c r="G4" s="609"/>
      <c r="H4" s="609"/>
      <c r="I4" s="609"/>
      <c r="J4" s="609"/>
      <c r="K4" s="609"/>
      <c r="L4" s="304"/>
    </row>
    <row r="5" spans="1:12" ht="15.75" customHeight="1">
      <c r="A5" s="610" t="s">
        <v>268</v>
      </c>
      <c r="B5" s="611"/>
      <c r="C5" s="611"/>
      <c r="D5" s="611"/>
      <c r="E5" s="611"/>
      <c r="F5" s="611"/>
      <c r="G5" s="611"/>
      <c r="H5" s="611"/>
      <c r="I5" s="611"/>
      <c r="J5" s="611"/>
      <c r="K5" s="611"/>
      <c r="L5" s="612"/>
    </row>
    <row r="6" spans="1:12" ht="23.25" customHeight="1">
      <c r="A6" s="610" t="s">
        <v>269</v>
      </c>
      <c r="B6" s="611"/>
      <c r="C6" s="613"/>
      <c r="D6" s="614" t="s">
        <v>12</v>
      </c>
      <c r="E6" s="615"/>
      <c r="F6" s="615"/>
      <c r="G6" s="615"/>
      <c r="H6" s="616"/>
      <c r="I6" s="610" t="s">
        <v>270</v>
      </c>
      <c r="J6" s="613"/>
      <c r="K6" s="614" t="s">
        <v>37</v>
      </c>
      <c r="L6" s="616"/>
    </row>
    <row r="7" spans="1:12" ht="17.850000000000001" customHeight="1">
      <c r="A7" s="610" t="s">
        <v>271</v>
      </c>
      <c r="B7" s="611"/>
      <c r="C7" s="613"/>
      <c r="D7" s="614" t="s">
        <v>26</v>
      </c>
      <c r="E7" s="615"/>
      <c r="F7" s="615"/>
      <c r="G7" s="615"/>
      <c r="H7" s="616"/>
      <c r="I7" s="610" t="s">
        <v>98</v>
      </c>
      <c r="J7" s="613"/>
      <c r="K7" s="614" t="s">
        <v>15</v>
      </c>
      <c r="L7" s="616"/>
    </row>
    <row r="8" spans="1:12" ht="35.85" customHeight="1">
      <c r="A8" s="610" t="s">
        <v>272</v>
      </c>
      <c r="B8" s="611"/>
      <c r="C8" s="613"/>
      <c r="D8" s="614" t="s">
        <v>28</v>
      </c>
      <c r="E8" s="615"/>
      <c r="F8" s="615"/>
      <c r="G8" s="615"/>
      <c r="H8" s="616"/>
      <c r="I8" s="610" t="s">
        <v>273</v>
      </c>
      <c r="J8" s="613"/>
      <c r="K8" s="614" t="s">
        <v>29</v>
      </c>
      <c r="L8" s="616"/>
    </row>
    <row r="9" spans="1:12" ht="15.75" customHeight="1">
      <c r="A9" s="617" t="s">
        <v>274</v>
      </c>
      <c r="B9" s="618"/>
      <c r="C9" s="618"/>
      <c r="D9" s="618"/>
      <c r="E9" s="618"/>
      <c r="F9" s="618"/>
      <c r="G9" s="618"/>
      <c r="H9" s="618"/>
      <c r="I9" s="618"/>
      <c r="J9" s="618"/>
      <c r="K9" s="618"/>
      <c r="L9" s="619"/>
    </row>
    <row r="10" spans="1:12" ht="41.25" customHeight="1">
      <c r="A10" s="620" t="s">
        <v>218</v>
      </c>
      <c r="B10" s="620"/>
      <c r="C10" s="620"/>
      <c r="D10" s="620"/>
      <c r="E10" s="621" t="str">
        <f>ACTIVIDAD_2!K17</f>
        <v>Lograr al menos 92 puntos del índice de Gestión Pública Distrital.</v>
      </c>
      <c r="F10" s="621"/>
      <c r="G10" s="621"/>
      <c r="H10" s="621"/>
      <c r="I10" s="621"/>
      <c r="J10" s="621"/>
      <c r="K10" s="621"/>
      <c r="L10" s="621"/>
    </row>
    <row r="11" spans="1:12" ht="34.5" customHeight="1">
      <c r="A11" s="622" t="s">
        <v>275</v>
      </c>
      <c r="B11" s="623"/>
      <c r="C11" s="623"/>
      <c r="D11" s="612"/>
      <c r="E11" s="624" t="s">
        <v>319</v>
      </c>
      <c r="F11" s="625"/>
      <c r="G11" s="625"/>
      <c r="H11" s="625"/>
      <c r="I11" s="625"/>
      <c r="J11" s="625"/>
      <c r="K11" s="625"/>
      <c r="L11" s="626"/>
    </row>
    <row r="12" spans="1:12" ht="47.25" customHeight="1">
      <c r="A12" s="610" t="s">
        <v>276</v>
      </c>
      <c r="B12" s="611"/>
      <c r="C12" s="611"/>
      <c r="D12" s="613"/>
      <c r="E12" s="627" t="s">
        <v>320</v>
      </c>
      <c r="F12" s="628"/>
      <c r="G12" s="628"/>
      <c r="H12" s="628"/>
      <c r="I12" s="628"/>
      <c r="J12" s="628"/>
      <c r="K12" s="628"/>
      <c r="L12" s="629"/>
    </row>
    <row r="13" spans="1:12" ht="28.5" customHeight="1">
      <c r="A13" s="610" t="s">
        <v>278</v>
      </c>
      <c r="B13" s="611"/>
      <c r="C13" s="613"/>
      <c r="D13" s="614"/>
      <c r="E13" s="615"/>
      <c r="F13" s="615"/>
      <c r="G13" s="615"/>
      <c r="H13" s="616"/>
      <c r="I13" s="610" t="s">
        <v>279</v>
      </c>
      <c r="J13" s="613"/>
      <c r="K13" s="614" t="s">
        <v>49</v>
      </c>
      <c r="L13" s="616"/>
    </row>
    <row r="14" spans="1:12" ht="15.75" customHeight="1">
      <c r="A14" s="610" t="s">
        <v>280</v>
      </c>
      <c r="B14" s="611"/>
      <c r="C14" s="611"/>
      <c r="D14" s="611"/>
      <c r="E14" s="611"/>
      <c r="F14" s="611"/>
      <c r="G14" s="611"/>
      <c r="H14" s="611"/>
      <c r="I14" s="611"/>
      <c r="J14" s="611"/>
      <c r="K14" s="611"/>
      <c r="L14" s="612"/>
    </row>
    <row r="15" spans="1:12" ht="25.5" customHeight="1">
      <c r="A15" s="610" t="s">
        <v>281</v>
      </c>
      <c r="B15" s="611"/>
      <c r="C15" s="613"/>
      <c r="D15" s="614" t="s">
        <v>19</v>
      </c>
      <c r="E15" s="615"/>
      <c r="F15" s="615"/>
      <c r="G15" s="615"/>
      <c r="H15" s="616"/>
      <c r="I15" s="610" t="s">
        <v>282</v>
      </c>
      <c r="J15" s="613"/>
      <c r="K15" s="614" t="s">
        <v>20</v>
      </c>
      <c r="L15" s="616"/>
    </row>
    <row r="16" spans="1:12" ht="25.5" customHeight="1">
      <c r="A16" s="610" t="s">
        <v>283</v>
      </c>
      <c r="B16" s="611"/>
      <c r="C16" s="613"/>
      <c r="D16" s="630">
        <v>1</v>
      </c>
      <c r="E16" s="631"/>
      <c r="F16" s="631"/>
      <c r="G16" s="631"/>
      <c r="H16" s="632"/>
      <c r="I16" s="610" t="s">
        <v>234</v>
      </c>
      <c r="J16" s="613"/>
      <c r="K16" s="614" t="s">
        <v>23</v>
      </c>
      <c r="L16" s="616"/>
    </row>
    <row r="17" spans="1:12" ht="27.6" customHeight="1">
      <c r="A17" s="610" t="s">
        <v>284</v>
      </c>
      <c r="B17" s="611"/>
      <c r="C17" s="613"/>
      <c r="D17" s="614"/>
      <c r="E17" s="615"/>
      <c r="F17" s="615"/>
      <c r="G17" s="615"/>
      <c r="H17" s="615"/>
      <c r="I17" s="615"/>
      <c r="J17" s="615"/>
      <c r="K17" s="615"/>
      <c r="L17" s="616"/>
    </row>
    <row r="18" spans="1:12" ht="12" customHeight="1">
      <c r="A18" s="312" t="s">
        <v>285</v>
      </c>
      <c r="B18" s="312" t="s">
        <v>286</v>
      </c>
      <c r="C18" s="610" t="s">
        <v>287</v>
      </c>
      <c r="D18" s="611"/>
      <c r="E18" s="611"/>
      <c r="F18" s="611"/>
      <c r="G18" s="613"/>
      <c r="H18" s="610" t="s">
        <v>288</v>
      </c>
      <c r="I18" s="613"/>
      <c r="J18" s="610" t="s">
        <v>289</v>
      </c>
      <c r="K18" s="613"/>
      <c r="L18" s="312" t="s">
        <v>290</v>
      </c>
    </row>
    <row r="19" spans="1:12" ht="63.75" customHeight="1">
      <c r="A19" s="306">
        <v>1</v>
      </c>
      <c r="B19" s="307" t="s">
        <v>291</v>
      </c>
      <c r="C19" s="614" t="s">
        <v>319</v>
      </c>
      <c r="D19" s="615"/>
      <c r="E19" s="615"/>
      <c r="F19" s="615"/>
      <c r="G19" s="616"/>
      <c r="H19" s="614" t="s">
        <v>319</v>
      </c>
      <c r="I19" s="616"/>
      <c r="J19" s="634" t="s">
        <v>34</v>
      </c>
      <c r="K19" s="635"/>
      <c r="L19" s="307" t="s">
        <v>321</v>
      </c>
    </row>
    <row r="20" spans="1:12" ht="62.25" customHeight="1">
      <c r="A20" s="306"/>
      <c r="B20" s="307"/>
      <c r="C20" s="614"/>
      <c r="D20" s="615"/>
      <c r="E20" s="615"/>
      <c r="F20" s="615"/>
      <c r="G20" s="616"/>
      <c r="H20" s="614"/>
      <c r="I20" s="616"/>
      <c r="J20" s="634"/>
      <c r="K20" s="635"/>
      <c r="L20" s="307"/>
    </row>
    <row r="21" spans="1:12" ht="25.5" customHeight="1">
      <c r="A21" s="312" t="s">
        <v>285</v>
      </c>
      <c r="B21" s="610" t="s">
        <v>294</v>
      </c>
      <c r="C21" s="611"/>
      <c r="D21" s="611"/>
      <c r="E21" s="611"/>
      <c r="F21" s="611"/>
      <c r="G21" s="611"/>
      <c r="H21" s="611"/>
      <c r="I21" s="611"/>
      <c r="J21" s="611"/>
      <c r="K21" s="613"/>
      <c r="L21" s="312" t="s">
        <v>295</v>
      </c>
    </row>
    <row r="22" spans="1:12" ht="28.35" customHeight="1">
      <c r="A22" s="306">
        <v>1</v>
      </c>
      <c r="B22" s="614" t="s">
        <v>322</v>
      </c>
      <c r="C22" s="615"/>
      <c r="D22" s="615"/>
      <c r="E22" s="615"/>
      <c r="F22" s="615"/>
      <c r="G22" s="615"/>
      <c r="H22" s="615"/>
      <c r="I22" s="615"/>
      <c r="J22" s="615"/>
      <c r="K22" s="616"/>
      <c r="L22" s="307" t="s">
        <v>34</v>
      </c>
    </row>
    <row r="23" spans="1:12" ht="15.75" customHeight="1">
      <c r="A23" s="610" t="s">
        <v>297</v>
      </c>
      <c r="B23" s="611"/>
      <c r="C23" s="611"/>
      <c r="D23" s="611"/>
      <c r="E23" s="611"/>
      <c r="F23" s="618"/>
      <c r="G23" s="618"/>
      <c r="H23" s="611"/>
      <c r="I23" s="618"/>
      <c r="J23" s="618"/>
      <c r="K23" s="618"/>
      <c r="L23" s="633"/>
    </row>
    <row r="24" spans="1:12" ht="26.25" customHeight="1">
      <c r="A24" s="610" t="s">
        <v>298</v>
      </c>
      <c r="B24" s="611"/>
      <c r="C24" s="613"/>
      <c r="D24" s="637">
        <v>1</v>
      </c>
      <c r="E24" s="615"/>
      <c r="F24" s="620" t="s">
        <v>299</v>
      </c>
      <c r="G24" s="620"/>
      <c r="H24" s="321">
        <v>2024</v>
      </c>
      <c r="I24" s="620" t="s">
        <v>300</v>
      </c>
      <c r="J24" s="620"/>
      <c r="K24" s="638" t="s">
        <v>323</v>
      </c>
      <c r="L24" s="638"/>
    </row>
    <row r="25" spans="1:12" ht="26.25" customHeight="1">
      <c r="A25" s="610" t="s">
        <v>302</v>
      </c>
      <c r="B25" s="611"/>
      <c r="C25" s="613"/>
      <c r="D25" s="614" t="s">
        <v>303</v>
      </c>
      <c r="E25" s="615"/>
      <c r="F25" s="639"/>
      <c r="G25" s="639"/>
      <c r="H25" s="615"/>
      <c r="I25" s="639"/>
      <c r="J25" s="639"/>
      <c r="K25" s="639"/>
      <c r="L25" s="640"/>
    </row>
    <row r="26" spans="1:12" ht="45.75" customHeight="1">
      <c r="A26" s="610" t="s">
        <v>304</v>
      </c>
      <c r="B26" s="611"/>
      <c r="C26" s="613"/>
      <c r="D26" s="634"/>
      <c r="E26" s="636"/>
      <c r="F26" s="636"/>
      <c r="G26" s="636"/>
      <c r="H26" s="636"/>
      <c r="I26" s="636"/>
      <c r="J26" s="636"/>
      <c r="K26" s="636"/>
      <c r="L26" s="635"/>
    </row>
    <row r="27" spans="1:12" ht="17.850000000000001" customHeight="1">
      <c r="A27" s="610" t="s">
        <v>305</v>
      </c>
      <c r="B27" s="611"/>
      <c r="C27" s="613"/>
      <c r="D27" s="614"/>
      <c r="E27" s="615"/>
      <c r="F27" s="615"/>
      <c r="G27" s="615"/>
      <c r="H27" s="615"/>
      <c r="I27" s="615"/>
      <c r="J27" s="615"/>
      <c r="K27" s="615"/>
      <c r="L27" s="616"/>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626A79-5E54-42DB-BF36-119916C991A0}"/>
</file>

<file path=customXml/itemProps2.xml><?xml version="1.0" encoding="utf-8"?>
<ds:datastoreItem xmlns:ds="http://schemas.openxmlformats.org/officeDocument/2006/customXml" ds:itemID="{424D544D-E8DA-422F-9D4F-04A0A303E7CE}"/>
</file>

<file path=customXml/itemProps3.xml><?xml version="1.0" encoding="utf-8"?>
<ds:datastoreItem xmlns:ds="http://schemas.openxmlformats.org/officeDocument/2006/customXml" ds:itemID="{B8CB741A-7D85-4CE2-B139-98A37B65EA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Gonzalez</cp:lastModifiedBy>
  <cp:revision/>
  <dcterms:created xsi:type="dcterms:W3CDTF">2016-04-29T15:11:54Z</dcterms:created>
  <dcterms:modified xsi:type="dcterms:W3CDTF">2025-03-27T16:38:59Z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