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comments11.xml" ContentType="application/vnd.openxmlformats-officedocument.spreadsheetml.comments+xml"/>
  <Override PartName="/xl/threadedComments/threadedComment2.xml" ContentType="application/vnd.ms-excel.threadedcomments+xml"/>
  <Override PartName="/xl/drawings/drawing16.xml" ContentType="application/vnd.openxmlformats-officedocument.drawing+xml"/>
  <Override PartName="/xl/comments12.xml" ContentType="application/vnd.openxmlformats-officedocument.spreadsheetml.comments+xml"/>
  <Override PartName="/xl/threadedComments/threadedComment3.xml" ContentType="application/vnd.ms-excel.threadedcomments+xml"/>
  <Override PartName="/xl/drawings/drawing17.xml" ContentType="application/vnd.openxmlformats-officedocument.drawing+xml"/>
  <Override PartName="/xl/comments13.xml" ContentType="application/vnd.openxmlformats-officedocument.spreadsheetml.comments+xml"/>
  <Override PartName="/xl/threadedComments/threadedComment4.xml" ContentType="application/vnd.ms-excel.threadedcomments+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3" documentId="8_{F16FB3B3-CAEF-439B-A6AD-B842E8E1BF17}" xr6:coauthVersionLast="47" xr6:coauthVersionMax="47" xr10:uidLastSave="{55056CD4-87B8-4DA3-8152-CE7F4E27369B}"/>
  <bookViews>
    <workbookView xWindow="-120" yWindow="-120" windowWidth="29040" windowHeight="15720" tabRatio="734" firstSheet="3" activeTab="7" xr2:uid="{00000000-000D-0000-FFFF-FFFF00000000}"/>
  </bookViews>
  <sheets>
    <sheet name="Datos" sheetId="52" state="hidden" r:id="rId1"/>
    <sheet name="Actividades_proyecto " sheetId="1" state="hidden" r:id="rId2"/>
    <sheet name="HV_BaseEstratificacion" sheetId="3" state="hidden" r:id="rId3"/>
    <sheet name="ACTIVIDAD_1" sheetId="20" r:id="rId4"/>
    <sheet name="ACTIVIDAD_2" sheetId="55" r:id="rId5"/>
    <sheet name="ACTIVIDAD_3" sheetId="56" r:id="rId6"/>
    <sheet name="ACTIVIDAD_4" sheetId="57" r:id="rId7"/>
    <sheet name="ACTIVIDAD_5" sheetId="58" r:id="rId8"/>
    <sheet name="META_PDD 37" sheetId="38" r:id="rId9"/>
    <sheet name="META_PDD 38" sheetId="59" r:id="rId10"/>
    <sheet name="PRODUCTO_MGA" sheetId="47" r:id="rId11"/>
    <sheet name="TERRITORIALIZACIÓN" sheetId="41" r:id="rId12"/>
    <sheet name="PMR" sheetId="46" r:id="rId13"/>
    <sheet name="Hoja de vida del Indi_ACT_1" sheetId="51" r:id="rId14"/>
    <sheet name="Hoja de vida del Indi_ACT_2" sheetId="60" r:id="rId15"/>
    <sheet name="Hoja de vida del Indi_ACT_3" sheetId="63" r:id="rId16"/>
    <sheet name="Hoja de vida del Indi_ACT_4" sheetId="62" r:id="rId17"/>
    <sheet name="Hoja de vida del Indi_ACT_5" sheetId="61" r:id="rId18"/>
    <sheet name="Hoja de vida_MetaPDD_37" sheetId="54" r:id="rId19"/>
    <sheet name="Hoja de vida_MetaPDD_38" sheetId="64" r:id="rId20"/>
    <sheet name="CONTROL DE CAMBIOS" sheetId="40" r:id="rId21"/>
    <sheet name="Listas" sheetId="43" state="hidden" r:id="rId22"/>
    <sheet name="HV_BaseGeografica" sheetId="7" state="hidden" r:id="rId23"/>
    <sheet name="HV_InstrumentosCaptura" sheetId="8" state="hidden" r:id="rId24"/>
    <sheet name="HV_SistemaInformacion" sheetId="9" state="hidden" r:id="rId25"/>
    <sheet name="HV_Predio360" sheetId="10" state="hidden" r:id="rId26"/>
    <sheet name="HV_PED" sheetId="11" state="hidden" r:id="rId27"/>
    <sheet name="HV_SPI_Producto1" sheetId="12" state="hidden" r:id="rId28"/>
    <sheet name="HV_SPI_Producto2" sheetId="13" state="hidden" r:id="rId29"/>
    <sheet name="HV_SPI_Producto3" sheetId="14" state="hidden" r:id="rId30"/>
    <sheet name="HV_SPI_Producto4" sheetId="15" state="hidden" r:id="rId31"/>
    <sheet name="HV_SPI_Producto5" sheetId="16" state="hidden" r:id="rId32"/>
    <sheet name="HV_SPI_Producto6" sheetId="17" state="hidden" r:id="rId33"/>
    <sheet name="HV_SPI_Gestión" sheetId="18" state="hidden" r:id="rId34"/>
    <sheet name="Hoja3" sheetId="19" state="hidden" r:id="rId35"/>
  </sheets>
  <definedNames>
    <definedName name="_xlnm._FilterDatabase" localSheetId="12" hidden="1">PMR!$A$11:$AX$36</definedName>
    <definedName name="_xlnm.Print_Area" localSheetId="3">ACTIVIDAD_1!$A$1:$O$124</definedName>
    <definedName name="_xlnm.Print_Area" localSheetId="4">ACTIVIDAD_2!$A$1:$O$116</definedName>
    <definedName name="_xlnm.Print_Area" localSheetId="5">ACTIVIDAD_3!$A$1:$O$116</definedName>
    <definedName name="_xlnm.Print_Area" localSheetId="6">ACTIVIDAD_4!$A$1:$O$118</definedName>
    <definedName name="_xlnm.Print_Area" localSheetId="7">ACTIVIDAD_5!$A$1:$O$118</definedName>
    <definedName name="_xlnm.Print_Area" localSheetId="17">'Hoja de vida del Indi_ACT_5'!$A$1:$L$28</definedName>
    <definedName name="_xlnm.Print_Area" localSheetId="8">'META_PDD 37'!$A$1:$X$70</definedName>
    <definedName name="_xlnm.Print_Area" localSheetId="9">'META_PDD 38'!$A$1:$X$69</definedName>
    <definedName name="_xlnm.Print_Area" localSheetId="12">PMR!$A$1:$BA$21</definedName>
    <definedName name="_xlnm.Print_Area" localSheetId="10">PRODUCTO_MGA!$A$1:$O$49</definedName>
    <definedName name="_xlnm.Print_Area" localSheetId="11">TERRITORIALIZACIÓN!$A$1:$AF$43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7" l="1"/>
  <c r="F15" i="47"/>
  <c r="H19" i="47"/>
  <c r="H18" i="47"/>
  <c r="H17" i="47"/>
  <c r="H16" i="47"/>
  <c r="H15" i="47"/>
  <c r="G19" i="47"/>
  <c r="G18" i="47"/>
  <c r="G17" i="47"/>
  <c r="G16" i="47"/>
  <c r="G15" i="47"/>
  <c r="E16" i="47"/>
  <c r="E15" i="47"/>
  <c r="D16" i="47"/>
  <c r="D15" i="47"/>
  <c r="E19" i="47"/>
  <c r="E18" i="47"/>
  <c r="E17" i="47"/>
  <c r="D19" i="47"/>
  <c r="D18" i="47"/>
  <c r="D17" i="47"/>
  <c r="N25" i="58"/>
  <c r="N26" i="58"/>
  <c r="N27" i="58"/>
  <c r="N28" i="58"/>
  <c r="N29" i="58"/>
  <c r="N25" i="57"/>
  <c r="N26" i="57"/>
  <c r="N27" i="57"/>
  <c r="N28" i="57"/>
  <c r="N29" i="57"/>
  <c r="N25" i="56"/>
  <c r="N26" i="56"/>
  <c r="N27" i="56"/>
  <c r="N28" i="56"/>
  <c r="N29" i="56"/>
  <c r="N25" i="55"/>
  <c r="N26" i="55"/>
  <c r="N27" i="55"/>
  <c r="N28" i="55"/>
  <c r="N29" i="55"/>
  <c r="N25" i="20" l="1"/>
  <c r="N26" i="20"/>
  <c r="N27" i="20"/>
  <c r="N28" i="20"/>
  <c r="N29" i="20"/>
  <c r="E73" i="58"/>
  <c r="C73" i="58"/>
  <c r="E69" i="58"/>
  <c r="C69" i="58"/>
  <c r="T21" i="46"/>
  <c r="S21" i="46"/>
  <c r="T13" i="46"/>
  <c r="S13" i="46"/>
  <c r="Q21" i="46"/>
  <c r="N21" i="46"/>
  <c r="P21" i="46"/>
  <c r="M21" i="46"/>
  <c r="Q13" i="46"/>
  <c r="P13" i="46"/>
  <c r="N13" i="46"/>
  <c r="M13" i="46"/>
  <c r="E73" i="56"/>
  <c r="G73" i="56"/>
  <c r="G69" i="56"/>
  <c r="E69" i="56"/>
  <c r="C69" i="56"/>
  <c r="C73" i="56"/>
  <c r="G73" i="57"/>
  <c r="G69" i="57"/>
  <c r="E69" i="57"/>
  <c r="E73" i="57"/>
  <c r="C69" i="57"/>
  <c r="C73" i="57"/>
  <c r="E79" i="20"/>
  <c r="C79" i="20" l="1"/>
  <c r="D43" i="41"/>
  <c r="E43" i="41"/>
  <c r="F43" i="41"/>
  <c r="G43" i="41"/>
  <c r="H43" i="41"/>
  <c r="I43" i="41"/>
  <c r="J43" i="41"/>
  <c r="K43" i="41"/>
  <c r="L43" i="41"/>
  <c r="M43" i="41"/>
  <c r="N43" i="41"/>
  <c r="O43" i="41"/>
  <c r="P43" i="41"/>
  <c r="Q43" i="41"/>
  <c r="R43" i="41"/>
  <c r="S43" i="41"/>
  <c r="T43" i="41"/>
  <c r="U43" i="41"/>
  <c r="V43" i="41"/>
  <c r="W43" i="41"/>
  <c r="X43" i="41"/>
  <c r="Y43" i="41"/>
  <c r="Z43" i="41"/>
  <c r="C43" i="41"/>
  <c r="E11" i="64" l="1"/>
  <c r="F36" i="56"/>
  <c r="D16" i="54"/>
  <c r="D16" i="64"/>
  <c r="D16" i="62"/>
  <c r="D16" i="61"/>
  <c r="D16" i="63"/>
  <c r="C122" i="20" l="1"/>
  <c r="D122" i="20"/>
  <c r="E122" i="20"/>
  <c r="F26" i="59"/>
  <c r="F21" i="46"/>
  <c r="F13" i="46"/>
  <c r="E10" i="64"/>
  <c r="D16" i="60"/>
  <c r="B19" i="47"/>
  <c r="B18" i="47"/>
  <c r="B17" i="47"/>
  <c r="B16" i="47"/>
  <c r="B15" i="47"/>
  <c r="E11" i="63"/>
  <c r="E10" i="63"/>
  <c r="E11" i="62"/>
  <c r="E10" i="62"/>
  <c r="E11" i="61"/>
  <c r="E10" i="61"/>
  <c r="E11" i="60"/>
  <c r="E10" i="60"/>
  <c r="D116" i="55" l="1"/>
  <c r="E69" i="55"/>
  <c r="E116" i="55" s="1"/>
  <c r="C51" i="59" l="1"/>
  <c r="C49" i="59"/>
  <c r="C47" i="59"/>
  <c r="C45" i="59"/>
  <c r="C43" i="59"/>
  <c r="C41" i="59"/>
  <c r="C39" i="59"/>
  <c r="C37" i="59"/>
  <c r="C35" i="59"/>
  <c r="C33" i="59"/>
  <c r="B113" i="58"/>
  <c r="B109" i="58"/>
  <c r="B105" i="58"/>
  <c r="B101" i="58"/>
  <c r="B97" i="58"/>
  <c r="B93" i="58"/>
  <c r="B89" i="58"/>
  <c r="B85" i="58"/>
  <c r="B81" i="58"/>
  <c r="B77" i="58"/>
  <c r="B73" i="58"/>
  <c r="B69" i="58"/>
  <c r="B113" i="57"/>
  <c r="B109" i="57"/>
  <c r="B105" i="57"/>
  <c r="B101" i="57"/>
  <c r="B97" i="57"/>
  <c r="B93" i="57"/>
  <c r="B89" i="57"/>
  <c r="B85" i="57"/>
  <c r="B81" i="57"/>
  <c r="B77" i="57"/>
  <c r="B73" i="57"/>
  <c r="B69" i="57"/>
  <c r="B113" i="56"/>
  <c r="B109" i="56"/>
  <c r="B105" i="56"/>
  <c r="B101" i="56"/>
  <c r="B97" i="56"/>
  <c r="B93" i="56"/>
  <c r="B89" i="56"/>
  <c r="B85" i="56"/>
  <c r="B81" i="56"/>
  <c r="B77" i="56"/>
  <c r="B73" i="56"/>
  <c r="G116" i="56"/>
  <c r="E116" i="56"/>
  <c r="C116" i="56"/>
  <c r="F69" i="56"/>
  <c r="F116" i="56" s="1"/>
  <c r="D69" i="56"/>
  <c r="D116" i="56"/>
  <c r="B69" i="56"/>
  <c r="B116" i="55"/>
  <c r="B119" i="20"/>
  <c r="B115" i="20"/>
  <c r="B111" i="20"/>
  <c r="B107" i="20"/>
  <c r="B103" i="20"/>
  <c r="B99" i="20"/>
  <c r="B95" i="20"/>
  <c r="B91" i="20"/>
  <c r="B87" i="20"/>
  <c r="B83" i="20"/>
  <c r="B79" i="20"/>
  <c r="B75" i="20"/>
  <c r="I116" i="58"/>
  <c r="H116" i="58"/>
  <c r="G116" i="58"/>
  <c r="F116" i="58"/>
  <c r="E116" i="58"/>
  <c r="D116" i="58"/>
  <c r="C116" i="58"/>
  <c r="F36" i="58"/>
  <c r="B34" i="58"/>
  <c r="N24" i="58"/>
  <c r="O25" i="58" s="1"/>
  <c r="I116" i="57"/>
  <c r="H116" i="57"/>
  <c r="G116" i="57"/>
  <c r="F116" i="57"/>
  <c r="E116" i="57"/>
  <c r="D116" i="57"/>
  <c r="C116" i="57"/>
  <c r="F36" i="57"/>
  <c r="B34" i="57"/>
  <c r="N24" i="57"/>
  <c r="O25" i="57" s="1"/>
  <c r="I116" i="56"/>
  <c r="H116" i="56"/>
  <c r="B34" i="56"/>
  <c r="N24" i="56"/>
  <c r="O25" i="56" s="1"/>
  <c r="I116" i="55"/>
  <c r="H116" i="55"/>
  <c r="G116" i="55"/>
  <c r="F116" i="55"/>
  <c r="C116" i="55"/>
  <c r="B34" i="55"/>
  <c r="N24" i="55"/>
  <c r="O25" i="55" s="1"/>
  <c r="F36" i="20"/>
  <c r="B116" i="58" l="1"/>
  <c r="B116" i="57"/>
  <c r="B116" i="56"/>
  <c r="E11" i="54"/>
  <c r="E10" i="54"/>
  <c r="E10" i="51"/>
  <c r="D16" i="51"/>
  <c r="E11"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4" i="20"/>
  <c r="N24" i="20" l="1"/>
  <c r="O25" i="20" s="1"/>
  <c r="C51" i="38"/>
  <c r="C49" i="38"/>
  <c r="C47" i="38"/>
  <c r="C45" i="38"/>
  <c r="C43" i="38"/>
  <c r="C41" i="38"/>
  <c r="C39" i="38"/>
  <c r="C37" i="38"/>
  <c r="C35" i="38"/>
  <c r="C33" i="38"/>
  <c r="F122" i="20" l="1"/>
  <c r="G122" i="20"/>
  <c r="H122" i="20"/>
  <c r="I122" i="20"/>
  <c r="B122"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24DAC37-589C-4E60-928C-8A128B34DD2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24652FDD-8516-46EA-86AC-0452A1C20DB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07AB804-333A-4B14-BF70-D510C9A15D6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573B5CB-8F92-40A2-A288-44E18BAF58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FA49401-C1D4-451F-8D0E-07096B68174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tc={7CCE52EC-6DD5-4592-B25C-575410ABD606}</author>
  </authors>
  <commentList>
    <comment ref="D16" authorId="0" shapeId="0" xr:uid="{7CCE52EC-6DD5-4592-B25C-575410ABD6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tc={170D0DB3-0B27-4462-A00E-E686A1A49430}</author>
  </authors>
  <commentList>
    <comment ref="D16" authorId="0" shapeId="0" xr:uid="{170D0DB3-0B27-4462-A00E-E686A1A4943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tc={C2E71A67-C82E-4919-85BF-8C83DF5DFC5D}</author>
    <author>tc={5F6186B2-1108-4B91-B043-8F34A70887BC}</author>
  </authors>
  <commentList>
    <comment ref="D16" authorId="0" shapeId="0" xr:uid="{C2E71A67-C82E-4919-85BF-8C83DF5DFC5D}">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 ref="H19" authorId="1" shapeId="0" xr:uid="{5F6186B2-1108-4B91-B043-8F34A70887BC}">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 revisa o si crees que vale la pena más claridad, perfecto!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tc={1F9E4565-273A-4112-9CA9-C2A6D6471B34}</author>
  </authors>
  <commentList>
    <comment ref="D16" authorId="0" shapeId="0" xr:uid="{1F9E4565-273A-4112-9CA9-C2A6D6471B34}">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<sst xmlns="http://schemas.openxmlformats.org/spreadsheetml/2006/main" count="4293" uniqueCount="789">
  <si>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</si>
  <si>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</si>
  <si>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</si>
  <si>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</si>
  <si>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</si>
  <si>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</si>
  <si>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</si>
  <si>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</si>
  <si>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</si>
  <si>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</si>
  <si>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</si>
  <si>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</si>
  <si>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</si>
  <si>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</si>
  <si>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</si>
  <si>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</si>
  <si>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</si>
  <si>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</si>
  <si>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</si>
  <si>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</si>
  <si>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</si>
  <si>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</si>
  <si>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</si>
  <si>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</si>
  <si>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</si>
  <si>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</si>
  <si>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</si>
  <si>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</si>
  <si>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</si>
  <si>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</si>
  <si>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</si>
  <si>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</si>
  <si>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</si>
  <si>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</si>
  <si>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</si>
  <si>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</si>
  <si>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</si>
  <si>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</si>
  <si>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</si>
  <si>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</si>
  <si>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</si>
  <si>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</si>
  <si>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</si>
  <si>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</si>
  <si>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</si>
  <si>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</si>
  <si>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</si>
  <si>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</si>
  <si>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</si>
  <si>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</si>
  <si>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</si>
  <si>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</si>
  <si>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</si>
  <si>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</si>
  <si>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</si>
  <si>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</si>
  <si>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</si>
  <si>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</si>
  <si>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</si>
  <si>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</si>
  <si>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</si>
  <si>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</si>
  <si>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</si>
  <si>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</si>
  <si>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</si>
  <si>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</si>
  <si>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</si>
  <si>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</si>
  <si>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</si>
  <si>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</si>
  <si>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</si>
  <si>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</si>
  <si>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</si>
  <si>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</si>
  <si>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</si>
  <si>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</si>
  <si>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</si>
  <si>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</si>
  <si>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</si>
  <si>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</si>
  <si>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</si>
  <si>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</si>
  <si>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</si>
  <si>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</si>
  <si>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</si>
  <si>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</si>
  <si>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</si>
  <si>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</si>
  <si>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</si>
  <si>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</si>
  <si>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</si>
  <si>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</si>
  <si>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</si>
  <si>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</si>
  <si>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</si>
  <si>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</si>
  <si>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</si>
  <si>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</si>
  <si>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</si>
  <si>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</si>
  <si>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</si>
  <si>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</si>
  <si>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</si>
  <si>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</si>
  <si>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</si>
  <si>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</si>
  <si>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</si>
  <si>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</si>
  <si>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</si>
  <si>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</si>
  <si>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</si>
  <si>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</si>
  <si>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</si>
  <si>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</si>
  <si>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</si>
  <si>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</si>
  <si>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</si>
  <si>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</si>
  <si>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</si>
  <si>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</si>
  <si>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</si>
  <si>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</si>
  <si>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</si>
  <si>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</si>
  <si>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</si>
  <si>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</si>
  <si>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</si>
  <si>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</si>
  <si>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</si>
  <si>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</si>
  <si>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</si>
  <si>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</si>
  <si>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</si>
  <si>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</si>
  <si>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</si>
  <si>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</si>
  <si>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</si>
  <si>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</si>
  <si>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</si>
  <si>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</si>
  <si>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</si>
  <si>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</si>
  <si>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</si>
  <si>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</si>
  <si>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</si>
  <si>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</si>
  <si>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</si>
  <si>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</si>
  <si>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</si>
  <si>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</si>
  <si>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</si>
  <si>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</si>
  <si>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</si>
  <si>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</si>
  <si>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</si>
  <si>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</si>
  <si>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</si>
  <si>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</si>
  <si>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</si>
  <si>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</si>
  <si>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</si>
  <si>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</si>
  <si>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</si>
  <si>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</si>
  <si>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</si>
  <si>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</si>
  <si>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</si>
  <si>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</si>
  <si>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</si>
  <si>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</si>
  <si>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</si>
  <si>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</si>
  <si>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</si>
  <si>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</si>
  <si>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</si>
  <si>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</si>
  <si>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</si>
  <si>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</si>
  <si>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</si>
  <si>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</si>
  <si>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</si>
  <si>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</si>
  <si>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</si>
  <si>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</si>
  <si>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</si>
  <si>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</si>
  <si>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</si>
  <si>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</si>
  <si>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</si>
  <si>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</si>
  <si>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</si>
  <si>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</si>
  <si>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</si>
  <si>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</si>
  <si>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</si>
  <si>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</si>
  <si>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</si>
  <si>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</si>
  <si>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</si>
  <si>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</si>
  <si>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</si>
  <si>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</si>
  <si>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</si>
  <si>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</si>
  <si>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</si>
  <si>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</si>
  <si>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</si>
  <si>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</si>
  <si>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</si>
  <si>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Iniciar 3500 casos de representación jurídica asignados por el Comité Técnico de Representación Jurídica</t>
  </si>
  <si>
    <t>PRODUCTO MGA</t>
  </si>
  <si>
    <t>Servicio de justicia a los ciudadanos</t>
  </si>
  <si>
    <t>INDICADOR ACTIVIDAD</t>
  </si>
  <si>
    <t xml:space="preserve">Número de casos de representación jurídica asignados por el Comité Técnico de Representación Jurídica - CTRJ. </t>
  </si>
  <si>
    <t>OBJETIVO ESTRATÉGICO</t>
  </si>
  <si>
    <t>1. Bogotá avanza en seguridad</t>
  </si>
  <si>
    <t>PROGRAMA</t>
  </si>
  <si>
    <t>1.02. Cero tolerancia a las violencias contra las mujeres y basadas en género</t>
  </si>
  <si>
    <t>META PDD</t>
  </si>
  <si>
    <t>Asegurar que el 100% de los casos de representación jurídica ejercida por la SDMujer que requieran servicios de psicología forense y acompañamiento psicosocial, accedan a los mismos.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</si>
  <si>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</si>
  <si>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</si>
  <si>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</si>
  <si>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</si>
  <si>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</si>
  <si>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</si>
  <si>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</si>
  <si>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</si>
  <si>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</si>
  <si>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</si>
  <si>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</si>
  <si>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</si>
  <si>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</si>
  <si>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</si>
  <si>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</si>
  <si>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</si>
  <si>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</si>
  <si>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</si>
  <si>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</si>
  <si>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</si>
  <si>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</si>
  <si>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</si>
  <si>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</si>
  <si>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</si>
  <si>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</si>
  <si>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</si>
  <si>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</si>
  <si>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</si>
  <si>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FEBRERO</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</si>
  <si>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</si>
  <si>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</si>
  <si>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</si>
  <si>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MARZO</t>
  </si>
  <si>
    <t>ABRIL</t>
  </si>
  <si>
    <t>MAYO</t>
  </si>
  <si>
    <t>JUNIO</t>
  </si>
  <si>
    <t>JULIO</t>
  </si>
  <si>
    <t>AGOSTO</t>
  </si>
  <si>
    <t>SEPTIEMBRE</t>
  </si>
  <si>
    <t>OCTUBRE</t>
  </si>
  <si>
    <t xml:space="preserve">NOVIEMBRE </t>
  </si>
  <si>
    <t>DICIEMBRE</t>
  </si>
  <si>
    <t>Formula indicador:</t>
  </si>
  <si>
    <t>((Avance del mes actividad 1 / avance programado actividad 1) + (Avance del mes actividad 2 / avance programado actividad 2) + (Avance del mes actividad 3 / avance programado actividad 3) + (Avance del mes actividad 4 / avance programado actividad 4))/ Numero de actividades programadas en el mes</t>
  </si>
  <si>
    <t>DESCRIPCIÓN CUALITATIVA  Y PORCENTUAL DEL AVANCE POR TAREA</t>
  </si>
  <si>
    <t>DESCRIPCIÓN DE LA TAREA</t>
  </si>
  <si>
    <t xml:space="preserve">1.1. Desarrollar las sesiones del Comité Técnico de Representación Jurídica </t>
  </si>
  <si>
    <t xml:space="preserve">1.2. Realizar la asignación de abogada y registrar  la información en el Si - Misional. </t>
  </si>
  <si>
    <t>Tarea 3</t>
  </si>
  <si>
    <t>Tarea 4</t>
  </si>
  <si>
    <t xml:space="preserve">PONDERACIÓN DE LA TAREA
</t>
  </si>
  <si>
    <t>4,14%%</t>
  </si>
  <si>
    <t>LOGROS Y BENEFICIOS Y RETRASOS Y ALTERNATIVAS DE SOLUCIÓN</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</si>
  <si>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</si>
  <si>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</si>
  <si>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EVIDENCIAS DE EJECUCIÓN</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</si>
  <si>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</si>
  <si>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</si>
  <si>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</si>
  <si>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</si>
  <si>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ACUMULADO</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</si>
  <si>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</si>
  <si>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</si>
  <si>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37. Asegurar que el 100% de los casos de representación jurídica ejercida por la SDMujer que requieran servicios de psicología forense y acompañamiento psicosocial, accedan a los mismos.</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</si>
  <si>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</si>
  <si>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</si>
  <si>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</si>
  <si>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</si>
  <si>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</si>
  <si>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</si>
  <si>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</si>
  <si>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</si>
  <si>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</si>
  <si>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</si>
  <si>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</si>
  <si>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</si>
  <si>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</si>
  <si>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</si>
  <si>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</si>
  <si>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</si>
  <si>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Brindar a 40000 mujeres orientación y asesoría jurídica en los espacios con presencia de la SDMujer</t>
  </si>
  <si>
    <t>Servicio de promoción del acceso a la justicia</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</si>
  <si>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</si>
  <si>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</si>
  <si>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</si>
  <si>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</si>
  <si>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</si>
  <si>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</si>
  <si>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</si>
  <si>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</si>
  <si>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</si>
  <si>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</si>
  <si>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</si>
  <si>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</si>
  <si>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</si>
  <si>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</si>
  <si>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</si>
  <si>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</si>
  <si>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</si>
  <si>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Realizar a 15000 mujeres acompañamiento psicosocial en los espacios con presencia de la SDMujer</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</si>
  <si>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</si>
  <si>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</si>
  <si>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</si>
  <si>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</si>
  <si>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</si>
  <si>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</si>
  <si>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</si>
  <si>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</si>
  <si>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</si>
  <si>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</si>
  <si>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</si>
  <si>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</si>
  <si>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</si>
  <si>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</si>
  <si>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</si>
  <si>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</si>
  <si>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</si>
  <si>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</si>
  <si>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</si>
  <si>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</si>
  <si>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</si>
  <si>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</si>
  <si>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</si>
  <si>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</si>
  <si>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</si>
  <si>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</si>
  <si>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</si>
  <si>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</si>
  <si>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</si>
  <si>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</si>
  <si>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</si>
  <si>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</si>
  <si>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</si>
  <si>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Fecha de Emisión</t>
  </si>
  <si>
    <t>META PLAN DE DESARROLLO</t>
  </si>
  <si>
    <t>NOMBRE DEL PROYECTO</t>
  </si>
  <si>
    <t>8210 - Consolidación de la Estrategia de Justicia de Género como mecanismo para promover los derechos de las mujeres a una vida libre de violencias en Bogotá D.C.</t>
  </si>
  <si>
    <t xml:space="preserve">                                                 REPORTE INDICADOR META PDD</t>
  </si>
  <si>
    <t>OBJETIVO ODS</t>
  </si>
  <si>
    <t>Igualdad de Género</t>
  </si>
  <si>
    <t>META ODS</t>
  </si>
  <si>
    <t>5.2. Eliminar todas las formas de violencia contra todas las mujeres y las niñas en los ámbitos público y privado, incluidas la trata y la explotación sexual y otros tipos de explotación</t>
  </si>
  <si>
    <t>INDICADOR META PDD</t>
  </si>
  <si>
    <t>3860 - Porcentaje de casos de representación jurídica ejercida por la SDMujer que acceden a los servicios de psicología forense y acompañamiento psicosocial, cuando se requiera.</t>
  </si>
  <si>
    <t>PROGRAMACIÓN CUATRIENAL INDICADOR PDD</t>
  </si>
  <si>
    <t>AVANCE ACUMULADO CUATRIENIO</t>
  </si>
  <si>
    <t>TIPO DE ANUALIZACIÓN  (Según aplique)</t>
  </si>
  <si>
    <t>EJECUCIÓN MENSUAL INDICADOR PDD 37</t>
  </si>
  <si>
    <t>EVIDENCIAS DEL AVANCE</t>
  </si>
  <si>
    <t>Casos con seguimiento psicosocial indican decisión de voluntad de mujer para el servicio psicosocial/ casos de representación que en seguimiento se evidencie articulación con atención psicosocial</t>
  </si>
  <si>
    <t>Avance mensual</t>
  </si>
  <si>
    <t>Elaboró</t>
  </si>
  <si>
    <t>Firma</t>
  </si>
  <si>
    <t>Aprobó (Según aplique Gerenta de proyecto, Líder técnica y responsable de proceso)</t>
  </si>
  <si>
    <t>Revisó (Oficina Asesora de Planeación)</t>
  </si>
  <si>
    <t>VoBo:</t>
  </si>
  <si>
    <t>Nombre</t>
  </si>
  <si>
    <t>Beatriz Zamora</t>
  </si>
  <si>
    <t>Juliana Cortés Guerra</t>
  </si>
  <si>
    <t>Nombre:</t>
  </si>
  <si>
    <t>Cargo</t>
  </si>
  <si>
    <t>Contratista Instrumentos de Planeación</t>
  </si>
  <si>
    <t>Subsecretaria Fortalecimiento de Capacidades y Oportunidades</t>
  </si>
  <si>
    <t>Cargo:</t>
  </si>
  <si>
    <t>Marial del Pilar Duarte</t>
  </si>
  <si>
    <t>Contratista Financiera Proyecto</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</si>
  <si>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</si>
  <si>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</si>
  <si>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</si>
  <si>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</si>
  <si>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</si>
  <si>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El contar con suficientes espacios permite mayor cobertura y oportunidad para la atención, asesoría y orientación sociojurídica y psicosocial a las mujeres víctimas de violencia. </t>
  </si>
  <si>
    <t xml:space="preserve">A febrero de 2025 se encuentran en operación 13 espacios establecidos por la Subsecretaría para la prestación de los servicios jurídicos y psicosociales de manera integral </t>
  </si>
  <si>
    <t>Número de espacios interinstitucionales con servicios jurídicos y psicosociales dirigido a mujeres mantenidos</t>
  </si>
  <si>
    <t>PRODUCTO - MGA</t>
  </si>
  <si>
    <t>EJECUCIÓN PRESUPUESTAL DEL PRODUCTO I TRIMESTRE</t>
  </si>
  <si>
    <t>OBJETIVO ESPECIFICO</t>
  </si>
  <si>
    <t>ACTIVIDAD</t>
  </si>
  <si>
    <t>EJECUTADO MAGNITUD</t>
  </si>
  <si>
    <t>Fortalecer la oferta de acompañamiento psicosocial y de psicología forense en los casos de representación jurídica por la SDMujer</t>
  </si>
  <si>
    <t>Ejecutar acciones de promoción de acceso a la justicia y atención a las mujeres victimas de violencias</t>
  </si>
  <si>
    <t>EJECUCIÓN PRESUPUESTAL DEL PRODUCTO II TRIMESTRE</t>
  </si>
  <si>
    <t>EJECUCIÓN PRESUPUESTAL DEL PRODUCTO III TRIMESTRE</t>
  </si>
  <si>
    <t>EJECUCIÓN PRESUPUESTAL DEL PRODUCTO IV TRIMESTRE</t>
  </si>
  <si>
    <t>NOVIEMBRE</t>
  </si>
  <si>
    <t>SECRETARÍA DISTRITAL DE LA MUJER
DIRECCINAMIENTO ESTRATÉGICO
FORMULACIÓN PLAN DE ACCIÓN
TERRITORIALIZACIÓN</t>
  </si>
  <si>
    <t>INDICADOR  PMR TERRITORIALIZABLE</t>
  </si>
  <si>
    <t>PMR: Servicios de prevención, atención y acogida para el fortalecimiento del derecho de las mujeres a una vida libre de violencias / INDICADOR PMR: 9 - Mujeres atendidas en Casas de Justicia, escenarios de fiscalía y sede central</t>
  </si>
  <si>
    <t>II SEMESTRE</t>
  </si>
  <si>
    <t>LOCALIDAD</t>
  </si>
  <si>
    <t>PROGRAMADO</t>
  </si>
  <si>
    <t>EJECUTADO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</si>
  <si>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</si>
  <si>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</si>
  <si>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</si>
  <si>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</si>
  <si>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</si>
  <si>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</si>
  <si>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</si>
  <si>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</si>
  <si>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</si>
  <si>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</si>
  <si>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</si>
  <si>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</si>
  <si>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</si>
  <si>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</si>
  <si>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</si>
  <si>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</si>
  <si>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</si>
  <si>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</si>
  <si>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</si>
  <si>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</si>
  <si>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</si>
  <si>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</si>
  <si>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</si>
  <si>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</si>
  <si>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</si>
  <si>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</si>
  <si>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</si>
  <si>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</si>
  <si>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</si>
  <si>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</si>
  <si>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</si>
  <si>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</si>
  <si>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</si>
  <si>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</si>
  <si>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</si>
  <si>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</si>
  <si>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</si>
  <si>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</si>
  <si>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</si>
  <si>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</si>
  <si>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</si>
  <si>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</si>
  <si>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</si>
  <si>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</si>
  <si>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</si>
  <si>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</si>
  <si>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</si>
  <si>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</si>
  <si>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</si>
  <si>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</si>
  <si>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</si>
  <si>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</si>
  <si>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</si>
  <si>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</si>
  <si>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</si>
  <si>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</si>
  <si>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</si>
  <si>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</si>
  <si>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</si>
  <si>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</si>
  <si>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</si>
  <si>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</si>
  <si>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</si>
  <si>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</si>
  <si>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</si>
  <si>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</si>
  <si>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</si>
  <si>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</si>
  <si>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</si>
  <si>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</si>
  <si>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</si>
  <si>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</si>
  <si>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</si>
  <si>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</si>
  <si>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</si>
  <si>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</si>
  <si>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</si>
  <si>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</si>
  <si>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</si>
  <si>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</si>
  <si>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</si>
  <si>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</si>
  <si>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</si>
  <si>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</si>
  <si>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</si>
  <si>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</si>
  <si>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</si>
  <si>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</si>
  <si>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</si>
  <si>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</si>
  <si>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</si>
  <si>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</si>
  <si>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</si>
  <si>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</si>
  <si>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</si>
  <si>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</si>
  <si>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</si>
  <si>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</si>
  <si>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</si>
  <si>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</si>
  <si>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</si>
  <si>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</si>
  <si>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</si>
  <si>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</si>
  <si>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 xml:space="preserve">Cuantificar la cantidad de casos  de mujeres que cuentan con representación jurídica por parte de las abogadas de la Secretaría de la Mujer, dentro de los procesos litigio: penales, de familia, civil y en comisarias de familia, para medidas de protección. </t>
  </si>
  <si>
    <t>CÓDIGO DEL INDICADOR</t>
  </si>
  <si>
    <t>NA</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</si>
  <si>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</si>
  <si>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</si>
  <si>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</si>
  <si>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</si>
  <si>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</si>
  <si>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</si>
  <si>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</si>
  <si>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</si>
  <si>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</si>
  <si>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</si>
  <si>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</si>
  <si>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</si>
  <si>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 xml:space="preserve">Representaciones jurídicas iniciadas </t>
  </si>
  <si>
    <t xml:space="preserve">Son los casos que han sido evaluados por el Comité Técnico de Representación Jurídica (CTRJ) y se procede a asignar abogada para el inicio de su representación en el proceso jurídico. </t>
  </si>
  <si>
    <t>Simisional - Base de seguimientos CTRJ</t>
  </si>
  <si>
    <t>FÓRMULA DEL INDICADOR</t>
  </si>
  <si>
    <t>UNIDAD DE MEDIDA FÓRMULA</t>
  </si>
  <si>
    <t xml:space="preserve">Sumatoria de casos de representación iniciados </t>
  </si>
  <si>
    <t>DESCRIPCIÓN DEL INDICADOR</t>
  </si>
  <si>
    <t>LÍNEA BASE</t>
  </si>
  <si>
    <t>Año de linea base</t>
  </si>
  <si>
    <t>FUENTE DE VERIFICACIÓN</t>
  </si>
  <si>
    <t>simisional</t>
  </si>
  <si>
    <t>ANÁLISIS DEL INDICADOR</t>
  </si>
  <si>
    <t xml:space="preserve">Número de mujeres que cuentan con representación jurídica por parte de las abogadas de la Secretaría de la Mujer, dentro de los procesos litigio: penales, de familia, civil y en comisarias de familia, para medidas de protección. </t>
  </si>
  <si>
    <t>GLOSARIO DE TÉRMINOS</t>
  </si>
  <si>
    <t>CTRJ: Comité Técnico de Representación Jurídica</t>
  </si>
  <si>
    <t>OBSERVACIONES</t>
  </si>
  <si>
    <t xml:space="preserve">Medir el porcentaje de casos con representación jurídica que acceden a los servicios de acompañamiento psicosocial o psicología forense. </t>
  </si>
  <si>
    <t xml:space="preserve">Representaciones con acompañamiento psicosocial </t>
  </si>
  <si>
    <t>Son las representaciones jurídicas que cuentan con acompañamiento psicosocial (mujeres que reciben orientación de parte de una psicologa que le permita fortalecimiento emocional)</t>
  </si>
  <si>
    <t>Simisional</t>
  </si>
  <si>
    <t xml:space="preserve">Representaciones con acompañamiento de psicología forense </t>
  </si>
  <si>
    <t>Son las representaciones jurídicas que cuentan con acompañamiento de psicología forense (casos de representación que cuentan con evaluaciones, conceptos, asesoría, articulaciones e informes periciales)</t>
  </si>
  <si>
    <t xml:space="preserve">Simisional - Base de actuaciones equipo psicosocial de la SFC&amp;O </t>
  </si>
  <si>
    <t xml:space="preserve">Representaciones que requieren acompañamiento </t>
  </si>
  <si>
    <t xml:space="preserve">Son las representaciones jurídicas que de acuerdo con el concepto de las profesionales requieren acompañamiento pricosocial o de psicología forense.  </t>
  </si>
  <si>
    <t>((Sumatoria de representaciones con acompañamiento psicosocial  + Sumatoria de Representaciones con acompañamiento de psicología forense ) / Sumatoria de representaciones que requieren acompañamiento)*100%</t>
  </si>
  <si>
    <t xml:space="preserve">Porcentaje o relación de mujeres que cuentan con acompañamiento psicológico, que cuentan con la voluntad y que se ha identificado que dentro del proceso de representación requieren este acompañamiento. </t>
  </si>
  <si>
    <t xml:space="preserve">SFC&amp;O: Subsecretaría de Fortalecimiento de Capacidades y Oportunidades. 
Psicología Forense: Es la rama de la psicología que se aplica a las ciencias jurídicas, y busca aportar informes sobre el estado mental de los implicados a través de evaluaciones, conceptos, preparaciones, acompañamiento a citaciones o audiencias, articulación con equipo psicosocial y entrega de informes periciales, entre otros. </t>
  </si>
  <si>
    <t xml:space="preserve">
Cuantificar llas mujeres con atención sociojurídica (se eliminan duplicados) en los espacios de la SDMujer donde tiene presencia la SFC&amp;O, Casas de Justicia, URI, y CAF. </t>
  </si>
  <si>
    <t xml:space="preserve">Número de mujeres atendidas sociojurídicamente en CAF </t>
  </si>
  <si>
    <t xml:space="preserve">Es la cantidad de mujeres atendidas sociojurídicamente (asesoradas u orientadas por una abogada) por primera vez en los CAF (se eliminan duplicados de manera acumulada) </t>
  </si>
  <si>
    <t xml:space="preserve">Número de mujeres atendidas sociojurídicamente en Casas de Justicia </t>
  </si>
  <si>
    <t xml:space="preserve">Es la cantidad de mujeres atendidas sociojurídicamente (asesoradas u orientadas por una abogada) por primera vez en Casas de Justicia (se eliminan duplicados de manera acumulada) </t>
  </si>
  <si>
    <t>Número de mujeres atendidas sociojurídicamente en URI</t>
  </si>
  <si>
    <t xml:space="preserve">Es la cantidad de mujeres atendidas sociojurídicamente (asesoradas u orientadas por una abogada) por primera vez en URI (se eliminan duplicados de manera acumulada) </t>
  </si>
  <si>
    <t>Sumatoria de número de mujeres atendidas sociojurídicamente en CAF + Sumatoria de número de mujeres atendidas sociojurídicamente en Casas de Justicia + Sumatoria de número de mujeres atendidas sociojurídicamente en URI</t>
  </si>
  <si>
    <t xml:space="preserve">Muestra la cantidad de mujeres atendidas, asesoradas u orientadas jurídicamente con perspectiva de género y derechos de las mujeres a través de los espacios donde tiene presencia los equipos de la SFCO, URI, CAF, Casas de Justicia. </t>
  </si>
  <si>
    <t xml:space="preserve">SFCO: Subsecretaría de Fortalecimiento de Capacidades y Oportunidades. 
URI: Unidades de Reacción Inmediata. 
CAF: Centros de atención de la Fiscalia. </t>
  </si>
  <si>
    <t xml:space="preserve">Calcular la cantidad de mujeres con acompañamiento psicosocial (se eliminan duplicados) en los espacios de la SDMujer donde tiene presencia la SFC&amp;O, Casas de Justicia, URI, y CAF.  </t>
  </si>
  <si>
    <t xml:space="preserve">Número de mujeres con acompañamiento psicosocial en CAF </t>
  </si>
  <si>
    <t xml:space="preserve">Es la cantidad de mujeres con acompañamiento psicosocial (orientación para el fortalecimiento de la salud mental) por primera vez en los CAF (se eliminan duplicados de manera acumulada) </t>
  </si>
  <si>
    <t xml:space="preserve">Número de mujeres con acompañamiento psicosocial en Casas de Justicia </t>
  </si>
  <si>
    <t xml:space="preserve">Es la cantidad de mujeres con acompañamiento psicosocial (orientación para el fortalecimiento de la salud mental) por primera vez en Casas de Justicia (se eliminan duplicados de manera acumulada) </t>
  </si>
  <si>
    <t>Número de mujeres con acompañamiento psicosocial en URI</t>
  </si>
  <si>
    <t xml:space="preserve">Es la cantidad de mujeres con acompañamiento psicosocial (orientación para el fortalecimiento de la salud mental) por primera vez en URI (se eliminan duplicados de manera acumulada) </t>
  </si>
  <si>
    <t>Sumatoria de número de mujeres con acompañamiento psicosocial en CAF + Sumatoria de mujeres con acompañamiento psicosocial en Casas de Justicia + Sumatoria de mujeres con acompañamiento psicosocial en URI</t>
  </si>
  <si>
    <t xml:space="preserve">Muestra la cantidad mujeres con acompañamiento psicosocial a través de los espacios donde tiene presencia los equipos de la SFCO, URI, CAF, Casas de Justicia, como parte de la ruta integral de atención a las mujeres víctimas de violencia de género. </t>
  </si>
  <si>
    <t>Calcular la cantidad de atenciones (activaciones de rutas y servicios) de la oferta distrital para la atención de mujeres donde tiene presencia la SFCO.</t>
  </si>
  <si>
    <t xml:space="preserve">Atenciones por primera vez en Casas de Justicia </t>
  </si>
  <si>
    <t xml:space="preserve">Son las atenciones a mujeres por primera vez, por las dinamizadoras (profesionales en áreas sociales) en Casas de Justcia </t>
  </si>
  <si>
    <t>trabajadoras sociales</t>
  </si>
  <si>
    <t xml:space="preserve">Sumatoria de las atenciones realizadas a las mujeres por primera vez en las Casas de Justicia </t>
  </si>
  <si>
    <t xml:space="preserve">Número de atenciones por primera vez, activaciones de ruta o servicios, que realizan las dinamizadoras en las Casas de Justicia, esto representa el inicio de la Ruta integral para mujeres víctimas de violencia.   </t>
  </si>
  <si>
    <t>N/A</t>
  </si>
  <si>
    <t xml:space="preserve">Si - Misional </t>
  </si>
  <si>
    <t xml:space="preserve">Incrementar los espacios interinstitucionales en donde se brindan los servicios jurídicos y psicosociales a las mujeres víctimas de violencia fortaleciendo el componente de acompañamiento psicosocial.  </t>
  </si>
  <si>
    <t>Número de espacios con  servicios jurídicos y psicosociales</t>
  </si>
  <si>
    <t xml:space="preserve">Se reporta el número de espacios institucionales en los que tiene presencia la SDMujer prestando los servicios jurídicos  y psicosociales  en el marco de la estrategia de justicia de genero, para dar un acompañamiento integral.  </t>
  </si>
  <si>
    <t xml:space="preserve">Inventario de espacios </t>
  </si>
  <si>
    <t xml:space="preserve">Sumatoria de espacios interinstitucionales con servicios jurídicos y psicosociales dirigido a mujeres </t>
  </si>
  <si>
    <t>Año de línea base</t>
  </si>
  <si>
    <t xml:space="preserve">Se reporta el número de espacios institucionales en los que tiene presencia la SDMujer prestando los servicios jurídicos y psicosociales en el marco de la estrategia de justicia de género, bajo la Resolución 314 de 2022. Se incluyen espacios como Casas de Justicia, CAF, o URI. </t>
  </si>
  <si>
    <t xml:space="preserve">URI: Unidades de Reacción Inmediata. 
CAF: Centros de atención de la Fiscalía. </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</si>
  <si>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</si>
  <si>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</si>
  <si>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</si>
  <si>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</si>
  <si>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</si>
  <si>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</si>
  <si>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</si>
  <si>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</si>
  <si>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Actualización programación presupuestal por actividades</t>
  </si>
  <si>
    <t>Se solicita ajuste de metas de acuerdo al presupuesto asignado para la vigencia 2025, dado que la versión inicial cargada en Pandora tuvo ajustes en la programación contractual por actividades</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</si>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</sst>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Red]\-&quot;$&quot;\ #,##0"/>
    <numFmt numFmtId="165" formatCode="_-* #,##0\ &quot;€&quot;_-;\-* #,##0\ &quot;€&quot;_-;_-* &quot;-&quot;\ &quot;€&quot;_-;_-@_-"/>
    <numFmt numFmtId="166" formatCode="_-* #,##0.00\ &quot;€&quot;_-;\-* #,##0.00\ &quot;€&quot;_-;_-* &quot;-&quot;??\ &quot;€&quot;_-;_-@_-"/>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 #,##0.0_-;\-* #,##0.0_-;_-* &quot;-&quot;??_-;_-@_-"/>
  </numFmts>
  <fonts count="6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rgb="FF242424"/>
      <name val="Aptos Narrow"/>
      <family val="2"/>
    </font>
    <font>
      <sz val="10"/>
      <color rgb="FFFF0000"/>
      <name val="Arial Narrow"/>
      <family val="2"/>
    </font>
    <font>
      <sz val="18"/>
      <name val="Arial"/>
      <family val="2"/>
    </font>
    <font>
      <sz val="12"/>
      <color theme="1"/>
      <name val="Arial"/>
      <family val="2"/>
    </font>
    <font>
      <sz val="8"/>
      <color theme="1"/>
      <name val="Calibri"/>
      <family val="2"/>
      <scheme val="minor"/>
    </font>
    <font>
      <sz val="11"/>
      <color theme="1"/>
      <name val="Calibri"/>
      <family val="2"/>
      <scheme val="minor"/>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
      <patternFill patternType="solid">
        <fgColor rgb="FFFFFF00"/>
        <bgColor indexed="64"/>
      </patternFill>
    </fill>
  </fills>
  <borders count="8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53">
    <xf numFmtId="0" fontId="0" fillId="0" borderId="0"/>
    <xf numFmtId="9" fontId="19" fillId="0" borderId="0" applyFont="0" applyFill="0" applyBorder="0" applyAlignment="0" applyProtection="0"/>
    <xf numFmtId="0" fontId="24" fillId="0" borderId="11"/>
    <xf numFmtId="0" fontId="4" fillId="0" borderId="11"/>
    <xf numFmtId="166" fontId="4" fillId="0" borderId="11" applyFont="0" applyFill="0" applyBorder="0" applyAlignment="0" applyProtection="0"/>
    <xf numFmtId="169" fontId="4" fillId="0" borderId="11" applyFont="0" applyFill="0" applyBorder="0" applyAlignment="0" applyProtection="0"/>
    <xf numFmtId="9" fontId="4" fillId="0" borderId="11" applyFont="0" applyFill="0" applyBorder="0" applyAlignment="0" applyProtection="0"/>
    <xf numFmtId="171" fontId="4" fillId="0" borderId="11" applyFont="0" applyFill="0" applyBorder="0" applyAlignment="0" applyProtection="0"/>
    <xf numFmtId="165" fontId="4" fillId="0" borderId="11" applyFont="0" applyFill="0" applyBorder="0" applyAlignment="0" applyProtection="0"/>
    <xf numFmtId="9" fontId="24" fillId="0" borderId="11" applyFont="0" applyFill="0" applyBorder="0" applyAlignment="0" applyProtection="0"/>
    <xf numFmtId="9" fontId="31" fillId="0" borderId="11" applyFont="0" applyFill="0" applyBorder="0" applyAlignment="0" applyProtection="0"/>
    <xf numFmtId="173" fontId="36" fillId="0" borderId="55" applyNumberFormat="0" applyAlignment="0" applyProtection="0">
      <alignment horizontal="right" vertical="center"/>
    </xf>
    <xf numFmtId="173" fontId="36" fillId="0" borderId="56" applyNumberFormat="0" applyAlignment="0" applyProtection="0">
      <alignment horizontal="left" vertical="center" indent="1"/>
    </xf>
    <xf numFmtId="0" fontId="37" fillId="0" borderId="56" applyAlignment="0" applyProtection="0">
      <alignment horizontal="left" vertical="center" indent="1"/>
    </xf>
    <xf numFmtId="0" fontId="38" fillId="23" borderId="11" applyNumberFormat="0" applyAlignment="0" applyProtection="0">
      <alignment horizontal="left" vertical="center" indent="1"/>
    </xf>
    <xf numFmtId="173" fontId="40" fillId="0" borderId="55" applyNumberFormat="0" applyFill="0" applyBorder="0" applyAlignment="0" applyProtection="0">
      <alignment horizontal="right" vertical="center"/>
    </xf>
    <xf numFmtId="0" fontId="32" fillId="0" borderId="11" applyNumberFormat="0" applyFill="0" applyBorder="0" applyAlignment="0" applyProtection="0"/>
    <xf numFmtId="0" fontId="3" fillId="0" borderId="11"/>
    <xf numFmtId="43" fontId="52" fillId="0" borderId="0" applyFont="0" applyFill="0" applyBorder="0" applyAlignment="0" applyProtection="0"/>
    <xf numFmtId="0" fontId="2" fillId="0" borderId="11"/>
    <xf numFmtId="0" fontId="61" fillId="0" borderId="11"/>
    <xf numFmtId="0" fontId="32" fillId="0" borderId="0" applyNumberFormat="0" applyFill="0" applyBorder="0" applyAlignment="0" applyProtection="0"/>
    <xf numFmtId="0" fontId="67" fillId="0" borderId="11"/>
    <xf numFmtId="9" fontId="1" fillId="0" borderId="11" applyFont="0" applyFill="0" applyBorder="0" applyAlignment="0" applyProtection="0"/>
    <xf numFmtId="0" fontId="67" fillId="0" borderId="11"/>
    <xf numFmtId="0" fontId="1" fillId="0" borderId="11"/>
    <xf numFmtId="166" fontId="1" fillId="0" borderId="11" applyFont="0" applyFill="0" applyBorder="0" applyAlignment="0" applyProtection="0"/>
    <xf numFmtId="169" fontId="1" fillId="0" borderId="11" applyFont="0" applyFill="0" applyBorder="0" applyAlignment="0" applyProtection="0"/>
    <xf numFmtId="9" fontId="1" fillId="0" borderId="11" applyFont="0" applyFill="0" applyBorder="0" applyAlignment="0" applyProtection="0"/>
    <xf numFmtId="171" fontId="1" fillId="0" borderId="11" applyFont="0" applyFill="0" applyBorder="0" applyAlignment="0" applyProtection="0"/>
    <xf numFmtId="165" fontId="1" fillId="0" borderId="11" applyFont="0" applyFill="0" applyBorder="0" applyAlignment="0" applyProtection="0"/>
    <xf numFmtId="43" fontId="1" fillId="0" borderId="11" applyFont="0" applyFill="0" applyBorder="0" applyAlignment="0" applyProtection="0"/>
    <xf numFmtId="0" fontId="67" fillId="0" borderId="11"/>
    <xf numFmtId="0" fontId="67" fillId="0" borderId="11"/>
    <xf numFmtId="0" fontId="67" fillId="0" borderId="11"/>
    <xf numFmtId="0" fontId="67" fillId="0" borderId="11"/>
    <xf numFmtId="0" fontId="67" fillId="0" borderId="11"/>
    <xf numFmtId="43" fontId="1" fillId="0" borderId="11" applyFont="0" applyFill="0" applyBorder="0" applyAlignment="0" applyProtection="0"/>
    <xf numFmtId="0" fontId="1" fillId="0" borderId="11"/>
    <xf numFmtId="43" fontId="1" fillId="0" borderId="11" applyFont="0" applyFill="0" applyBorder="0" applyAlignment="0" applyProtection="0"/>
    <xf numFmtId="0" fontId="1" fillId="0" borderId="11"/>
    <xf numFmtId="0" fontId="67" fillId="0" borderId="11"/>
    <xf numFmtId="0" fontId="67" fillId="0" borderId="11"/>
    <xf numFmtId="0" fontId="67" fillId="0" borderId="11"/>
    <xf numFmtId="0" fontId="67" fillId="0" borderId="11"/>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xf numFmtId="43" fontId="1" fillId="0" borderId="11" applyFont="0" applyFill="0" applyBorder="0" applyAlignment="0" applyProtection="0"/>
  </cellStyleXfs>
  <cellXfs count="838">
    <xf numFmtId="0" fontId="0" fillId="0" borderId="0" xfId="0"/>
    <xf numFmtId="0" fontId="5" fillId="0" borderId="0" xfId="0" applyFont="1"/>
    <xf numFmtId="0" fontId="7" fillId="0" borderId="1" xfId="0" applyFont="1" applyBorder="1" applyAlignment="1">
      <alignment horizontal="center"/>
    </xf>
    <xf numFmtId="167"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7" fontId="5" fillId="0" borderId="0" xfId="0" applyNumberFormat="1" applyFont="1"/>
    <xf numFmtId="167" fontId="11" fillId="0" borderId="1" xfId="0" applyNumberFormat="1" applyFont="1" applyBorder="1" applyAlignment="1">
      <alignment horizontal="center" vertical="center"/>
    </xf>
    <xf numFmtId="164"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9"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0" fillId="0" borderId="0" xfId="0" applyFont="1"/>
    <xf numFmtId="0" fontId="8"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7" fillId="0" borderId="11" xfId="3" applyFont="1" applyAlignment="1">
      <alignment vertical="center"/>
    </xf>
    <xf numFmtId="0" fontId="26" fillId="19" borderId="11" xfId="2" applyFont="1" applyFill="1" applyAlignment="1">
      <alignment vertical="center" wrapText="1"/>
    </xf>
    <xf numFmtId="0" fontId="28" fillId="19" borderId="11" xfId="2" applyFont="1" applyFill="1" applyAlignment="1">
      <alignment vertical="center" wrapText="1"/>
    </xf>
    <xf numFmtId="0" fontId="25" fillId="19" borderId="11" xfId="2" applyFont="1" applyFill="1" applyAlignment="1">
      <alignment vertical="center" wrapText="1"/>
    </xf>
    <xf numFmtId="0" fontId="26" fillId="19" borderId="33" xfId="2" applyFont="1" applyFill="1" applyBorder="1" applyAlignment="1">
      <alignment vertical="center" wrapText="1"/>
    </xf>
    <xf numFmtId="0" fontId="26" fillId="0" borderId="33" xfId="2" applyFont="1" applyBorder="1" applyAlignment="1">
      <alignment vertical="center" wrapText="1"/>
    </xf>
    <xf numFmtId="0" fontId="26" fillId="0" borderId="11" xfId="2" applyFont="1" applyAlignment="1">
      <alignment vertical="center" wrapText="1"/>
    </xf>
    <xf numFmtId="0" fontId="26" fillId="0" borderId="11" xfId="2" applyFont="1" applyAlignment="1">
      <alignment horizontal="center" vertical="center" wrapText="1"/>
    </xf>
    <xf numFmtId="0" fontId="29" fillId="0" borderId="11" xfId="3" applyFont="1" applyAlignment="1">
      <alignment horizontal="center" vertical="center"/>
    </xf>
    <xf numFmtId="0" fontId="27" fillId="0" borderId="11" xfId="3" applyFont="1" applyAlignment="1">
      <alignment horizontal="center" vertical="center"/>
    </xf>
    <xf numFmtId="0" fontId="28" fillId="0" borderId="11" xfId="2" applyFont="1" applyAlignment="1">
      <alignment vertical="center" wrapText="1"/>
    </xf>
    <xf numFmtId="0" fontId="25" fillId="0" borderId="11" xfId="2" applyFont="1" applyAlignment="1">
      <alignment vertical="center" wrapText="1"/>
    </xf>
    <xf numFmtId="0" fontId="26" fillId="19" borderId="33" xfId="2" applyFont="1" applyFill="1" applyBorder="1" applyAlignment="1">
      <alignment horizontal="center" vertical="center" wrapText="1"/>
    </xf>
    <xf numFmtId="0" fontId="30" fillId="19" borderId="11" xfId="2" applyFont="1" applyFill="1" applyAlignment="1">
      <alignment horizontal="center" vertical="center" wrapText="1"/>
    </xf>
    <xf numFmtId="0" fontId="26" fillId="19" borderId="11" xfId="2" applyFont="1" applyFill="1" applyAlignment="1">
      <alignment horizontal="center" vertical="center" wrapText="1"/>
    </xf>
    <xf numFmtId="0" fontId="30" fillId="0" borderId="11" xfId="2" applyFont="1" applyAlignment="1">
      <alignment horizontal="center" vertical="center" wrapText="1"/>
    </xf>
    <xf numFmtId="0" fontId="26" fillId="21" borderId="11" xfId="2" applyFont="1" applyFill="1" applyAlignment="1">
      <alignment vertical="center" wrapText="1"/>
    </xf>
    <xf numFmtId="0" fontId="26" fillId="20" borderId="28" xfId="2" applyFont="1" applyFill="1" applyBorder="1" applyAlignment="1">
      <alignment horizontal="center" vertical="center" wrapText="1"/>
    </xf>
    <xf numFmtId="0" fontId="26" fillId="20" borderId="29" xfId="2" applyFont="1" applyFill="1" applyBorder="1" applyAlignment="1">
      <alignment horizontal="center" vertical="center" wrapText="1"/>
    </xf>
    <xf numFmtId="170" fontId="27" fillId="0" borderId="34" xfId="5" applyNumberFormat="1" applyFont="1" applyBorder="1" applyAlignment="1">
      <alignment vertical="center"/>
    </xf>
    <xf numFmtId="170" fontId="27" fillId="0" borderId="35" xfId="5" applyNumberFormat="1" applyFont="1" applyBorder="1" applyAlignment="1">
      <alignment vertical="center"/>
    </xf>
    <xf numFmtId="0" fontId="26" fillId="20" borderId="46" xfId="2" applyFont="1" applyFill="1" applyBorder="1" applyAlignment="1">
      <alignment vertical="center" wrapText="1"/>
    </xf>
    <xf numFmtId="170" fontId="27" fillId="0" borderId="47" xfId="5" applyNumberFormat="1" applyFont="1" applyBorder="1" applyAlignment="1">
      <alignment vertical="center"/>
    </xf>
    <xf numFmtId="170" fontId="27" fillId="0" borderId="49" xfId="5" applyNumberFormat="1" applyFont="1" applyBorder="1" applyAlignment="1">
      <alignment vertical="center"/>
    </xf>
    <xf numFmtId="0" fontId="26" fillId="20" borderId="37" xfId="2" applyFont="1" applyFill="1" applyBorder="1" applyAlignment="1">
      <alignment vertical="center" wrapText="1"/>
    </xf>
    <xf numFmtId="170" fontId="27" fillId="0" borderId="38" xfId="5" applyNumberFormat="1" applyFont="1" applyBorder="1" applyAlignment="1">
      <alignment vertical="center"/>
    </xf>
    <xf numFmtId="0" fontId="27" fillId="0" borderId="11" xfId="3" applyFont="1"/>
    <xf numFmtId="0" fontId="26" fillId="22" borderId="27" xfId="2" applyFont="1" applyFill="1" applyBorder="1" applyAlignment="1">
      <alignment vertical="center" wrapText="1"/>
    </xf>
    <xf numFmtId="170" fontId="27" fillId="0" borderId="39" xfId="5" applyNumberFormat="1" applyFont="1" applyBorder="1" applyAlignment="1">
      <alignment vertical="center"/>
    </xf>
    <xf numFmtId="0" fontId="17" fillId="0" borderId="11" xfId="3" applyFont="1" applyAlignment="1">
      <alignment vertical="center"/>
    </xf>
    <xf numFmtId="0" fontId="27" fillId="0" borderId="11" xfId="3" applyFont="1" applyAlignment="1">
      <alignment horizontal="center" vertical="center" wrapText="1"/>
    </xf>
    <xf numFmtId="0" fontId="35" fillId="0" borderId="11" xfId="3" applyFont="1" applyAlignment="1">
      <alignment vertical="center"/>
    </xf>
    <xf numFmtId="0" fontId="33" fillId="0" borderId="51" xfId="3" applyFont="1" applyBorder="1" applyAlignment="1">
      <alignment horizontal="center" vertical="center"/>
    </xf>
    <xf numFmtId="0" fontId="33" fillId="0" borderId="44" xfId="3" applyFont="1" applyBorder="1" applyAlignment="1">
      <alignment horizontal="center" vertical="center" wrapText="1"/>
    </xf>
    <xf numFmtId="0" fontId="33" fillId="0" borderId="32" xfId="3" applyFont="1" applyBorder="1" applyAlignment="1">
      <alignment horizontal="center" vertical="center"/>
    </xf>
    <xf numFmtId="0" fontId="33" fillId="0" borderId="33" xfId="3" applyFont="1" applyBorder="1" applyAlignment="1">
      <alignment horizontal="center" vertical="center"/>
    </xf>
    <xf numFmtId="0" fontId="33" fillId="0" borderId="52" xfId="3" applyFont="1" applyBorder="1" applyAlignment="1">
      <alignment horizontal="center" vertical="center"/>
    </xf>
    <xf numFmtId="0" fontId="33" fillId="0" borderId="36" xfId="3" applyFont="1" applyBorder="1" applyAlignment="1">
      <alignment horizontal="center" vertical="center"/>
    </xf>
    <xf numFmtId="0" fontId="33" fillId="0" borderId="53" xfId="3" applyFont="1" applyBorder="1" applyAlignment="1">
      <alignment horizontal="center" vertical="center"/>
    </xf>
    <xf numFmtId="0" fontId="41" fillId="0" borderId="11" xfId="3" applyFont="1" applyAlignment="1">
      <alignment vertical="center"/>
    </xf>
    <xf numFmtId="0" fontId="43" fillId="20" borderId="47" xfId="2" applyFont="1" applyFill="1" applyBorder="1" applyAlignment="1">
      <alignment horizontal="center" vertical="center" wrapText="1"/>
    </xf>
    <xf numFmtId="0" fontId="42" fillId="0" borderId="47" xfId="3" applyFont="1" applyBorder="1" applyAlignment="1">
      <alignment horizontal="center" vertical="center"/>
    </xf>
    <xf numFmtId="0" fontId="46" fillId="20" borderId="53"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46" fillId="20" borderId="47" xfId="2" applyFont="1" applyFill="1" applyBorder="1" applyAlignment="1">
      <alignment horizontal="center" vertical="center" wrapText="1"/>
    </xf>
    <xf numFmtId="0" fontId="46" fillId="20" borderId="47" xfId="0" applyFont="1" applyFill="1" applyBorder="1" applyAlignment="1">
      <alignment horizontal="center" vertical="center"/>
    </xf>
    <xf numFmtId="10" fontId="46" fillId="20" borderId="47" xfId="3" applyNumberFormat="1" applyFont="1" applyFill="1" applyBorder="1" applyAlignment="1">
      <alignment horizontal="center" vertical="center"/>
    </xf>
    <xf numFmtId="9" fontId="46" fillId="20" borderId="47" xfId="3" applyNumberFormat="1" applyFont="1" applyFill="1" applyBorder="1" applyAlignment="1">
      <alignment horizontal="center" vertical="center"/>
    </xf>
    <xf numFmtId="9" fontId="46" fillId="24" borderId="47" xfId="0" applyNumberFormat="1" applyFont="1" applyFill="1" applyBorder="1" applyAlignment="1">
      <alignment horizontal="center" vertical="center"/>
    </xf>
    <xf numFmtId="9" fontId="46" fillId="20" borderId="47" xfId="0" applyNumberFormat="1" applyFont="1" applyFill="1" applyBorder="1" applyAlignment="1">
      <alignment horizontal="center"/>
    </xf>
    <xf numFmtId="9" fontId="34" fillId="19" borderId="47" xfId="0" applyNumberFormat="1" applyFont="1" applyFill="1" applyBorder="1" applyAlignment="1">
      <alignment horizontal="center"/>
    </xf>
    <xf numFmtId="0" fontId="48" fillId="0" borderId="51" xfId="3" applyFont="1" applyBorder="1" applyAlignment="1">
      <alignment horizontal="center" vertical="center"/>
    </xf>
    <xf numFmtId="0" fontId="48" fillId="0" borderId="44" xfId="3" applyFont="1" applyBorder="1" applyAlignment="1">
      <alignment horizontal="center" vertical="center" wrapText="1"/>
    </xf>
    <xf numFmtId="0" fontId="33" fillId="0" borderId="31" xfId="3" applyFont="1" applyBorder="1" applyAlignment="1">
      <alignment horizontal="center" vertical="center"/>
    </xf>
    <xf numFmtId="10" fontId="46" fillId="20" borderId="47" xfId="0" applyNumberFormat="1" applyFont="1" applyFill="1" applyBorder="1" applyAlignment="1">
      <alignment horizontal="center" vertical="center"/>
    </xf>
    <xf numFmtId="0" fontId="18" fillId="0" borderId="11" xfId="3" applyFont="1" applyAlignment="1">
      <alignment vertical="center"/>
    </xf>
    <xf numFmtId="9" fontId="27" fillId="0" borderId="49" xfId="1" applyFont="1" applyBorder="1" applyAlignment="1">
      <alignment vertical="center"/>
    </xf>
    <xf numFmtId="0" fontId="26" fillId="20" borderId="51" xfId="2" applyFont="1" applyFill="1" applyBorder="1" applyAlignment="1">
      <alignment vertical="center" wrapText="1"/>
    </xf>
    <xf numFmtId="0" fontId="26" fillId="0" borderId="51" xfId="2" applyFont="1" applyBorder="1" applyAlignment="1">
      <alignment vertical="center" wrapText="1"/>
    </xf>
    <xf numFmtId="0" fontId="27" fillId="0" borderId="0" xfId="0" applyFont="1"/>
    <xf numFmtId="0" fontId="26" fillId="20" borderId="37" xfId="2" applyFont="1" applyFill="1" applyBorder="1" applyAlignment="1">
      <alignment horizontal="center" vertical="center" wrapText="1"/>
    </xf>
    <xf numFmtId="0" fontId="26" fillId="20" borderId="38" xfId="2" applyFont="1" applyFill="1" applyBorder="1" applyAlignment="1">
      <alignment horizontal="center" vertical="center" wrapText="1"/>
    </xf>
    <xf numFmtId="15" fontId="27" fillId="0" borderId="65" xfId="0" applyNumberFormat="1" applyFont="1" applyBorder="1" applyAlignment="1">
      <alignment horizontal="center" vertical="center" wrapText="1"/>
    </xf>
    <xf numFmtId="0" fontId="27" fillId="0" borderId="48" xfId="0" applyFont="1" applyBorder="1" applyAlignment="1">
      <alignment horizontal="justify" vertical="center" wrapText="1"/>
    </xf>
    <xf numFmtId="15" fontId="27" fillId="0" borderId="46" xfId="0" applyNumberFormat="1" applyFont="1" applyBorder="1" applyAlignment="1">
      <alignment horizontal="center" vertical="center" wrapText="1"/>
    </xf>
    <xf numFmtId="0" fontId="27" fillId="0" borderId="47" xfId="0" applyFont="1" applyBorder="1" applyAlignment="1">
      <alignment horizontal="center" vertical="center" wrapText="1"/>
    </xf>
    <xf numFmtId="14" fontId="27" fillId="0" borderId="46" xfId="0" applyNumberFormat="1"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34" xfId="0" applyFont="1" applyBorder="1" applyAlignment="1">
      <alignment vertical="center" wrapText="1"/>
    </xf>
    <xf numFmtId="0" fontId="27" fillId="0" borderId="47" xfId="0" applyFont="1" applyBorder="1" applyAlignment="1">
      <alignment vertical="center" wrapText="1"/>
    </xf>
    <xf numFmtId="0" fontId="27" fillId="0" borderId="47" xfId="0" applyFont="1" applyBorder="1" applyAlignment="1">
      <alignment vertical="top" wrapText="1"/>
    </xf>
    <xf numFmtId="0" fontId="27" fillId="0" borderId="47" xfId="0" applyFont="1" applyBorder="1" applyAlignment="1">
      <alignment vertical="center"/>
    </xf>
    <xf numFmtId="0" fontId="27" fillId="19" borderId="33" xfId="3" applyFont="1" applyFill="1" applyBorder="1" applyAlignment="1">
      <alignment vertical="center"/>
    </xf>
    <xf numFmtId="0" fontId="27" fillId="19" borderId="11" xfId="3" applyFont="1" applyFill="1" applyAlignment="1">
      <alignment vertical="center"/>
    </xf>
    <xf numFmtId="0" fontId="26" fillId="19" borderId="40" xfId="2" applyFont="1" applyFill="1" applyBorder="1" applyAlignment="1">
      <alignment horizontal="center" vertical="center" wrapText="1"/>
    </xf>
    <xf numFmtId="0" fontId="25" fillId="0" borderId="0" xfId="0" applyFont="1" applyAlignment="1">
      <alignment vertical="center"/>
    </xf>
    <xf numFmtId="0" fontId="25" fillId="0" borderId="33" xfId="2" applyFont="1" applyBorder="1" applyAlignment="1">
      <alignment horizontal="center" vertical="center" wrapText="1"/>
    </xf>
    <xf numFmtId="0" fontId="26" fillId="0" borderId="11" xfId="2" applyFont="1" applyAlignment="1">
      <alignment horizontal="center" vertical="center"/>
    </xf>
    <xf numFmtId="0" fontId="50" fillId="0" borderId="11" xfId="0" applyFont="1" applyBorder="1" applyAlignment="1">
      <alignment horizontal="left" vertical="center" wrapText="1"/>
    </xf>
    <xf numFmtId="0" fontId="26" fillId="0" borderId="51" xfId="0" applyFont="1" applyBorder="1" applyAlignment="1">
      <alignment horizontal="left" vertical="center" wrapText="1"/>
    </xf>
    <xf numFmtId="0" fontId="26" fillId="0" borderId="11" xfId="2" applyFont="1" applyAlignment="1">
      <alignment vertical="center"/>
    </xf>
    <xf numFmtId="0" fontId="50" fillId="0" borderId="51" xfId="0" applyFont="1" applyBorder="1" applyAlignment="1">
      <alignment horizontal="left" vertical="center" wrapText="1"/>
    </xf>
    <xf numFmtId="0" fontId="13" fillId="0" borderId="51" xfId="0" applyFont="1" applyBorder="1" applyAlignment="1">
      <alignment horizontal="left" vertical="center" wrapText="1"/>
    </xf>
    <xf numFmtId="0" fontId="34" fillId="0" borderId="51" xfId="3" applyFont="1" applyBorder="1" applyAlignment="1">
      <alignment horizontal="center" vertical="center"/>
    </xf>
    <xf numFmtId="9" fontId="34" fillId="0" borderId="51" xfId="3" applyNumberFormat="1" applyFont="1" applyBorder="1" applyAlignment="1">
      <alignment horizontal="center" vertical="center"/>
    </xf>
    <xf numFmtId="9" fontId="33" fillId="0" borderId="51" xfId="3" applyNumberFormat="1" applyFont="1" applyBorder="1" applyAlignment="1">
      <alignment horizontal="center" vertical="center"/>
    </xf>
    <xf numFmtId="0" fontId="26" fillId="0" borderId="51" xfId="2" applyFont="1" applyBorder="1" applyAlignment="1">
      <alignment horizontal="center" vertical="center" wrapText="1"/>
    </xf>
    <xf numFmtId="0" fontId="27" fillId="0" borderId="51" xfId="3" applyFont="1" applyBorder="1" applyAlignment="1">
      <alignment horizontal="center" vertical="center"/>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46" fillId="16" borderId="47" xfId="3" applyFont="1" applyFill="1" applyBorder="1" applyAlignment="1">
      <alignment horizontal="center" vertical="center"/>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7" fillId="25" borderId="11" xfId="3" applyFont="1" applyFill="1" applyAlignment="1">
      <alignment vertical="center"/>
    </xf>
    <xf numFmtId="0" fontId="26" fillId="25" borderId="11" xfId="2" applyFont="1" applyFill="1" applyAlignment="1">
      <alignment vertical="center" wrapText="1"/>
    </xf>
    <xf numFmtId="0" fontId="27" fillId="25" borderId="11" xfId="3" applyFont="1" applyFill="1"/>
    <xf numFmtId="0" fontId="25" fillId="25" borderId="0" xfId="0" applyFont="1" applyFill="1" applyAlignment="1">
      <alignment vertical="center"/>
    </xf>
    <xf numFmtId="0" fontId="26" fillId="25" borderId="11" xfId="0" applyFont="1" applyFill="1" applyBorder="1" applyAlignment="1">
      <alignment horizontal="left" vertical="center" wrapText="1"/>
    </xf>
    <xf numFmtId="0" fontId="26" fillId="25" borderId="11" xfId="0" applyFont="1" applyFill="1" applyBorder="1" applyAlignment="1">
      <alignment horizontal="center" vertical="center" wrapText="1"/>
    </xf>
    <xf numFmtId="0" fontId="26" fillId="25" borderId="11" xfId="2" applyFont="1" applyFill="1" applyAlignment="1">
      <alignment horizontal="center" vertical="center"/>
    </xf>
    <xf numFmtId="0" fontId="2" fillId="0" borderId="11" xfId="19"/>
    <xf numFmtId="0" fontId="2" fillId="0" borderId="11" xfId="19" applyAlignment="1">
      <alignment horizontal="center"/>
    </xf>
    <xf numFmtId="0" fontId="36" fillId="0" borderId="47" xfId="12" quotePrefix="1" applyNumberFormat="1" applyBorder="1" applyAlignment="1">
      <alignment horizontal="center" vertical="center" wrapText="1"/>
    </xf>
    <xf numFmtId="0" fontId="36" fillId="0" borderId="47" xfId="12" quotePrefix="1" applyNumberFormat="1" applyBorder="1" applyAlignment="1">
      <alignment horizontal="left" vertical="center" wrapText="1"/>
    </xf>
    <xf numFmtId="37" fontId="36" fillId="0" borderId="47" xfId="11" applyNumberFormat="1" applyBorder="1" applyAlignment="1">
      <alignment horizontal="center" vertical="center"/>
    </xf>
    <xf numFmtId="0" fontId="36" fillId="0" borderId="46" xfId="12" quotePrefix="1" applyNumberFormat="1" applyBorder="1" applyAlignment="1">
      <alignment horizontal="center" vertical="center" wrapText="1"/>
    </xf>
    <xf numFmtId="37" fontId="36" fillId="0" borderId="67" xfId="19" applyNumberFormat="1" applyFont="1" applyBorder="1" applyAlignment="1">
      <alignment horizontal="center" vertical="center"/>
    </xf>
    <xf numFmtId="37" fontId="36" fillId="0" borderId="66" xfId="19" applyNumberFormat="1" applyFont="1" applyBorder="1" applyAlignment="1">
      <alignment horizontal="center" vertical="center"/>
    </xf>
    <xf numFmtId="0" fontId="36" fillId="0" borderId="37" xfId="12" quotePrefix="1" applyNumberFormat="1" applyBorder="1" applyAlignment="1">
      <alignment horizontal="center" vertical="center" wrapText="1"/>
    </xf>
    <xf numFmtId="0" fontId="36" fillId="0" borderId="38" xfId="12" quotePrefix="1" applyNumberFormat="1" applyBorder="1" applyAlignment="1">
      <alignment horizontal="left" vertical="center" wrapText="1"/>
    </xf>
    <xf numFmtId="0" fontId="36" fillId="0" borderId="38" xfId="12" quotePrefix="1" applyNumberFormat="1" applyBorder="1" applyAlignment="1">
      <alignment horizontal="center" vertical="center" wrapText="1"/>
    </xf>
    <xf numFmtId="0" fontId="36" fillId="0" borderId="65" xfId="12" quotePrefix="1" applyNumberFormat="1" applyBorder="1" applyAlignment="1">
      <alignment horizontal="center" vertical="center" wrapText="1"/>
    </xf>
    <xf numFmtId="0" fontId="36" fillId="0" borderId="70" xfId="12" quotePrefix="1" applyNumberFormat="1" applyBorder="1" applyAlignment="1">
      <alignment horizontal="left" vertical="center" wrapText="1"/>
    </xf>
    <xf numFmtId="0" fontId="36" fillId="0" borderId="70" xfId="12" quotePrefix="1" applyNumberFormat="1" applyBorder="1" applyAlignment="1">
      <alignment horizontal="center" vertical="center" wrapText="1"/>
    </xf>
    <xf numFmtId="37" fontId="36" fillId="0" borderId="75" xfId="11" applyNumberFormat="1" applyBorder="1" applyAlignment="1">
      <alignment horizontal="right" vertical="center"/>
    </xf>
    <xf numFmtId="0" fontId="2" fillId="0" borderId="49" xfId="19" applyBorder="1" applyAlignment="1">
      <alignment horizontal="right" wrapText="1"/>
    </xf>
    <xf numFmtId="0" fontId="2" fillId="0" borderId="49" xfId="19" applyBorder="1" applyAlignment="1">
      <alignment horizontal="right"/>
    </xf>
    <xf numFmtId="37" fontId="36" fillId="0" borderId="82" xfId="11" applyNumberFormat="1" applyBorder="1" applyAlignment="1">
      <alignment horizontal="right" vertical="center"/>
    </xf>
    <xf numFmtId="0" fontId="2" fillId="0" borderId="39" xfId="19" applyBorder="1" applyAlignment="1">
      <alignment horizontal="right"/>
    </xf>
    <xf numFmtId="0" fontId="2" fillId="25" borderId="11" xfId="19" applyFill="1"/>
    <xf numFmtId="0" fontId="25" fillId="25" borderId="33" xfId="2" applyFont="1" applyFill="1" applyBorder="1" applyAlignment="1">
      <alignment horizontal="center" vertical="center" wrapText="1"/>
    </xf>
    <xf numFmtId="0" fontId="50" fillId="25" borderId="11" xfId="0" applyFont="1" applyFill="1" applyBorder="1" applyAlignment="1">
      <alignment horizontal="left" vertical="center" wrapText="1"/>
    </xf>
    <xf numFmtId="0" fontId="27" fillId="0" borderId="70" xfId="3" applyFont="1" applyBorder="1" applyAlignment="1">
      <alignment vertical="center" wrapText="1"/>
    </xf>
    <xf numFmtId="170" fontId="27" fillId="0" borderId="70" xfId="5" applyNumberFormat="1" applyFont="1" applyBorder="1" applyAlignment="1">
      <alignment vertical="center"/>
    </xf>
    <xf numFmtId="170" fontId="27" fillId="0" borderId="71" xfId="5" applyNumberFormat="1" applyFont="1" applyBorder="1" applyAlignment="1">
      <alignment vertical="center"/>
    </xf>
    <xf numFmtId="43" fontId="56" fillId="20" borderId="81" xfId="18" applyFont="1" applyFill="1" applyBorder="1" applyAlignment="1">
      <alignment horizontal="center" vertical="center" wrapText="1"/>
    </xf>
    <xf numFmtId="43" fontId="56" fillId="20" borderId="84" xfId="18" applyFont="1" applyFill="1" applyBorder="1" applyAlignment="1">
      <alignment horizontal="center" vertical="center" wrapText="1"/>
    </xf>
    <xf numFmtId="43" fontId="56" fillId="20" borderId="85" xfId="18" applyFont="1" applyFill="1" applyBorder="1" applyAlignment="1">
      <alignment horizontal="center" vertical="center" wrapText="1"/>
    </xf>
    <xf numFmtId="170" fontId="27" fillId="0" borderId="65" xfId="5" applyNumberFormat="1" applyFont="1" applyBorder="1" applyAlignment="1">
      <alignment vertical="center"/>
    </xf>
    <xf numFmtId="170" fontId="27" fillId="0" borderId="46" xfId="5" applyNumberFormat="1" applyFont="1" applyBorder="1" applyAlignment="1">
      <alignment vertical="center"/>
    </xf>
    <xf numFmtId="170" fontId="27" fillId="0" borderId="37" xfId="5" applyNumberFormat="1" applyFont="1" applyBorder="1" applyAlignment="1">
      <alignment vertical="center"/>
    </xf>
    <xf numFmtId="0" fontId="27" fillId="19" borderId="11" xfId="3" applyFont="1" applyFill="1"/>
    <xf numFmtId="0" fontId="25" fillId="19" borderId="0" xfId="0" applyFont="1" applyFill="1" applyAlignment="1">
      <alignment vertical="center"/>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51" xfId="3" applyFont="1" applyFill="1" applyBorder="1" applyAlignment="1">
      <alignment horizontal="center" vertical="center" wrapText="1"/>
    </xf>
    <xf numFmtId="0" fontId="25" fillId="19" borderId="45" xfId="2" applyFont="1" applyFill="1" applyBorder="1" applyAlignment="1">
      <alignment vertical="center" wrapText="1"/>
    </xf>
    <xf numFmtId="0" fontId="54" fillId="0" borderId="11" xfId="2" applyFont="1" applyAlignment="1">
      <alignment vertical="center" wrapText="1"/>
    </xf>
    <xf numFmtId="0" fontId="54" fillId="0" borderId="51" xfId="0" applyFont="1" applyBorder="1" applyAlignment="1">
      <alignment horizontal="center" vertical="center"/>
    </xf>
    <xf numFmtId="0" fontId="54" fillId="0" borderId="51" xfId="0" applyFont="1" applyBorder="1" applyAlignment="1">
      <alignment vertical="center"/>
    </xf>
    <xf numFmtId="0" fontId="54" fillId="0" borderId="51" xfId="2" applyFont="1" applyBorder="1" applyAlignment="1">
      <alignment horizontal="center" wrapText="1"/>
    </xf>
    <xf numFmtId="0" fontId="54" fillId="0" borderId="51" xfId="2" applyFont="1" applyBorder="1" applyAlignment="1">
      <alignment horizontal="center" vertical="center" wrapText="1"/>
    </xf>
    <xf numFmtId="0" fontId="54" fillId="0" borderId="51" xfId="2" applyFont="1" applyBorder="1" applyAlignment="1">
      <alignment vertical="center" wrapText="1"/>
    </xf>
    <xf numFmtId="0" fontId="26" fillId="0" borderId="51" xfId="0" applyFont="1" applyBorder="1" applyAlignment="1">
      <alignment vertical="center" wrapText="1"/>
    </xf>
    <xf numFmtId="0" fontId="25" fillId="25" borderId="11" xfId="0" applyFont="1" applyFill="1" applyBorder="1" applyAlignment="1">
      <alignment vertical="center"/>
    </xf>
    <xf numFmtId="0" fontId="25" fillId="0" borderId="51" xfId="0" applyFont="1" applyBorder="1" applyAlignment="1">
      <alignment vertical="center"/>
    </xf>
    <xf numFmtId="0" fontId="57" fillId="20" borderId="38" xfId="19" applyFont="1" applyFill="1" applyBorder="1" applyAlignment="1">
      <alignment horizontal="center" vertical="center" wrapText="1"/>
    </xf>
    <xf numFmtId="0" fontId="2" fillId="0" borderId="78" xfId="19" applyBorder="1" applyAlignment="1">
      <alignment vertical="center"/>
    </xf>
    <xf numFmtId="0" fontId="0" fillId="0" borderId="70" xfId="0" applyBorder="1" applyAlignment="1">
      <alignment vertical="center"/>
    </xf>
    <xf numFmtId="0" fontId="2" fillId="0" borderId="70" xfId="19" applyBorder="1" applyAlignment="1">
      <alignment vertical="center"/>
    </xf>
    <xf numFmtId="0" fontId="2" fillId="0" borderId="70" xfId="19" applyBorder="1" applyAlignment="1">
      <alignment horizontal="right" vertical="center"/>
    </xf>
    <xf numFmtId="0" fontId="2" fillId="0" borderId="50" xfId="19" applyBorder="1" applyAlignment="1">
      <alignment vertical="center"/>
    </xf>
    <xf numFmtId="0" fontId="0" fillId="0" borderId="47" xfId="0" applyBorder="1" applyAlignment="1">
      <alignment vertical="center"/>
    </xf>
    <xf numFmtId="0" fontId="2" fillId="0" borderId="47" xfId="19" applyBorder="1" applyAlignment="1">
      <alignment vertical="center"/>
    </xf>
    <xf numFmtId="0" fontId="2" fillId="0" borderId="79" xfId="19" applyBorder="1" applyAlignment="1">
      <alignment vertical="center"/>
    </xf>
    <xf numFmtId="0" fontId="0" fillId="0" borderId="38" xfId="0" applyBorder="1" applyAlignment="1">
      <alignment vertical="center"/>
    </xf>
    <xf numFmtId="0" fontId="2" fillId="0" borderId="38" xfId="19" applyBorder="1" applyAlignment="1">
      <alignment vertical="center"/>
    </xf>
    <xf numFmtId="0" fontId="2" fillId="0" borderId="81" xfId="19" applyBorder="1" applyAlignment="1">
      <alignment horizontal="right" vertical="center"/>
    </xf>
    <xf numFmtId="0" fontId="25" fillId="20" borderId="51" xfId="2" applyFont="1" applyFill="1" applyBorder="1" applyAlignment="1">
      <alignment vertical="center" wrapText="1"/>
    </xf>
    <xf numFmtId="0" fontId="25" fillId="0" borderId="51" xfId="2" applyFont="1" applyBorder="1" applyAlignment="1">
      <alignment horizontal="center" wrapText="1"/>
    </xf>
    <xf numFmtId="0" fontId="25" fillId="20" borderId="51" xfId="0" applyFont="1" applyFill="1" applyBorder="1" applyAlignment="1">
      <alignment vertical="center"/>
    </xf>
    <xf numFmtId="0" fontId="25" fillId="0" borderId="51" xfId="2" applyFont="1" applyBorder="1" applyAlignment="1">
      <alignment vertical="center" wrapText="1"/>
    </xf>
    <xf numFmtId="0" fontId="25" fillId="0" borderId="41" xfId="0" applyFont="1" applyBorder="1" applyAlignment="1">
      <alignment vertical="center"/>
    </xf>
    <xf numFmtId="0" fontId="57" fillId="16" borderId="37" xfId="19" applyFont="1" applyFill="1" applyBorder="1" applyAlignment="1">
      <alignment horizontal="center" vertical="center" wrapText="1"/>
    </xf>
    <xf numFmtId="0" fontId="26" fillId="20" borderId="53" xfId="3" applyFont="1" applyFill="1" applyBorder="1" applyAlignment="1">
      <alignment horizontal="center" vertical="center" wrapText="1"/>
    </xf>
    <xf numFmtId="0" fontId="17" fillId="20" borderId="53" xfId="3" applyFont="1" applyFill="1" applyBorder="1" applyAlignment="1">
      <alignment vertical="center" wrapText="1"/>
    </xf>
    <xf numFmtId="0" fontId="27" fillId="0" borderId="32" xfId="3" applyFont="1" applyBorder="1" applyAlignment="1">
      <alignment vertical="center" wrapText="1"/>
    </xf>
    <xf numFmtId="0" fontId="17" fillId="0" borderId="59"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61" xfId="3" applyFont="1" applyBorder="1" applyAlignment="1">
      <alignment horizontal="center" vertical="center" wrapText="1"/>
    </xf>
    <xf numFmtId="0" fontId="17" fillId="20" borderId="53" xfId="3" applyFont="1" applyFill="1" applyBorder="1" applyAlignment="1">
      <alignment horizontal="center" vertical="center" wrapText="1"/>
    </xf>
    <xf numFmtId="9" fontId="27" fillId="0" borderId="73" xfId="3" applyNumberFormat="1" applyFont="1" applyBorder="1" applyAlignment="1">
      <alignment horizontal="center" vertical="center" wrapText="1"/>
    </xf>
    <xf numFmtId="9" fontId="27" fillId="0" borderId="72" xfId="3" applyNumberFormat="1" applyFont="1" applyBorder="1" applyAlignment="1">
      <alignment horizontal="center" vertical="center" wrapText="1"/>
    </xf>
    <xf numFmtId="9" fontId="17" fillId="0" borderId="74" xfId="3" applyNumberFormat="1" applyFont="1" applyBorder="1" applyAlignment="1">
      <alignment horizontal="center" vertical="center" wrapText="1"/>
    </xf>
    <xf numFmtId="0" fontId="27" fillId="0" borderId="54" xfId="3" applyFont="1" applyBorder="1" applyAlignment="1">
      <alignment horizontal="center" vertical="center" wrapText="1"/>
    </xf>
    <xf numFmtId="0" fontId="27" fillId="0" borderId="33" xfId="3" applyFont="1" applyBorder="1" applyAlignment="1">
      <alignment horizontal="center" vertical="center"/>
    </xf>
    <xf numFmtId="0" fontId="27" fillId="0" borderId="44" xfId="3" applyFont="1" applyBorder="1" applyAlignment="1">
      <alignment horizontal="center" vertical="center" wrapText="1"/>
    </xf>
    <xf numFmtId="0" fontId="58" fillId="0" borderId="51" xfId="3" applyFont="1" applyBorder="1" applyAlignment="1">
      <alignment horizontal="center" vertical="center"/>
    </xf>
    <xf numFmtId="0" fontId="58" fillId="0" borderId="44" xfId="3" applyFont="1" applyBorder="1" applyAlignment="1">
      <alignment horizontal="center" vertical="center" wrapText="1"/>
    </xf>
    <xf numFmtId="0" fontId="27" fillId="0" borderId="32" xfId="3" applyFont="1" applyBorder="1" applyAlignment="1">
      <alignment horizontal="center" vertical="center"/>
    </xf>
    <xf numFmtId="0" fontId="27" fillId="0" borderId="36" xfId="3" applyFont="1" applyBorder="1" applyAlignment="1">
      <alignment horizontal="center" vertical="center"/>
    </xf>
    <xf numFmtId="0" fontId="27" fillId="0" borderId="31" xfId="3" applyFont="1" applyBorder="1" applyAlignment="1">
      <alignment horizontal="center" vertical="center"/>
    </xf>
    <xf numFmtId="0" fontId="25" fillId="0" borderId="51" xfId="0" applyFont="1" applyBorder="1" applyAlignment="1">
      <alignment horizontal="left" vertical="center" wrapText="1"/>
    </xf>
    <xf numFmtId="0" fontId="55" fillId="20" borderId="51" xfId="2" applyFont="1" applyFill="1" applyBorder="1" applyAlignment="1">
      <alignment vertical="center" wrapText="1"/>
    </xf>
    <xf numFmtId="0" fontId="55" fillId="20" borderId="51" xfId="0" applyFont="1" applyFill="1" applyBorder="1" applyAlignment="1">
      <alignment vertical="center"/>
    </xf>
    <xf numFmtId="0" fontId="26" fillId="0" borderId="51" xfId="0" applyFont="1" applyBorder="1" applyAlignment="1">
      <alignment horizontal="center" vertical="center"/>
    </xf>
    <xf numFmtId="0" fontId="26" fillId="0" borderId="51" xfId="0" applyFont="1" applyBorder="1" applyAlignment="1">
      <alignment vertical="center"/>
    </xf>
    <xf numFmtId="0" fontId="26" fillId="0" borderId="51" xfId="2" applyFont="1" applyBorder="1" applyAlignment="1">
      <alignment horizontal="center" wrapText="1"/>
    </xf>
    <xf numFmtId="0" fontId="17" fillId="0" borderId="51" xfId="3" applyFont="1" applyBorder="1" applyAlignment="1">
      <alignment vertical="center"/>
    </xf>
    <xf numFmtId="0" fontId="27" fillId="0" borderId="51" xfId="3" applyFont="1" applyBorder="1" applyAlignment="1">
      <alignment vertical="center"/>
    </xf>
    <xf numFmtId="0" fontId="25" fillId="20" borderId="51" xfId="2" applyFont="1" applyFill="1" applyBorder="1" applyAlignment="1">
      <alignment horizontal="center" vertical="center" wrapText="1"/>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25" borderId="0" xfId="0" applyFont="1" applyFill="1" applyAlignment="1">
      <alignment horizontal="center" vertical="center"/>
    </xf>
    <xf numFmtId="37" fontId="36" fillId="0" borderId="70" xfId="11" applyNumberFormat="1" applyBorder="1" applyAlignment="1">
      <alignment horizontal="center" vertical="center"/>
    </xf>
    <xf numFmtId="37" fontId="36" fillId="0" borderId="71" xfId="11" applyNumberFormat="1" applyBorder="1" applyAlignment="1">
      <alignment horizontal="center" vertical="center"/>
    </xf>
    <xf numFmtId="0" fontId="0" fillId="0" borderId="65" xfId="0" applyBorder="1" applyAlignment="1">
      <alignment horizontal="center" vertical="center"/>
    </xf>
    <xf numFmtId="37" fontId="36" fillId="0" borderId="49" xfId="11" applyNumberFormat="1" applyBorder="1" applyAlignment="1">
      <alignment horizontal="center" vertical="center"/>
    </xf>
    <xf numFmtId="0" fontId="0" fillId="0" borderId="46" xfId="0" applyBorder="1" applyAlignment="1">
      <alignment horizontal="center" vertical="center"/>
    </xf>
    <xf numFmtId="37" fontId="36" fillId="0" borderId="38" xfId="11" applyNumberFormat="1" applyBorder="1" applyAlignment="1">
      <alignment horizontal="center" vertical="center"/>
    </xf>
    <xf numFmtId="37" fontId="36" fillId="0" borderId="39" xfId="11" applyNumberFormat="1" applyBorder="1" applyAlignment="1">
      <alignment horizontal="center" vertical="center"/>
    </xf>
    <xf numFmtId="0" fontId="0" fillId="0" borderId="37" xfId="0" applyBorder="1" applyAlignment="1">
      <alignment horizontal="center" vertical="center"/>
    </xf>
    <xf numFmtId="0" fontId="26" fillId="20" borderId="32" xfId="2" applyFont="1" applyFill="1" applyBorder="1" applyAlignment="1">
      <alignment horizontal="left" vertical="center" wrapText="1"/>
    </xf>
    <xf numFmtId="0" fontId="54" fillId="0" borderId="43" xfId="2" applyFont="1" applyBorder="1" applyAlignment="1">
      <alignment horizontal="center" vertical="center" wrapText="1"/>
    </xf>
    <xf numFmtId="0" fontId="54" fillId="0" borderId="45" xfId="2" applyFont="1" applyBorder="1" applyAlignment="1">
      <alignment horizontal="center" vertical="center" wrapText="1"/>
    </xf>
    <xf numFmtId="0" fontId="31" fillId="0" borderId="47" xfId="20" applyFont="1" applyBorder="1" applyAlignment="1">
      <alignment horizontal="left" vertical="center" wrapText="1"/>
    </xf>
    <xf numFmtId="0" fontId="59" fillId="0" borderId="11" xfId="20" applyFont="1" applyAlignment="1">
      <alignment horizontal="left" vertical="top"/>
    </xf>
    <xf numFmtId="1" fontId="59" fillId="0" borderId="1" xfId="20" applyNumberFormat="1" applyFont="1" applyBorder="1" applyAlignment="1">
      <alignment horizontal="center" vertical="center" shrinkToFit="1"/>
    </xf>
    <xf numFmtId="0" fontId="31" fillId="0" borderId="1" xfId="20" applyFont="1" applyBorder="1" applyAlignment="1">
      <alignment horizontal="center" vertical="center" wrapText="1"/>
    </xf>
    <xf numFmtId="0" fontId="59" fillId="27" borderId="11" xfId="20" applyFont="1" applyFill="1" applyAlignment="1">
      <alignment horizontal="left" vertical="top" wrapText="1"/>
    </xf>
    <xf numFmtId="0" fontId="59" fillId="27" borderId="11" xfId="20" applyFont="1" applyFill="1" applyAlignment="1">
      <alignment horizontal="left" vertical="top"/>
    </xf>
    <xf numFmtId="0" fontId="59" fillId="0" borderId="11" xfId="20" applyFont="1" applyAlignment="1">
      <alignment horizontal="left" vertical="top" wrapText="1"/>
    </xf>
    <xf numFmtId="0" fontId="54" fillId="0" borderId="11" xfId="2" applyFont="1" applyAlignment="1">
      <alignment horizontal="center" vertical="center" wrapText="1"/>
    </xf>
    <xf numFmtId="0" fontId="60" fillId="16" borderId="1" xfId="20" applyFont="1" applyFill="1" applyBorder="1" applyAlignment="1">
      <alignment horizontal="center" vertical="center" wrapText="1"/>
    </xf>
    <xf numFmtId="0" fontId="26" fillId="0" borderId="11" xfId="0" applyFont="1" applyBorder="1" applyAlignment="1">
      <alignment vertical="center" wrapText="1"/>
    </xf>
    <xf numFmtId="43" fontId="46" fillId="20" borderId="47" xfId="18" applyFont="1" applyFill="1" applyBorder="1" applyAlignment="1">
      <alignment horizontal="center"/>
    </xf>
    <xf numFmtId="43" fontId="46" fillId="24" borderId="47" xfId="18" applyFont="1" applyFill="1" applyBorder="1" applyAlignment="1">
      <alignment horizontal="center" vertical="center"/>
    </xf>
    <xf numFmtId="0" fontId="31" fillId="0" borderId="47" xfId="20" applyFont="1" applyBorder="1" applyAlignment="1">
      <alignment vertical="center" wrapText="1"/>
    </xf>
    <xf numFmtId="0" fontId="31" fillId="0" borderId="12" xfId="20" applyFont="1" applyBorder="1" applyAlignment="1">
      <alignment vertical="center" wrapText="1"/>
    </xf>
    <xf numFmtId="0" fontId="26" fillId="0" borderId="51" xfId="0" applyFont="1" applyBorder="1" applyAlignment="1">
      <alignment horizontal="center" vertical="center" wrapText="1"/>
    </xf>
    <xf numFmtId="1" fontId="34" fillId="0" borderId="51" xfId="3" applyNumberFormat="1" applyFont="1" applyBorder="1" applyAlignment="1">
      <alignment horizontal="center" vertical="center"/>
    </xf>
    <xf numFmtId="174" fontId="46" fillId="20" borderId="47" xfId="18" applyNumberFormat="1" applyFont="1" applyFill="1" applyBorder="1" applyAlignment="1">
      <alignment horizontal="center"/>
    </xf>
    <xf numFmtId="9" fontId="33" fillId="0" borderId="33" xfId="1" applyFont="1" applyBorder="1" applyAlignment="1">
      <alignment horizontal="center" vertical="center"/>
    </xf>
    <xf numFmtId="9" fontId="33" fillId="0" borderId="36" xfId="1" applyFont="1" applyBorder="1" applyAlignment="1">
      <alignment horizontal="center" vertical="center"/>
    </xf>
    <xf numFmtId="10" fontId="46" fillId="20" borderId="47" xfId="1" applyNumberFormat="1" applyFont="1" applyFill="1" applyBorder="1" applyAlignment="1">
      <alignment horizontal="center"/>
    </xf>
    <xf numFmtId="1" fontId="33" fillId="0" borderId="33" xfId="1" applyNumberFormat="1" applyFont="1" applyBorder="1" applyAlignment="1">
      <alignment horizontal="center" vertical="center"/>
    </xf>
    <xf numFmtId="1" fontId="33" fillId="0" borderId="36" xfId="1" applyNumberFormat="1" applyFont="1" applyBorder="1" applyAlignment="1">
      <alignment horizontal="center" vertical="center"/>
    </xf>
    <xf numFmtId="10" fontId="46" fillId="29" borderId="47" xfId="0" applyNumberFormat="1" applyFont="1" applyFill="1" applyBorder="1" applyAlignment="1">
      <alignment horizontal="center" vertical="center"/>
    </xf>
    <xf numFmtId="0" fontId="41" fillId="0" borderId="11" xfId="3" applyFont="1" applyAlignment="1">
      <alignment vertical="center" wrapText="1"/>
    </xf>
    <xf numFmtId="0" fontId="62" fillId="0" borderId="0" xfId="0" applyFont="1" applyAlignment="1">
      <alignment wrapText="1"/>
    </xf>
    <xf numFmtId="0" fontId="59" fillId="0" borderId="0" xfId="20" applyFont="1" applyBorder="1" applyAlignment="1">
      <alignment horizontal="left" vertical="top"/>
    </xf>
    <xf numFmtId="0" fontId="36" fillId="0" borderId="70" xfId="12" applyNumberFormat="1" applyBorder="1" applyAlignment="1">
      <alignment horizontal="left" vertical="center" wrapText="1"/>
    </xf>
    <xf numFmtId="0" fontId="36" fillId="0" borderId="47" xfId="12" applyNumberFormat="1" applyBorder="1" applyAlignment="1">
      <alignment horizontal="left" vertical="center" wrapText="1"/>
    </xf>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0" borderId="11" xfId="3" applyFont="1" applyAlignment="1">
      <alignment horizontal="center" vertical="center" wrapText="1"/>
    </xf>
    <xf numFmtId="0" fontId="12" fillId="6" borderId="11" xfId="0" applyFont="1" applyFill="1" applyBorder="1" applyAlignment="1">
      <alignment vertical="center"/>
    </xf>
    <xf numFmtId="0" fontId="18" fillId="8" borderId="11" xfId="0" applyFont="1" applyFill="1" applyBorder="1" applyAlignment="1">
      <alignment vertical="center"/>
    </xf>
    <xf numFmtId="0" fontId="27" fillId="0" borderId="47" xfId="3" applyFont="1" applyBorder="1" applyAlignment="1">
      <alignment vertical="center" wrapText="1"/>
    </xf>
    <xf numFmtId="0" fontId="27" fillId="0" borderId="38" xfId="3" applyFont="1" applyBorder="1" applyAlignment="1">
      <alignment vertical="center" wrapText="1"/>
    </xf>
    <xf numFmtId="1" fontId="39" fillId="0" borderId="33" xfId="1" applyNumberFormat="1" applyFont="1" applyBorder="1" applyAlignment="1">
      <alignment horizontal="center" vertical="center"/>
    </xf>
    <xf numFmtId="1" fontId="39" fillId="0" borderId="36" xfId="1" applyNumberFormat="1" applyFont="1" applyBorder="1" applyAlignment="1">
      <alignment horizontal="center" vertical="center"/>
    </xf>
    <xf numFmtId="0" fontId="26" fillId="0" borderId="11" xfId="3" applyFont="1" applyAlignment="1">
      <alignment horizontal="center" vertical="center"/>
    </xf>
    <xf numFmtId="0" fontId="25" fillId="19" borderId="11" xfId="3" applyFont="1" applyFill="1" applyAlignment="1">
      <alignment vertical="center"/>
    </xf>
    <xf numFmtId="170" fontId="25" fillId="0" borderId="47" xfId="5" applyNumberFormat="1" applyFont="1" applyBorder="1" applyAlignment="1">
      <alignment vertical="center"/>
    </xf>
    <xf numFmtId="170" fontId="25" fillId="0" borderId="38" xfId="5" applyNumberFormat="1" applyFont="1" applyBorder="1" applyAlignment="1">
      <alignment vertical="center"/>
    </xf>
    <xf numFmtId="0" fontId="25" fillId="0" borderId="11" xfId="3" applyFont="1"/>
    <xf numFmtId="0" fontId="25" fillId="0" borderId="11" xfId="3" applyFont="1" applyAlignment="1">
      <alignment vertical="center"/>
    </xf>
    <xf numFmtId="0" fontId="46" fillId="0" borderId="51" xfId="3" applyFont="1" applyBorder="1" applyAlignment="1">
      <alignment horizontal="center" vertical="center"/>
    </xf>
    <xf numFmtId="9" fontId="46" fillId="19" borderId="47" xfId="0" applyNumberFormat="1" applyFont="1" applyFill="1" applyBorder="1" applyAlignment="1">
      <alignment horizontal="center"/>
    </xf>
    <xf numFmtId="1" fontId="31" fillId="0" borderId="1" xfId="20" applyNumberFormat="1" applyFont="1" applyBorder="1" applyAlignment="1">
      <alignment horizontal="center" vertical="center" shrinkToFit="1"/>
    </xf>
    <xf numFmtId="0" fontId="31" fillId="0" borderId="11" xfId="20" applyFont="1" applyAlignment="1">
      <alignment horizontal="left" vertical="top"/>
    </xf>
    <xf numFmtId="1" fontId="25" fillId="0" borderId="72" xfId="3" applyNumberFormat="1" applyFont="1" applyBorder="1" applyAlignment="1">
      <alignment horizontal="center" vertical="center" wrapText="1"/>
    </xf>
    <xf numFmtId="1" fontId="26" fillId="0" borderId="74" xfId="3" applyNumberFormat="1" applyFont="1" applyBorder="1" applyAlignment="1">
      <alignment horizontal="center" vertical="center" wrapText="1"/>
    </xf>
    <xf numFmtId="0" fontId="26" fillId="0" borderId="59" xfId="3" applyFont="1" applyBorder="1" applyAlignment="1">
      <alignment horizontal="center" vertical="center" wrapText="1"/>
    </xf>
    <xf numFmtId="1" fontId="25" fillId="0" borderId="73" xfId="3" applyNumberFormat="1" applyFont="1" applyBorder="1" applyAlignment="1">
      <alignment horizontal="center" vertical="center" wrapText="1"/>
    </xf>
    <xf numFmtId="1" fontId="25" fillId="0" borderId="33" xfId="3" applyNumberFormat="1" applyFont="1" applyBorder="1" applyAlignment="1">
      <alignment horizontal="center" vertical="center"/>
    </xf>
    <xf numFmtId="0" fontId="25" fillId="0" borderId="33" xfId="3" applyFont="1" applyBorder="1" applyAlignment="1">
      <alignment horizontal="center" vertical="center"/>
    </xf>
    <xf numFmtId="0" fontId="25" fillId="0" borderId="36" xfId="3" applyFont="1" applyBorder="1" applyAlignment="1">
      <alignment horizontal="center" vertical="center"/>
    </xf>
    <xf numFmtId="0" fontId="64" fillId="0" borderId="47" xfId="3" applyFont="1" applyBorder="1" applyAlignment="1">
      <alignment horizontal="center" vertical="center"/>
    </xf>
    <xf numFmtId="0" fontId="25" fillId="0" borderId="11" xfId="3" applyFont="1" applyAlignment="1">
      <alignment horizontal="center" vertical="center"/>
    </xf>
    <xf numFmtId="0" fontId="26" fillId="0" borderId="51" xfId="3" applyFont="1" applyBorder="1" applyAlignment="1">
      <alignment vertical="center"/>
    </xf>
    <xf numFmtId="0" fontId="27" fillId="0" borderId="51" xfId="3" applyFont="1" applyBorder="1" applyAlignment="1">
      <alignment vertical="center" wrapText="1"/>
    </xf>
    <xf numFmtId="1" fontId="33" fillId="19" borderId="51" xfId="3" applyNumberFormat="1" applyFont="1" applyFill="1" applyBorder="1" applyAlignment="1">
      <alignment horizontal="center" vertical="center"/>
    </xf>
    <xf numFmtId="1" fontId="34" fillId="19" borderId="51" xfId="3" applyNumberFormat="1" applyFont="1" applyFill="1" applyBorder="1" applyAlignment="1">
      <alignment horizontal="center" vertical="center"/>
    </xf>
    <xf numFmtId="1" fontId="39" fillId="19" borderId="51" xfId="3" applyNumberFormat="1" applyFont="1" applyFill="1" applyBorder="1" applyAlignment="1">
      <alignment horizontal="center" vertical="center"/>
    </xf>
    <xf numFmtId="0" fontId="39" fillId="0" borderId="48" xfId="3" applyFont="1" applyBorder="1" applyAlignment="1">
      <alignment horizontal="left" vertical="center" wrapText="1"/>
    </xf>
    <xf numFmtId="0" fontId="46" fillId="0" borderId="48" xfId="3" applyFont="1" applyBorder="1" applyAlignment="1">
      <alignment horizontal="center" vertical="center" wrapText="1"/>
    </xf>
    <xf numFmtId="0" fontId="26" fillId="28" borderId="72" xfId="3" applyFont="1" applyFill="1" applyBorder="1" applyAlignment="1">
      <alignment horizontal="center" vertical="center" wrapText="1"/>
    </xf>
    <xf numFmtId="0" fontId="39" fillId="0" borderId="47" xfId="0" applyFont="1" applyBorder="1" applyAlignment="1">
      <alignment horizontal="center" vertical="center" wrapText="1"/>
    </xf>
    <xf numFmtId="0" fontId="39" fillId="0" borderId="47" xfId="3" applyFont="1" applyBorder="1" applyAlignment="1">
      <alignment horizontal="center" vertical="center" wrapText="1"/>
    </xf>
    <xf numFmtId="0" fontId="17" fillId="0" borderId="47" xfId="3" applyFont="1" applyBorder="1" applyAlignment="1">
      <alignment horizontal="center" vertical="center"/>
    </xf>
    <xf numFmtId="0" fontId="25" fillId="19" borderId="36" xfId="3" applyFont="1" applyFill="1" applyBorder="1" applyAlignment="1">
      <alignment horizontal="center" vertical="center"/>
    </xf>
    <xf numFmtId="172" fontId="46" fillId="20" borderId="47" xfId="3" applyNumberFormat="1" applyFont="1" applyFill="1" applyBorder="1" applyAlignment="1">
      <alignment horizontal="center" vertical="center"/>
    </xf>
    <xf numFmtId="0" fontId="33" fillId="0" borderId="51" xfId="3" applyFont="1" applyBorder="1" applyAlignment="1">
      <alignment horizontal="left" vertical="center" wrapText="1"/>
    </xf>
    <xf numFmtId="0" fontId="33" fillId="0" borderId="44" xfId="3" applyFont="1" applyBorder="1" applyAlignment="1">
      <alignment horizontal="left" vertical="center" wrapText="1"/>
    </xf>
    <xf numFmtId="9" fontId="33" fillId="0" borderId="52" xfId="3" applyNumberFormat="1" applyFont="1" applyBorder="1" applyAlignment="1">
      <alignment horizontal="center" vertical="center"/>
    </xf>
    <xf numFmtId="0" fontId="65" fillId="0" borderId="33" xfId="3" applyFont="1" applyBorder="1" applyAlignment="1">
      <alignment horizontal="center" vertical="center"/>
    </xf>
    <xf numFmtId="0" fontId="65" fillId="0" borderId="52" xfId="3" applyFont="1" applyBorder="1" applyAlignment="1">
      <alignment horizontal="center" vertical="center"/>
    </xf>
    <xf numFmtId="0" fontId="65" fillId="0" borderId="51" xfId="3" applyFont="1" applyBorder="1" applyAlignment="1">
      <alignment horizontal="left" vertical="center" wrapText="1"/>
    </xf>
    <xf numFmtId="0" fontId="65" fillId="0" borderId="44" xfId="3" applyFont="1" applyBorder="1" applyAlignment="1">
      <alignment horizontal="left" vertical="center" wrapText="1"/>
    </xf>
    <xf numFmtId="0" fontId="65" fillId="0" borderId="11" xfId="3" applyFont="1" applyAlignment="1">
      <alignment vertical="center"/>
    </xf>
    <xf numFmtId="9" fontId="27" fillId="0" borderId="54" xfId="1" applyFont="1" applyBorder="1" applyAlignment="1">
      <alignment horizontal="center" vertical="center" wrapText="1"/>
    </xf>
    <xf numFmtId="10" fontId="46" fillId="24" borderId="47" xfId="0" applyNumberFormat="1" applyFont="1" applyFill="1" applyBorder="1" applyAlignment="1">
      <alignment horizontal="center" vertical="center"/>
    </xf>
    <xf numFmtId="0" fontId="33" fillId="0" borderId="32" xfId="3" applyFont="1" applyBorder="1" applyAlignment="1">
      <alignment vertical="center" wrapText="1"/>
    </xf>
    <xf numFmtId="0" fontId="33" fillId="0" borderId="51" xfId="3" applyFont="1" applyBorder="1" applyAlignment="1">
      <alignment vertical="center" wrapText="1"/>
    </xf>
    <xf numFmtId="1" fontId="42" fillId="0" borderId="33" xfId="1" applyNumberFormat="1" applyFont="1" applyBorder="1" applyAlignment="1">
      <alignment horizontal="center" vertical="center"/>
    </xf>
    <xf numFmtId="0" fontId="42" fillId="0" borderId="52" xfId="3" applyFont="1" applyBorder="1" applyAlignment="1">
      <alignment horizontal="center" vertical="center"/>
    </xf>
    <xf numFmtId="0" fontId="66" fillId="0" borderId="78" xfId="19" applyFont="1" applyBorder="1" applyAlignment="1">
      <alignment vertical="center" wrapText="1"/>
    </xf>
    <xf numFmtId="0" fontId="2" fillId="0" borderId="71" xfId="19" applyBorder="1" applyAlignment="1">
      <alignment horizontal="center" vertical="center" wrapText="1"/>
    </xf>
    <xf numFmtId="0" fontId="2" fillId="0" borderId="49" xfId="19" applyBorder="1" applyAlignment="1">
      <alignment horizontal="center" vertical="center" wrapText="1"/>
    </xf>
    <xf numFmtId="0" fontId="32" fillId="0" borderId="44" xfId="21" applyBorder="1" applyAlignment="1">
      <alignment horizontal="left" vertical="center" wrapText="1"/>
    </xf>
    <xf numFmtId="0" fontId="27" fillId="0" borderId="51" xfId="3" applyFont="1" applyBorder="1" applyAlignment="1">
      <alignment horizontal="center" vertical="center" wrapText="1"/>
    </xf>
    <xf numFmtId="0" fontId="27" fillId="0" borderId="44" xfId="3" applyFont="1" applyBorder="1" applyAlignment="1">
      <alignment horizontal="left" vertical="center" wrapText="1"/>
    </xf>
    <xf numFmtId="0" fontId="26" fillId="20" borderId="83" xfId="2" applyFont="1" applyFill="1" applyBorder="1" applyAlignment="1">
      <alignment horizontal="center" vertical="center" wrapText="1"/>
    </xf>
    <xf numFmtId="170" fontId="27" fillId="0" borderId="47" xfId="27" applyNumberFormat="1" applyFont="1" applyBorder="1" applyAlignment="1">
      <alignment vertical="center"/>
    </xf>
    <xf numFmtId="170" fontId="27" fillId="0" borderId="38" xfId="27" applyNumberFormat="1" applyFont="1" applyBorder="1" applyAlignment="1">
      <alignment vertical="center"/>
    </xf>
    <xf numFmtId="9" fontId="46" fillId="30" borderId="47" xfId="3" applyNumberFormat="1" applyFont="1" applyFill="1" applyBorder="1" applyAlignment="1">
      <alignment horizontal="center" vertical="center"/>
    </xf>
    <xf numFmtId="0" fontId="25" fillId="0" borderId="51" xfId="0" applyFont="1" applyBorder="1" applyAlignment="1">
      <alignment horizontal="center" vertical="center"/>
    </xf>
    <xf numFmtId="14" fontId="27" fillId="0" borderId="48" xfId="0" applyNumberFormat="1" applyFont="1" applyBorder="1" applyAlignment="1">
      <alignment horizontal="justify" vertical="center" wrapText="1"/>
    </xf>
    <xf numFmtId="9" fontId="1" fillId="25" borderId="11" xfId="1" applyFont="1" applyFill="1" applyBorder="1" applyAlignment="1">
      <alignment horizontal="center" vertical="center"/>
    </xf>
    <xf numFmtId="0" fontId="1" fillId="0" borderId="0" xfId="0" applyFont="1"/>
    <xf numFmtId="10" fontId="46" fillId="30" borderId="47" xfId="3" applyNumberFormat="1" applyFont="1" applyFill="1" applyBorder="1" applyAlignment="1">
      <alignment horizontal="center" vertical="center"/>
    </xf>
    <xf numFmtId="43" fontId="56" fillId="20" borderId="59" xfId="18" applyFont="1" applyFill="1" applyBorder="1" applyAlignment="1">
      <alignment horizontal="center" vertical="center" wrapText="1"/>
    </xf>
    <xf numFmtId="43" fontId="56" fillId="20" borderId="60" xfId="18" applyFont="1" applyFill="1" applyBorder="1" applyAlignment="1">
      <alignment horizontal="center" vertical="center" wrapText="1"/>
    </xf>
    <xf numFmtId="43" fontId="56" fillId="20" borderId="61" xfId="18" applyFont="1" applyFill="1" applyBorder="1" applyAlignment="1">
      <alignment horizontal="center" vertical="center" wrapText="1"/>
    </xf>
    <xf numFmtId="170" fontId="27" fillId="0" borderId="58" xfId="5" applyNumberFormat="1" applyFont="1" applyFill="1" applyBorder="1" applyAlignment="1">
      <alignment vertical="center"/>
    </xf>
    <xf numFmtId="170" fontId="27" fillId="0" borderId="47" xfId="5" applyNumberFormat="1" applyFont="1" applyFill="1" applyBorder="1" applyAlignment="1">
      <alignment vertical="center"/>
    </xf>
    <xf numFmtId="170" fontId="27" fillId="0" borderId="34" xfId="5" applyNumberFormat="1" applyFont="1" applyFill="1" applyBorder="1" applyAlignment="1">
      <alignment vertical="center"/>
    </xf>
    <xf numFmtId="170" fontId="27" fillId="0" borderId="47" xfId="5" applyNumberFormat="1" applyFont="1" applyFill="1" applyBorder="1" applyAlignment="1">
      <alignment horizontal="center" vertical="center"/>
    </xf>
    <xf numFmtId="170" fontId="27" fillId="0" borderId="78" xfId="5" applyNumberFormat="1" applyFont="1" applyFill="1" applyBorder="1" applyAlignment="1">
      <alignment vertical="center"/>
    </xf>
    <xf numFmtId="170" fontId="27" fillId="0" borderId="70" xfId="5" applyNumberFormat="1" applyFont="1" applyFill="1" applyBorder="1" applyAlignment="1">
      <alignment vertical="center"/>
    </xf>
    <xf numFmtId="170" fontId="27" fillId="0" borderId="78" xfId="5" applyNumberFormat="1" applyFont="1" applyFill="1" applyBorder="1" applyAlignment="1">
      <alignment horizontal="center" vertical="center"/>
    </xf>
    <xf numFmtId="170" fontId="27" fillId="0" borderId="70" xfId="5" applyNumberFormat="1" applyFont="1" applyFill="1" applyBorder="1" applyAlignment="1">
      <alignment horizontal="center" vertical="center"/>
    </xf>
    <xf numFmtId="170" fontId="27" fillId="0" borderId="65" xfId="5" applyNumberFormat="1" applyFont="1" applyFill="1" applyBorder="1" applyAlignment="1">
      <alignment vertical="center"/>
    </xf>
    <xf numFmtId="0" fontId="9" fillId="0" borderId="0" xfId="0" applyFont="1" applyAlignment="1">
      <alignment horizontal="center" vertical="center" textRotation="90" wrapText="1"/>
    </xf>
    <xf numFmtId="0" fontId="0" fillId="0" borderId="0" xfId="0"/>
    <xf numFmtId="0" fontId="9" fillId="5" borderId="2" xfId="0" applyFont="1" applyFill="1" applyBorder="1" applyAlignment="1">
      <alignment horizontal="center" vertical="center" wrapText="1"/>
    </xf>
    <xf numFmtId="0" fontId="8" fillId="0" borderId="3" xfId="0" applyFont="1" applyBorder="1"/>
    <xf numFmtId="0" fontId="8" fillId="0" borderId="4" xfId="0" applyFont="1" applyBorder="1"/>
    <xf numFmtId="0" fontId="7" fillId="0" borderId="11" xfId="0" applyFont="1" applyBorder="1" applyAlignment="1">
      <alignment horizontal="left" vertical="top"/>
    </xf>
    <xf numFmtId="0" fontId="9"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7" fillId="0" borderId="0" xfId="0" applyFont="1" applyAlignment="1">
      <alignment horizontal="left"/>
    </xf>
    <xf numFmtId="0" fontId="9" fillId="4"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8" fillId="17" borderId="3" xfId="0" applyFont="1" applyFill="1" applyBorder="1"/>
    <xf numFmtId="0" fontId="8" fillId="17" borderId="4" xfId="0" applyFont="1" applyFill="1" applyBorder="1"/>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0" fontId="8" fillId="0" borderId="23" xfId="0" applyFont="1" applyBorder="1"/>
    <xf numFmtId="167" fontId="9" fillId="0" borderId="22" xfId="0" applyNumberFormat="1" applyFont="1" applyBorder="1" applyAlignment="1">
      <alignment vertical="center"/>
    </xf>
    <xf numFmtId="0" fontId="7" fillId="0" borderId="0" xfId="0" applyFont="1" applyAlignment="1">
      <alignment horizontal="left" vertical="top"/>
    </xf>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8"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8" fillId="0" borderId="7" xfId="0" applyFont="1" applyBorder="1"/>
    <xf numFmtId="0" fontId="8" fillId="0" borderId="8" xfId="0" applyFont="1" applyBorder="1"/>
    <xf numFmtId="0" fontId="8" fillId="0" borderId="26" xfId="0" applyFont="1" applyBorder="1"/>
    <xf numFmtId="0" fontId="8" fillId="0" borderId="24" xfId="0" applyFont="1" applyBorder="1"/>
    <xf numFmtId="0" fontId="8"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8"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8" fillId="0" borderId="6" xfId="0" applyFont="1" applyBorder="1"/>
    <xf numFmtId="0" fontId="8"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8" fillId="0" borderId="16" xfId="0" applyFont="1" applyBorder="1"/>
    <xf numFmtId="0" fontId="14" fillId="2" borderId="11" xfId="0" applyFont="1" applyFill="1" applyBorder="1" applyAlignment="1">
      <alignment horizontal="center" vertical="center"/>
    </xf>
    <xf numFmtId="0" fontId="8"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8" fillId="0" borderId="19" xfId="0" applyFont="1" applyBorder="1"/>
    <xf numFmtId="0" fontId="8" fillId="0" borderId="20" xfId="0" applyFont="1" applyBorder="1"/>
    <xf numFmtId="0" fontId="33" fillId="0" borderId="47" xfId="0" applyFont="1" applyBorder="1" applyAlignment="1">
      <alignment horizontal="center"/>
    </xf>
    <xf numFmtId="0" fontId="33" fillId="0" borderId="48" xfId="3" applyFont="1" applyBorder="1" applyAlignment="1">
      <alignment horizontal="center" vertical="center"/>
    </xf>
    <xf numFmtId="0" fontId="33" fillId="0" borderId="50" xfId="3" applyFont="1" applyBorder="1" applyAlignment="1">
      <alignment horizontal="center" vertical="center"/>
    </xf>
    <xf numFmtId="0" fontId="33" fillId="0" borderId="48" xfId="0" applyFont="1" applyBorder="1" applyAlignment="1">
      <alignment horizontal="center"/>
    </xf>
    <xf numFmtId="0" fontId="33" fillId="0" borderId="50" xfId="0" applyFont="1" applyBorder="1" applyAlignment="1">
      <alignment horizontal="center"/>
    </xf>
    <xf numFmtId="43" fontId="33" fillId="0" borderId="47" xfId="18" applyFont="1" applyBorder="1" applyAlignment="1">
      <alignment horizontal="center"/>
    </xf>
    <xf numFmtId="43" fontId="33" fillId="0" borderId="48" xfId="18" applyFont="1" applyBorder="1" applyAlignment="1">
      <alignment horizontal="center"/>
    </xf>
    <xf numFmtId="43" fontId="33" fillId="0" borderId="50" xfId="18" applyFont="1" applyBorder="1" applyAlignment="1">
      <alignment horizontal="center"/>
    </xf>
    <xf numFmtId="0" fontId="47" fillId="0" borderId="48" xfId="3" applyFont="1" applyBorder="1" applyAlignment="1">
      <alignment horizontal="center" vertical="center" wrapText="1"/>
    </xf>
    <xf numFmtId="0" fontId="47" fillId="0" borderId="50" xfId="3" applyFont="1" applyBorder="1" applyAlignment="1">
      <alignment horizontal="center" vertical="center" wrapText="1"/>
    </xf>
    <xf numFmtId="0" fontId="44" fillId="0" borderId="48" xfId="3" applyFont="1" applyBorder="1" applyAlignment="1">
      <alignment horizontal="left" vertical="center" wrapText="1"/>
    </xf>
    <xf numFmtId="0" fontId="44" fillId="0" borderId="50" xfId="3" applyFont="1" applyBorder="1" applyAlignment="1">
      <alignment horizontal="left" vertical="center" wrapText="1"/>
    </xf>
    <xf numFmtId="0" fontId="47" fillId="0" borderId="48" xfId="3" applyFont="1" applyBorder="1" applyAlignment="1">
      <alignment horizontal="left" vertical="center" wrapText="1"/>
    </xf>
    <xf numFmtId="0" fontId="45" fillId="0" borderId="50" xfId="3" applyFont="1" applyBorder="1" applyAlignment="1">
      <alignment horizontal="left"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33" fillId="0" borderId="30" xfId="3" applyFont="1" applyBorder="1" applyAlignment="1">
      <alignment horizontal="center" vertical="center"/>
    </xf>
    <xf numFmtId="0" fontId="33" fillId="0" borderId="31" xfId="3" applyFont="1" applyBorder="1" applyAlignment="1">
      <alignment horizontal="center" vertical="center"/>
    </xf>
    <xf numFmtId="0" fontId="33" fillId="0" borderId="32" xfId="3" applyFont="1" applyBorder="1" applyAlignment="1">
      <alignment horizontal="center" vertical="center"/>
    </xf>
    <xf numFmtId="0" fontId="32" fillId="0" borderId="48" xfId="21" applyBorder="1" applyAlignment="1">
      <alignment horizontal="left" vertical="center" wrapText="1"/>
    </xf>
    <xf numFmtId="0" fontId="65" fillId="0" borderId="50" xfId="3" applyFont="1" applyBorder="1" applyAlignment="1">
      <alignment horizontal="left" vertical="center" wrapText="1"/>
    </xf>
    <xf numFmtId="0" fontId="33" fillId="0" borderId="50" xfId="3" applyFont="1" applyBorder="1" applyAlignment="1">
      <alignment horizontal="left" vertical="center" wrapText="1"/>
    </xf>
    <xf numFmtId="0" fontId="33" fillId="0" borderId="48" xfId="3" applyFont="1" applyBorder="1" applyAlignment="1">
      <alignment horizontal="left" vertical="center" wrapText="1"/>
    </xf>
    <xf numFmtId="0" fontId="46" fillId="20" borderId="48" xfId="3" applyFont="1" applyFill="1" applyBorder="1" applyAlignment="1">
      <alignment horizontal="center" vertical="center" wrapText="1"/>
    </xf>
    <xf numFmtId="0" fontId="46" fillId="20" borderId="50" xfId="3" applyFont="1" applyFill="1" applyBorder="1" applyAlignment="1">
      <alignment horizontal="center" vertical="center" wrapText="1"/>
    </xf>
    <xf numFmtId="0" fontId="46" fillId="20" borderId="48" xfId="0" applyFont="1" applyFill="1" applyBorder="1" applyAlignment="1">
      <alignment horizontal="center" vertical="center" wrapText="1"/>
    </xf>
    <xf numFmtId="0" fontId="46" fillId="20" borderId="50" xfId="0" applyFont="1" applyFill="1" applyBorder="1" applyAlignment="1">
      <alignment horizontal="center" vertical="center" wrapText="1"/>
    </xf>
    <xf numFmtId="0" fontId="33" fillId="0" borderId="47" xfId="3" applyFont="1" applyBorder="1" applyAlignment="1">
      <alignment horizontal="center" vertical="center"/>
    </xf>
    <xf numFmtId="0" fontId="46" fillId="20" borderId="54" xfId="3" applyFont="1" applyFill="1" applyBorder="1" applyAlignment="1">
      <alignment horizontal="center" vertical="center" wrapText="1"/>
    </xf>
    <xf numFmtId="0" fontId="46" fillId="20" borderId="53" xfId="3" applyFont="1" applyFill="1" applyBorder="1" applyAlignment="1">
      <alignment horizontal="center" vertical="center" wrapText="1"/>
    </xf>
    <xf numFmtId="0" fontId="65" fillId="0" borderId="30" xfId="3" applyFont="1" applyBorder="1" applyAlignment="1">
      <alignment horizontal="left" vertical="center" wrapText="1"/>
    </xf>
    <xf numFmtId="0" fontId="65" fillId="0" borderId="32" xfId="3" applyFont="1" applyBorder="1" applyAlignment="1">
      <alignment horizontal="left" vertical="center" wrapText="1"/>
    </xf>
    <xf numFmtId="0" fontId="48" fillId="0" borderId="30" xfId="3" applyFont="1" applyBorder="1" applyAlignment="1">
      <alignment horizontal="center" vertical="center" wrapText="1"/>
    </xf>
    <xf numFmtId="0" fontId="48" fillId="0" borderId="32" xfId="3" applyFont="1" applyBorder="1" applyAlignment="1">
      <alignment horizontal="center" vertical="center" wrapText="1"/>
    </xf>
    <xf numFmtId="0" fontId="34" fillId="20" borderId="30" xfId="3" applyFont="1" applyFill="1" applyBorder="1" applyAlignment="1">
      <alignment horizontal="center" vertical="center"/>
    </xf>
    <xf numFmtId="0" fontId="34" fillId="20" borderId="31" xfId="3" applyFont="1" applyFill="1" applyBorder="1" applyAlignment="1">
      <alignment horizontal="center" vertical="center"/>
    </xf>
    <xf numFmtId="0" fontId="34" fillId="20" borderId="32" xfId="3" applyFont="1" applyFill="1" applyBorder="1" applyAlignment="1">
      <alignment horizontal="center" vertical="center"/>
    </xf>
    <xf numFmtId="0" fontId="34" fillId="0" borderId="30"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32" xfId="3" applyFont="1" applyBorder="1" applyAlignment="1">
      <alignment horizontal="center" vertical="center" wrapText="1"/>
    </xf>
    <xf numFmtId="9" fontId="34" fillId="0" borderId="36" xfId="3" applyNumberFormat="1" applyFont="1" applyBorder="1" applyAlignment="1">
      <alignment horizontal="center" vertical="center"/>
    </xf>
    <xf numFmtId="9" fontId="34" fillId="0" borderId="44" xfId="3" applyNumberFormat="1" applyFont="1" applyBorder="1" applyAlignment="1">
      <alignment horizontal="center" vertical="center"/>
    </xf>
    <xf numFmtId="0" fontId="33" fillId="0" borderId="30" xfId="3" applyFont="1" applyBorder="1" applyAlignment="1">
      <alignment horizontal="center" vertical="center" wrapText="1"/>
    </xf>
    <xf numFmtId="0" fontId="33" fillId="0" borderId="32" xfId="3" applyFont="1" applyBorder="1" applyAlignment="1">
      <alignment horizontal="center" vertical="center" wrapText="1"/>
    </xf>
    <xf numFmtId="0" fontId="34" fillId="0" borderId="30" xfId="3" applyFont="1" applyBorder="1" applyAlignment="1">
      <alignment horizontal="left" vertical="center"/>
    </xf>
    <xf numFmtId="0" fontId="34" fillId="0" borderId="31" xfId="3" applyFont="1" applyBorder="1" applyAlignment="1">
      <alignment horizontal="left" vertical="center"/>
    </xf>
    <xf numFmtId="0" fontId="34" fillId="0" borderId="32" xfId="3" applyFont="1" applyBorder="1" applyAlignment="1">
      <alignment horizontal="left" vertical="center"/>
    </xf>
    <xf numFmtId="0" fontId="34" fillId="0" borderId="51" xfId="3" applyFont="1" applyBorder="1" applyAlignment="1">
      <alignment horizontal="center" vertical="center"/>
    </xf>
    <xf numFmtId="0" fontId="33" fillId="0" borderId="48" xfId="3" applyFont="1" applyBorder="1" applyAlignment="1">
      <alignment horizontal="center" vertical="center" wrapText="1"/>
    </xf>
    <xf numFmtId="0" fontId="33" fillId="0" borderId="50" xfId="3" applyFont="1" applyBorder="1" applyAlignment="1">
      <alignment horizontal="center" vertical="center" wrapText="1"/>
    </xf>
    <xf numFmtId="0" fontId="65" fillId="0" borderId="48" xfId="3" applyFont="1" applyBorder="1" applyAlignment="1">
      <alignment horizontal="left" vertical="center" wrapText="1"/>
    </xf>
    <xf numFmtId="0" fontId="47" fillId="8" borderId="48"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32" fillId="30" borderId="48" xfId="21" applyFill="1" applyBorder="1" applyAlignment="1">
      <alignment horizontal="left" vertical="center" wrapText="1"/>
    </xf>
    <xf numFmtId="0" fontId="27" fillId="30" borderId="50" xfId="3" applyFont="1" applyFill="1" applyBorder="1" applyAlignment="1">
      <alignment horizontal="left" vertical="center" wrapText="1"/>
    </xf>
    <xf numFmtId="0" fontId="50" fillId="0" borderId="30" xfId="0" applyFont="1" applyBorder="1" applyAlignment="1">
      <alignment horizontal="left" vertical="center" wrapText="1"/>
    </xf>
    <xf numFmtId="0" fontId="50" fillId="0" borderId="31" xfId="0" applyFont="1" applyBorder="1" applyAlignment="1">
      <alignment horizontal="left" vertical="center" wrapText="1"/>
    </xf>
    <xf numFmtId="0" fontId="50" fillId="0" borderId="32" xfId="0" applyFont="1" applyBorder="1" applyAlignment="1">
      <alignment horizontal="left" vertical="center" wrapText="1"/>
    </xf>
    <xf numFmtId="0" fontId="26" fillId="0" borderId="27" xfId="2" applyFont="1" applyBorder="1" applyAlignment="1">
      <alignment horizontal="center" vertical="center"/>
    </xf>
    <xf numFmtId="0" fontId="26" fillId="0" borderId="43" xfId="2" applyFont="1" applyBorder="1" applyAlignment="1">
      <alignment horizontal="center" vertical="center"/>
    </xf>
    <xf numFmtId="0" fontId="26" fillId="0" borderId="42" xfId="2" applyFont="1" applyBorder="1" applyAlignment="1">
      <alignment horizontal="center" vertical="center"/>
    </xf>
    <xf numFmtId="0" fontId="26" fillId="0" borderId="33" xfId="2" applyFont="1" applyBorder="1" applyAlignment="1">
      <alignment horizontal="center" vertical="center"/>
    </xf>
    <xf numFmtId="0" fontId="26" fillId="0" borderId="11" xfId="2" applyFont="1" applyAlignment="1">
      <alignment horizontal="center" vertical="center"/>
    </xf>
    <xf numFmtId="0" fontId="26" fillId="0" borderId="41" xfId="2" applyFont="1" applyBorder="1" applyAlignment="1">
      <alignment horizontal="center" vertical="center"/>
    </xf>
    <xf numFmtId="0" fontId="26" fillId="0" borderId="36" xfId="2" applyFont="1" applyBorder="1" applyAlignment="1">
      <alignment horizontal="center" vertical="center"/>
    </xf>
    <xf numFmtId="0" fontId="26" fillId="0" borderId="45" xfId="2" applyFont="1" applyBorder="1" applyAlignment="1">
      <alignment horizontal="center" vertical="center"/>
    </xf>
    <xf numFmtId="0" fontId="26" fillId="0" borderId="44" xfId="2" applyFont="1" applyBorder="1" applyAlignment="1">
      <alignment horizontal="center" vertical="center"/>
    </xf>
    <xf numFmtId="0" fontId="26" fillId="20" borderId="30" xfId="2" applyFont="1" applyFill="1" applyBorder="1" applyAlignment="1">
      <alignment horizontal="center" vertical="center" wrapText="1"/>
    </xf>
    <xf numFmtId="0" fontId="26" fillId="20" borderId="31" xfId="2" applyFont="1" applyFill="1" applyBorder="1" applyAlignment="1">
      <alignment horizontal="center" vertical="center" wrapText="1"/>
    </xf>
    <xf numFmtId="0" fontId="26" fillId="20" borderId="32" xfId="2" applyFont="1" applyFill="1" applyBorder="1" applyAlignment="1">
      <alignment horizontal="center" vertical="center" wrapText="1"/>
    </xf>
    <xf numFmtId="0" fontId="26" fillId="0" borderId="27" xfId="2" applyFont="1" applyBorder="1" applyAlignment="1">
      <alignment horizontal="left" vertical="center" wrapText="1"/>
    </xf>
    <xf numFmtId="0" fontId="26" fillId="0" borderId="43" xfId="2" applyFont="1" applyBorder="1" applyAlignment="1">
      <alignment horizontal="left" vertical="center" wrapText="1"/>
    </xf>
    <xf numFmtId="0" fontId="26" fillId="0" borderId="42" xfId="2" applyFont="1" applyBorder="1" applyAlignment="1">
      <alignment horizontal="left" vertical="center" wrapText="1"/>
    </xf>
    <xf numFmtId="0" fontId="26" fillId="0" borderId="33" xfId="2" applyFont="1" applyBorder="1" applyAlignment="1">
      <alignment horizontal="left" vertical="center" wrapText="1"/>
    </xf>
    <xf numFmtId="0" fontId="26" fillId="0" borderId="11" xfId="2" applyFont="1" applyAlignment="1">
      <alignment horizontal="left" vertical="center" wrapText="1"/>
    </xf>
    <xf numFmtId="0" fontId="26" fillId="0" borderId="41" xfId="2" applyFont="1" applyBorder="1" applyAlignment="1">
      <alignment horizontal="left" vertical="center" wrapText="1"/>
    </xf>
    <xf numFmtId="0" fontId="26" fillId="0" borderId="36" xfId="2" applyFont="1" applyBorder="1" applyAlignment="1">
      <alignment horizontal="left" vertical="center" wrapText="1"/>
    </xf>
    <xf numFmtId="0" fontId="26" fillId="0" borderId="45" xfId="2" applyFont="1" applyBorder="1" applyAlignment="1">
      <alignment horizontal="left" vertical="center" wrapText="1"/>
    </xf>
    <xf numFmtId="0" fontId="26" fillId="0" borderId="44" xfId="2" applyFont="1" applyBorder="1" applyAlignment="1">
      <alignment horizontal="left" vertical="center" wrapText="1"/>
    </xf>
    <xf numFmtId="0" fontId="26" fillId="0" borderId="51" xfId="2" applyFont="1" applyBorder="1" applyAlignment="1">
      <alignment horizontal="center" vertical="center" wrapText="1"/>
    </xf>
    <xf numFmtId="0" fontId="26" fillId="0" borderId="51" xfId="2" applyFont="1" applyBorder="1" applyAlignment="1">
      <alignment horizontal="left" vertical="center" wrapText="1"/>
    </xf>
    <xf numFmtId="0" fontId="25" fillId="0" borderId="27"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6" xfId="2" applyFont="1" applyBorder="1" applyAlignment="1">
      <alignment horizontal="center" vertical="center" wrapText="1"/>
    </xf>
    <xf numFmtId="0" fontId="26" fillId="20" borderId="51" xfId="2" applyFont="1" applyFill="1" applyBorder="1" applyAlignment="1">
      <alignment horizontal="center" vertical="center" wrapText="1"/>
    </xf>
    <xf numFmtId="0" fontId="26" fillId="20" borderId="51" xfId="2" applyFont="1" applyFill="1" applyBorder="1" applyAlignment="1">
      <alignment horizontal="left" vertical="center" wrapText="1"/>
    </xf>
    <xf numFmtId="0" fontId="27" fillId="0" borderId="51" xfId="3" applyFont="1" applyBorder="1" applyAlignment="1">
      <alignment horizontal="center" vertical="center"/>
    </xf>
    <xf numFmtId="0" fontId="26" fillId="19" borderId="11" xfId="2" applyFont="1" applyFill="1" applyAlignment="1">
      <alignment horizontal="left" vertical="center" wrapText="1"/>
    </xf>
    <xf numFmtId="0" fontId="26" fillId="20" borderId="27" xfId="2" applyFont="1" applyFill="1" applyBorder="1" applyAlignment="1">
      <alignment horizontal="left" vertical="center" wrapText="1"/>
    </xf>
    <xf numFmtId="0" fontId="26" fillId="20" borderId="33" xfId="2" applyFont="1" applyFill="1" applyBorder="1" applyAlignment="1">
      <alignment horizontal="left" vertical="center" wrapText="1"/>
    </xf>
    <xf numFmtId="0" fontId="26" fillId="20" borderId="36" xfId="2" applyFont="1" applyFill="1" applyBorder="1" applyAlignment="1">
      <alignment horizontal="left" vertical="center" wrapText="1"/>
    </xf>
    <xf numFmtId="0" fontId="43" fillId="16" borderId="72" xfId="2" applyFont="1" applyFill="1" applyBorder="1" applyAlignment="1">
      <alignment horizontal="center" vertical="center" wrapText="1"/>
    </xf>
    <xf numFmtId="0" fontId="43" fillId="16" borderId="70" xfId="2" applyFont="1" applyFill="1" applyBorder="1" applyAlignment="1">
      <alignment horizontal="center" vertical="center" wrapText="1"/>
    </xf>
    <xf numFmtId="0" fontId="26" fillId="0" borderId="51" xfId="0" applyFont="1" applyBorder="1" applyAlignment="1">
      <alignment horizontal="center" vertical="center" wrapText="1"/>
    </xf>
    <xf numFmtId="0" fontId="46" fillId="20" borderId="47" xfId="2" applyFont="1" applyFill="1" applyBorder="1" applyAlignment="1">
      <alignment horizontal="center" vertical="center" wrapText="1"/>
    </xf>
    <xf numFmtId="0" fontId="39" fillId="20" borderId="48" xfId="0" applyFont="1" applyFill="1" applyBorder="1" applyAlignment="1">
      <alignment horizontal="center" vertical="center" wrapText="1"/>
    </xf>
    <xf numFmtId="0" fontId="39" fillId="20" borderId="50" xfId="0" applyFont="1" applyFill="1" applyBorder="1" applyAlignment="1">
      <alignment horizontal="center" vertical="center" wrapText="1"/>
    </xf>
    <xf numFmtId="0" fontId="47" fillId="0" borderId="50" xfId="3" applyFont="1" applyBorder="1" applyAlignment="1">
      <alignment horizontal="left" vertical="center" wrapText="1"/>
    </xf>
    <xf numFmtId="172" fontId="46" fillId="20" borderId="48" xfId="3" applyNumberFormat="1" applyFont="1" applyFill="1" applyBorder="1" applyAlignment="1">
      <alignment horizontal="center" vertical="center"/>
    </xf>
    <xf numFmtId="172" fontId="46" fillId="20" borderId="50" xfId="3" applyNumberFormat="1" applyFont="1" applyFill="1" applyBorder="1" applyAlignment="1">
      <alignment horizontal="center" vertical="center"/>
    </xf>
    <xf numFmtId="172" fontId="46" fillId="20" borderId="48" xfId="0" applyNumberFormat="1" applyFont="1" applyFill="1" applyBorder="1" applyAlignment="1">
      <alignment horizontal="center" vertical="center"/>
    </xf>
    <xf numFmtId="172" fontId="46" fillId="20" borderId="50" xfId="0" applyNumberFormat="1" applyFont="1" applyFill="1" applyBorder="1" applyAlignment="1">
      <alignment horizontal="center" vertical="center"/>
    </xf>
    <xf numFmtId="0" fontId="44" fillId="0" borderId="48" xfId="3" applyFont="1" applyBorder="1" applyAlignment="1">
      <alignment horizontal="center" vertical="center" wrapText="1"/>
    </xf>
    <xf numFmtId="0" fontId="44" fillId="0" borderId="50" xfId="3" applyFont="1" applyBorder="1" applyAlignment="1">
      <alignment horizontal="center" vertical="center" wrapText="1"/>
    </xf>
    <xf numFmtId="0" fontId="33" fillId="0" borderId="30" xfId="3" applyFont="1" applyBorder="1" applyAlignment="1">
      <alignment horizontal="left" vertical="center" wrapText="1"/>
    </xf>
    <xf numFmtId="0" fontId="33" fillId="0" borderId="32" xfId="3" applyFont="1" applyBorder="1" applyAlignment="1">
      <alignment horizontal="left" vertical="center" wrapText="1"/>
    </xf>
    <xf numFmtId="172" fontId="46" fillId="20" borderId="48" xfId="3" applyNumberFormat="1" applyFont="1" applyFill="1" applyBorder="1" applyAlignment="1">
      <alignment horizontal="center" vertical="center" wrapText="1"/>
    </xf>
    <xf numFmtId="172" fontId="46" fillId="20" borderId="50" xfId="3" applyNumberFormat="1" applyFont="1" applyFill="1" applyBorder="1" applyAlignment="1">
      <alignment horizontal="center" vertical="center" wrapText="1"/>
    </xf>
    <xf numFmtId="9" fontId="27" fillId="0" borderId="48" xfId="1" applyFont="1" applyBorder="1" applyAlignment="1">
      <alignment horizontal="center" vertical="center"/>
    </xf>
    <xf numFmtId="9" fontId="27" fillId="0" borderId="50" xfId="1" applyFont="1" applyBorder="1" applyAlignment="1">
      <alignment horizontal="center" vertical="center"/>
    </xf>
    <xf numFmtId="0" fontId="27" fillId="0" borderId="48" xfId="3" applyFont="1" applyBorder="1" applyAlignment="1">
      <alignment horizontal="center" vertical="center"/>
    </xf>
    <xf numFmtId="0" fontId="27" fillId="0" borderId="50" xfId="3" applyFont="1" applyBorder="1" applyAlignment="1">
      <alignment horizontal="center" vertical="center"/>
    </xf>
    <xf numFmtId="0" fontId="33" fillId="30" borderId="48" xfId="3" applyFont="1" applyFill="1" applyBorder="1" applyAlignment="1">
      <alignment horizontal="left" vertical="center" wrapText="1"/>
    </xf>
    <xf numFmtId="0" fontId="33" fillId="30" borderId="50" xfId="3" applyFont="1" applyFill="1" applyBorder="1" applyAlignment="1">
      <alignment horizontal="left" vertical="center" wrapText="1"/>
    </xf>
    <xf numFmtId="0" fontId="45" fillId="0" borderId="50" xfId="3" applyFont="1" applyBorder="1" applyAlignment="1">
      <alignment horizontal="center" vertical="center" wrapText="1"/>
    </xf>
    <xf numFmtId="0" fontId="39" fillId="0" borderId="48" xfId="3" applyFont="1" applyBorder="1" applyAlignment="1">
      <alignment horizontal="left" vertical="center" wrapText="1"/>
    </xf>
    <xf numFmtId="0" fontId="39" fillId="0" borderId="50" xfId="3" applyFont="1" applyBorder="1" applyAlignment="1">
      <alignment horizontal="left" vertical="center" wrapText="1"/>
    </xf>
    <xf numFmtId="0" fontId="39" fillId="0" borderId="48" xfId="3" applyFont="1" applyBorder="1" applyAlignment="1">
      <alignment horizontal="center" vertical="center" wrapText="1"/>
    </xf>
    <xf numFmtId="0" fontId="39" fillId="0" borderId="50" xfId="3" applyFont="1" applyBorder="1" applyAlignment="1">
      <alignment horizontal="center" vertical="center" wrapText="1"/>
    </xf>
    <xf numFmtId="0" fontId="39" fillId="0" borderId="47" xfId="3" applyFont="1" applyBorder="1" applyAlignment="1">
      <alignment horizontal="center" vertical="center"/>
    </xf>
    <xf numFmtId="0" fontId="39" fillId="0" borderId="48" xfId="3" applyFont="1" applyBorder="1" applyAlignment="1">
      <alignment horizontal="center" vertical="center"/>
    </xf>
    <xf numFmtId="0" fontId="39" fillId="0" borderId="50" xfId="3" applyFont="1" applyBorder="1" applyAlignment="1">
      <alignment horizontal="center" vertical="center"/>
    </xf>
    <xf numFmtId="0" fontId="39" fillId="0" borderId="47" xfId="0" applyFont="1" applyBorder="1" applyAlignment="1">
      <alignment horizontal="center"/>
    </xf>
    <xf numFmtId="43" fontId="39" fillId="0" borderId="47" xfId="18" applyFont="1" applyBorder="1" applyAlignment="1">
      <alignment horizontal="center"/>
    </xf>
    <xf numFmtId="9" fontId="25" fillId="0" borderId="48" xfId="1" applyFont="1" applyBorder="1" applyAlignment="1">
      <alignment horizontal="center" vertical="center"/>
    </xf>
    <xf numFmtId="9" fontId="25" fillId="0" borderId="50" xfId="1" applyFont="1" applyBorder="1" applyAlignment="1">
      <alignment horizontal="center" vertical="center"/>
    </xf>
    <xf numFmtId="0" fontId="42" fillId="0" borderId="57" xfId="3" applyFont="1" applyBorder="1" applyAlignment="1">
      <alignment horizontal="center" vertical="center"/>
    </xf>
    <xf numFmtId="0" fontId="26" fillId="20" borderId="54" xfId="3" applyFont="1" applyFill="1" applyBorder="1" applyAlignment="1">
      <alignment horizontal="center" vertical="center" wrapText="1"/>
    </xf>
    <xf numFmtId="0" fontId="26" fillId="20" borderId="53" xfId="3" applyFont="1" applyFill="1" applyBorder="1" applyAlignment="1">
      <alignment horizontal="center" vertical="center" wrapText="1"/>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7" fillId="0" borderId="30" xfId="3" applyFont="1" applyBorder="1" applyAlignment="1">
      <alignment horizontal="center" vertical="center"/>
    </xf>
    <xf numFmtId="0" fontId="27" fillId="0" borderId="32" xfId="3" applyFont="1" applyBorder="1" applyAlignment="1">
      <alignment horizontal="center" vertical="center"/>
    </xf>
    <xf numFmtId="0" fontId="27" fillId="0" borderId="31" xfId="3" applyFont="1" applyBorder="1" applyAlignment="1">
      <alignment horizontal="center" vertical="center"/>
    </xf>
    <xf numFmtId="0" fontId="58" fillId="0" borderId="30" xfId="3" applyFont="1" applyBorder="1" applyAlignment="1">
      <alignment horizontal="center" vertical="center" wrapText="1"/>
    </xf>
    <xf numFmtId="0" fontId="58" fillId="0" borderId="32"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54" xfId="3" applyFont="1" applyBorder="1" applyAlignment="1">
      <alignment horizontal="center" vertical="center"/>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27" fillId="0" borderId="31" xfId="3" applyFont="1" applyBorder="1" applyAlignment="1">
      <alignment horizontal="center" vertical="center" wrapText="1"/>
    </xf>
    <xf numFmtId="0" fontId="26" fillId="20" borderId="27" xfId="2" applyFont="1" applyFill="1" applyBorder="1" applyAlignment="1">
      <alignment horizontal="center" vertical="center" wrapText="1"/>
    </xf>
    <xf numFmtId="0" fontId="26" fillId="20" borderId="33" xfId="2" applyFont="1" applyFill="1" applyBorder="1" applyAlignment="1">
      <alignment horizontal="center" vertical="center" wrapText="1"/>
    </xf>
    <xf numFmtId="0" fontId="26" fillId="20" borderId="36" xfId="2" applyFont="1" applyFill="1" applyBorder="1" applyAlignment="1">
      <alignment horizontal="center" vertical="center" wrapText="1"/>
    </xf>
    <xf numFmtId="0" fontId="17" fillId="20" borderId="51" xfId="3" applyFont="1" applyFill="1" applyBorder="1" applyAlignment="1">
      <alignment horizontal="center" vertical="center"/>
    </xf>
    <xf numFmtId="0" fontId="26" fillId="0" borderId="33" xfId="2" applyFont="1" applyBorder="1" applyAlignment="1">
      <alignment horizontal="center" vertical="center" wrapText="1"/>
    </xf>
    <xf numFmtId="0" fontId="26" fillId="0" borderId="11" xfId="2" applyFont="1" applyAlignment="1">
      <alignment horizontal="center" vertical="center" wrapText="1"/>
    </xf>
    <xf numFmtId="0" fontId="17" fillId="20" borderId="30" xfId="3" applyFont="1" applyFill="1" applyBorder="1" applyAlignment="1">
      <alignment horizontal="center" vertical="center" wrapText="1"/>
    </xf>
    <xf numFmtId="0" fontId="17" fillId="20" borderId="31" xfId="3" applyFont="1" applyFill="1" applyBorder="1" applyAlignment="1">
      <alignment horizontal="center" vertical="center" wrapText="1"/>
    </xf>
    <xf numFmtId="0" fontId="17" fillId="20" borderId="32" xfId="3" applyFont="1" applyFill="1" applyBorder="1" applyAlignment="1">
      <alignment horizontal="center" vertical="center" wrapText="1"/>
    </xf>
    <xf numFmtId="0" fontId="17" fillId="0" borderId="30" xfId="3" applyFont="1" applyBorder="1" applyAlignment="1">
      <alignment horizontal="center" vertical="center"/>
    </xf>
    <xf numFmtId="0" fontId="17" fillId="0" borderId="31" xfId="3" applyFont="1" applyBorder="1" applyAlignment="1">
      <alignment horizontal="center" vertical="center"/>
    </xf>
    <xf numFmtId="0" fontId="17" fillId="0" borderId="32" xfId="3" applyFont="1" applyBorder="1" applyAlignment="1">
      <alignment horizontal="center" vertical="center"/>
    </xf>
    <xf numFmtId="0" fontId="17" fillId="0" borderId="51" xfId="3" applyFont="1" applyBorder="1" applyAlignment="1">
      <alignment horizontal="left" vertical="center" wrapText="1"/>
    </xf>
    <xf numFmtId="0" fontId="17" fillId="0" borderId="51" xfId="3" applyFont="1" applyBorder="1" applyAlignment="1">
      <alignment horizontal="left" vertical="center"/>
    </xf>
    <xf numFmtId="0" fontId="27" fillId="0" borderId="30" xfId="3" applyFont="1" applyBorder="1" applyAlignment="1">
      <alignment horizontal="left" vertical="center" wrapText="1"/>
    </xf>
    <xf numFmtId="0" fontId="27" fillId="0" borderId="32" xfId="3" applyFont="1" applyBorder="1" applyAlignment="1">
      <alignment horizontal="left" vertical="center" wrapText="1"/>
    </xf>
    <xf numFmtId="0" fontId="26" fillId="0" borderId="87" xfId="2" applyFont="1" applyBorder="1" applyAlignment="1">
      <alignment horizontal="center" vertical="center" wrapText="1"/>
    </xf>
    <xf numFmtId="0" fontId="26" fillId="0" borderId="65"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1" xfId="2" applyFont="1" applyBorder="1" applyAlignment="1">
      <alignment horizontal="center" vertical="center" wrapText="1"/>
    </xf>
    <xf numFmtId="0" fontId="17" fillId="0" borderId="73" xfId="3" applyFont="1" applyBorder="1" applyAlignment="1">
      <alignment horizontal="center" vertical="center" wrapText="1"/>
    </xf>
    <xf numFmtId="0" fontId="17" fillId="0" borderId="59" xfId="3" applyFont="1" applyBorder="1" applyAlignment="1">
      <alignment horizontal="center" vertical="center" wrapText="1"/>
    </xf>
    <xf numFmtId="0" fontId="17" fillId="0" borderId="85" xfId="3" applyFont="1" applyBorder="1" applyAlignment="1">
      <alignment horizontal="center" vertical="center" wrapText="1"/>
    </xf>
    <xf numFmtId="0" fontId="26" fillId="0" borderId="74" xfId="2" applyFont="1" applyBorder="1" applyAlignment="1">
      <alignment horizontal="center" vertical="center" wrapText="1"/>
    </xf>
    <xf numFmtId="0" fontId="26" fillId="0" borderId="61" xfId="2" applyFont="1" applyBorder="1" applyAlignment="1">
      <alignment horizontal="center" vertical="center" wrapText="1"/>
    </xf>
    <xf numFmtId="0" fontId="26" fillId="0" borderId="84" xfId="2" applyFont="1" applyBorder="1" applyAlignment="1">
      <alignment horizontal="center" vertical="center" wrapText="1"/>
    </xf>
    <xf numFmtId="0" fontId="26" fillId="20" borderId="62" xfId="2" applyFont="1" applyFill="1" applyBorder="1" applyAlignment="1">
      <alignment horizontal="center" vertical="center" wrapText="1"/>
    </xf>
    <xf numFmtId="0" fontId="26" fillId="20" borderId="63" xfId="2" applyFont="1" applyFill="1" applyBorder="1" applyAlignment="1">
      <alignment horizontal="center" vertical="center" wrapText="1"/>
    </xf>
    <xf numFmtId="0" fontId="26" fillId="20" borderId="64" xfId="2" applyFont="1" applyFill="1" applyBorder="1" applyAlignment="1">
      <alignment horizontal="center" vertical="center" wrapText="1"/>
    </xf>
    <xf numFmtId="0" fontId="26" fillId="20" borderId="34" xfId="2" applyFont="1" applyFill="1" applyBorder="1" applyAlignment="1">
      <alignment horizontal="center" vertical="center" wrapText="1"/>
    </xf>
    <xf numFmtId="0" fontId="26" fillId="20" borderId="38" xfId="2" applyFont="1" applyFill="1" applyBorder="1" applyAlignment="1">
      <alignment horizontal="center" vertical="center" wrapText="1"/>
    </xf>
    <xf numFmtId="0" fontId="26" fillId="16" borderId="30" xfId="2" applyFont="1" applyFill="1" applyBorder="1" applyAlignment="1">
      <alignment horizontal="center" vertical="center"/>
    </xf>
    <xf numFmtId="0" fontId="26" fillId="16" borderId="31" xfId="2" applyFont="1" applyFill="1" applyBorder="1" applyAlignment="1">
      <alignment horizontal="center" vertical="center"/>
    </xf>
    <xf numFmtId="0" fontId="26" fillId="16" borderId="32" xfId="2" applyFont="1" applyFill="1" applyBorder="1" applyAlignment="1">
      <alignment horizontal="center" vertical="center"/>
    </xf>
    <xf numFmtId="0" fontId="26" fillId="20" borderId="83" xfId="2" applyFont="1" applyFill="1" applyBorder="1" applyAlignment="1">
      <alignment horizontal="center" vertical="center" wrapText="1"/>
    </xf>
    <xf numFmtId="0" fontId="26" fillId="20" borderId="84" xfId="2" applyFont="1" applyFill="1" applyBorder="1" applyAlignment="1">
      <alignment horizontal="center" vertical="center" wrapText="1"/>
    </xf>
    <xf numFmtId="0" fontId="26" fillId="20" borderId="76" xfId="2" applyFont="1" applyFill="1" applyBorder="1" applyAlignment="1">
      <alignment horizontal="center" vertical="center" wrapText="1"/>
    </xf>
    <xf numFmtId="0" fontId="26" fillId="20" borderId="73" xfId="2" applyFont="1" applyFill="1" applyBorder="1" applyAlignment="1">
      <alignment horizontal="center" vertical="center" wrapText="1"/>
    </xf>
    <xf numFmtId="0" fontId="26" fillId="20" borderId="72" xfId="2" applyFont="1" applyFill="1" applyBorder="1" applyAlignment="1">
      <alignment horizontal="center" vertical="center" wrapText="1"/>
    </xf>
    <xf numFmtId="0" fontId="26" fillId="20" borderId="61" xfId="2" applyFont="1" applyFill="1" applyBorder="1" applyAlignment="1">
      <alignment horizontal="center" vertical="center" wrapText="1"/>
    </xf>
    <xf numFmtId="0" fontId="26" fillId="0" borderId="47" xfId="2" applyFont="1" applyBorder="1" applyAlignment="1">
      <alignment horizontal="center" vertical="center" wrapText="1"/>
    </xf>
    <xf numFmtId="9" fontId="27" fillId="0" borderId="74" xfId="1" applyFont="1" applyFill="1" applyBorder="1" applyAlignment="1">
      <alignment horizontal="center" vertical="center"/>
    </xf>
    <xf numFmtId="9" fontId="27" fillId="0" borderId="61" xfId="1" applyFont="1" applyFill="1" applyBorder="1" applyAlignment="1">
      <alignment horizontal="center" vertical="center"/>
    </xf>
    <xf numFmtId="9" fontId="27" fillId="0" borderId="71" xfId="1" applyFont="1" applyFill="1" applyBorder="1" applyAlignment="1">
      <alignment horizontal="center" vertical="center"/>
    </xf>
    <xf numFmtId="0" fontId="26" fillId="20" borderId="37" xfId="2" applyFont="1" applyFill="1" applyBorder="1" applyAlignment="1">
      <alignment horizontal="center" vertical="center" wrapText="1"/>
    </xf>
    <xf numFmtId="1" fontId="27" fillId="0" borderId="72" xfId="1" applyNumberFormat="1" applyFont="1" applyFill="1" applyBorder="1" applyAlignment="1">
      <alignment horizontal="center" vertical="center"/>
    </xf>
    <xf numFmtId="1" fontId="27" fillId="0" borderId="70" xfId="1" applyNumberFormat="1" applyFont="1" applyFill="1" applyBorder="1" applyAlignment="1">
      <alignment horizontal="center" vertical="center"/>
    </xf>
    <xf numFmtId="1" fontId="27" fillId="0" borderId="83" xfId="1" applyNumberFormat="1" applyFont="1" applyFill="1" applyBorder="1" applyAlignment="1">
      <alignment horizontal="center" vertical="center"/>
    </xf>
    <xf numFmtId="1" fontId="27" fillId="0" borderId="71" xfId="1" applyNumberFormat="1" applyFont="1" applyFill="1" applyBorder="1" applyAlignment="1">
      <alignment horizontal="center" vertical="center"/>
    </xf>
    <xf numFmtId="0" fontId="26" fillId="16" borderId="30" xfId="2" applyFont="1" applyFill="1" applyBorder="1" applyAlignment="1">
      <alignment horizontal="center" vertical="center" wrapText="1"/>
    </xf>
    <xf numFmtId="0" fontId="26" fillId="16" borderId="31" xfId="2" applyFont="1" applyFill="1" applyBorder="1" applyAlignment="1">
      <alignment horizontal="center" vertical="center" wrapText="1"/>
    </xf>
    <xf numFmtId="0" fontId="26" fillId="16" borderId="32" xfId="2" applyFont="1" applyFill="1" applyBorder="1" applyAlignment="1">
      <alignment horizontal="center" vertical="center" wrapText="1"/>
    </xf>
    <xf numFmtId="0" fontId="26" fillId="0" borderId="11" xfId="0" applyFont="1" applyBorder="1" applyAlignment="1">
      <alignment horizontal="center" vertical="center" wrapText="1"/>
    </xf>
    <xf numFmtId="0" fontId="26" fillId="16" borderId="51" xfId="2" applyFont="1" applyFill="1" applyBorder="1" applyAlignment="1">
      <alignment horizontal="left" vertical="center" wrapText="1"/>
    </xf>
    <xf numFmtId="0" fontId="26" fillId="16" borderId="51" xfId="2" applyFont="1" applyFill="1" applyBorder="1" applyAlignment="1">
      <alignment horizontal="center" vertical="center" wrapText="1"/>
    </xf>
    <xf numFmtId="0" fontId="50" fillId="25" borderId="27" xfId="2" applyFont="1" applyFill="1" applyBorder="1" applyAlignment="1">
      <alignment horizontal="center" vertical="center" wrapText="1"/>
    </xf>
    <xf numFmtId="0" fontId="50" fillId="25" borderId="43" xfId="2" applyFont="1" applyFill="1" applyBorder="1" applyAlignment="1">
      <alignment horizontal="center" vertical="center" wrapText="1"/>
    </xf>
    <xf numFmtId="0" fontId="50" fillId="25" borderId="42" xfId="2" applyFont="1" applyFill="1" applyBorder="1" applyAlignment="1">
      <alignment horizontal="center" vertical="center" wrapText="1"/>
    </xf>
    <xf numFmtId="0" fontId="50" fillId="25" borderId="33" xfId="2" applyFont="1" applyFill="1" applyBorder="1" applyAlignment="1">
      <alignment horizontal="center" vertical="center" wrapText="1"/>
    </xf>
    <xf numFmtId="0" fontId="50" fillId="25" borderId="11" xfId="2" applyFont="1" applyFill="1" applyAlignment="1">
      <alignment horizontal="center" vertical="center" wrapText="1"/>
    </xf>
    <xf numFmtId="0" fontId="50" fillId="25" borderId="41" xfId="2" applyFont="1" applyFill="1" applyBorder="1" applyAlignment="1">
      <alignment horizontal="center" vertical="center" wrapText="1"/>
    </xf>
    <xf numFmtId="0" fontId="50" fillId="25" borderId="36" xfId="2" applyFont="1" applyFill="1" applyBorder="1" applyAlignment="1">
      <alignment horizontal="center" vertical="center" wrapText="1"/>
    </xf>
    <xf numFmtId="0" fontId="50" fillId="25" borderId="45" xfId="2" applyFont="1" applyFill="1" applyBorder="1" applyAlignment="1">
      <alignment horizontal="center" vertical="center" wrapText="1"/>
    </xf>
    <xf numFmtId="0" fontId="50" fillId="25" borderId="44" xfId="2" applyFont="1" applyFill="1" applyBorder="1" applyAlignment="1">
      <alignment horizontal="center" vertical="center" wrapText="1"/>
    </xf>
    <xf numFmtId="0" fontId="26" fillId="20" borderId="30" xfId="2" applyFont="1" applyFill="1" applyBorder="1" applyAlignment="1">
      <alignment horizontal="left" vertical="center" wrapText="1"/>
    </xf>
    <xf numFmtId="0" fontId="26" fillId="20" borderId="32" xfId="2" applyFont="1" applyFill="1" applyBorder="1" applyAlignment="1">
      <alignment horizontal="left" vertical="center" wrapText="1"/>
    </xf>
    <xf numFmtId="0" fontId="25" fillId="0" borderId="51" xfId="0" applyFont="1" applyBorder="1" applyAlignment="1">
      <alignment horizontal="left" vertical="center" wrapText="1"/>
    </xf>
    <xf numFmtId="0" fontId="54" fillId="0" borderId="27" xfId="2" applyFont="1" applyBorder="1" applyAlignment="1">
      <alignment horizontal="center" vertical="center" wrapText="1"/>
    </xf>
    <xf numFmtId="0" fontId="54" fillId="0" borderId="43" xfId="2" applyFont="1" applyBorder="1" applyAlignment="1">
      <alignment horizontal="center" vertical="center" wrapText="1"/>
    </xf>
    <xf numFmtId="0" fontId="54" fillId="0" borderId="42" xfId="2" applyFont="1" applyBorder="1" applyAlignment="1">
      <alignment horizontal="center" vertical="center" wrapText="1"/>
    </xf>
    <xf numFmtId="0" fontId="54" fillId="0" borderId="33" xfId="2" applyFont="1" applyBorder="1" applyAlignment="1">
      <alignment horizontal="center" vertical="center" wrapText="1"/>
    </xf>
    <xf numFmtId="0" fontId="54" fillId="0" borderId="11" xfId="2" applyFont="1" applyAlignment="1">
      <alignment horizontal="center" vertical="center" wrapText="1"/>
    </xf>
    <xf numFmtId="0" fontId="54" fillId="0" borderId="41" xfId="2" applyFont="1" applyBorder="1" applyAlignment="1">
      <alignment horizontal="center" vertical="center" wrapText="1"/>
    </xf>
    <xf numFmtId="0" fontId="54" fillId="0" borderId="36" xfId="2" applyFont="1" applyBorder="1" applyAlignment="1">
      <alignment horizontal="center" vertical="center" wrapText="1"/>
    </xf>
    <xf numFmtId="0" fontId="54" fillId="0" borderId="45" xfId="2" applyFont="1" applyBorder="1" applyAlignment="1">
      <alignment horizontal="center" vertical="center" wrapText="1"/>
    </xf>
    <xf numFmtId="0" fontId="54" fillId="0" borderId="44" xfId="2" applyFont="1" applyBorder="1" applyAlignment="1">
      <alignment horizontal="center" vertical="center" wrapText="1"/>
    </xf>
    <xf numFmtId="0" fontId="26" fillId="28" borderId="80" xfId="3" applyFont="1" applyFill="1" applyBorder="1" applyAlignment="1">
      <alignment horizontal="center" vertical="center" wrapText="1"/>
    </xf>
    <xf numFmtId="0" fontId="26" fillId="28" borderId="77"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6" fillId="28" borderId="58" xfId="3" applyFont="1" applyFill="1" applyBorder="1" applyAlignment="1">
      <alignment horizontal="center" vertical="center" wrapText="1"/>
    </xf>
    <xf numFmtId="0" fontId="46" fillId="28" borderId="70" xfId="3" applyFont="1" applyFill="1" applyBorder="1" applyAlignment="1">
      <alignment horizontal="center" vertical="center" wrapText="1"/>
    </xf>
    <xf numFmtId="0" fontId="46" fillId="28" borderId="60" xfId="3" applyFont="1" applyFill="1" applyBorder="1" applyAlignment="1">
      <alignment horizontal="center" vertical="center" wrapText="1"/>
    </xf>
    <xf numFmtId="0" fontId="26" fillId="28" borderId="47" xfId="3" applyFont="1" applyFill="1" applyBorder="1" applyAlignment="1">
      <alignment horizontal="center" vertical="center" wrapText="1"/>
    </xf>
    <xf numFmtId="0" fontId="46" fillId="28" borderId="30" xfId="3" applyFont="1" applyFill="1" applyBorder="1" applyAlignment="1">
      <alignment horizontal="center" vertical="center" wrapText="1"/>
    </xf>
    <xf numFmtId="0" fontId="46" fillId="28" borderId="32" xfId="3" applyFont="1" applyFill="1" applyBorder="1" applyAlignment="1">
      <alignment horizontal="center" vertical="center" wrapText="1"/>
    </xf>
    <xf numFmtId="0" fontId="25" fillId="0" borderId="11" xfId="2" applyFont="1" applyAlignment="1">
      <alignment horizontal="center" vertical="center" wrapText="1"/>
    </xf>
    <xf numFmtId="0" fontId="25" fillId="0" borderId="45" xfId="2" applyFont="1" applyBorder="1" applyAlignment="1">
      <alignment horizontal="center" vertical="center" wrapText="1"/>
    </xf>
    <xf numFmtId="0" fontId="26" fillId="25" borderId="36" xfId="2" applyFont="1" applyFill="1" applyBorder="1" applyAlignment="1">
      <alignment horizontal="center" vertical="center"/>
    </xf>
    <xf numFmtId="0" fontId="26" fillId="25" borderId="45" xfId="2" applyFont="1" applyFill="1" applyBorder="1" applyAlignment="1">
      <alignment horizontal="center" vertical="center"/>
    </xf>
    <xf numFmtId="0" fontId="26" fillId="25" borderId="44" xfId="2" applyFont="1" applyFill="1" applyBorder="1" applyAlignment="1">
      <alignment horizontal="center" vertical="center"/>
    </xf>
    <xf numFmtId="0" fontId="50" fillId="0" borderId="51" xfId="0" applyFont="1" applyBorder="1" applyAlignment="1">
      <alignment horizontal="left" vertical="center" wrapText="1"/>
    </xf>
    <xf numFmtId="0" fontId="26" fillId="25" borderId="54" xfId="2" applyFont="1" applyFill="1" applyBorder="1" applyAlignment="1">
      <alignment horizontal="center" vertical="center"/>
    </xf>
    <xf numFmtId="0" fontId="26" fillId="25" borderId="52" xfId="2" applyFont="1" applyFill="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6" fillId="16" borderId="27" xfId="0" applyFont="1" applyFill="1" applyBorder="1" applyAlignment="1">
      <alignment horizontal="center" vertical="center"/>
    </xf>
    <xf numFmtId="0" fontId="26" fillId="16" borderId="43" xfId="0" applyFont="1" applyFill="1" applyBorder="1" applyAlignment="1">
      <alignment horizontal="center" vertical="center"/>
    </xf>
    <xf numFmtId="0" fontId="26" fillId="16" borderId="42" xfId="0" applyFont="1" applyFill="1" applyBorder="1" applyAlignment="1">
      <alignment horizontal="center" vertical="center"/>
    </xf>
    <xf numFmtId="0" fontId="26" fillId="16" borderId="33"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45" xfId="0" applyFont="1" applyFill="1" applyBorder="1" applyAlignment="1">
      <alignment horizontal="center" vertical="center"/>
    </xf>
    <xf numFmtId="0" fontId="26" fillId="16" borderId="44" xfId="0" applyFont="1" applyFill="1" applyBorder="1" applyAlignment="1">
      <alignment horizontal="center" vertical="center"/>
    </xf>
    <xf numFmtId="0" fontId="38" fillId="26" borderId="34" xfId="14" applyNumberFormat="1" applyFill="1" applyBorder="1" applyAlignment="1">
      <alignment horizontal="center" vertical="center" wrapText="1"/>
    </xf>
    <xf numFmtId="0" fontId="38" fillId="26" borderId="38" xfId="14" applyNumberFormat="1" applyFill="1" applyBorder="1" applyAlignment="1">
      <alignment horizontal="center" vertical="center" wrapText="1"/>
    </xf>
    <xf numFmtId="0" fontId="38" fillId="26" borderId="34" xfId="14" quotePrefix="1" applyNumberFormat="1" applyFill="1" applyBorder="1" applyAlignment="1">
      <alignment horizontal="center" vertical="center" wrapText="1"/>
    </xf>
    <xf numFmtId="0" fontId="38" fillId="26" borderId="38" xfId="14" quotePrefix="1" applyNumberFormat="1" applyFill="1" applyBorder="1" applyAlignment="1">
      <alignment horizontal="center" vertical="center" wrapText="1"/>
    </xf>
    <xf numFmtId="0" fontId="38" fillId="16" borderId="34" xfId="12" quotePrefix="1" applyNumberFormat="1" applyFont="1" applyFill="1" applyBorder="1" applyAlignment="1">
      <alignment horizontal="center" vertical="center" wrapText="1"/>
    </xf>
    <xf numFmtId="0" fontId="38" fillId="16" borderId="38" xfId="12" quotePrefix="1" applyNumberFormat="1" applyFont="1" applyFill="1" applyBorder="1" applyAlignment="1">
      <alignment horizontal="center" vertical="center" wrapText="1"/>
    </xf>
    <xf numFmtId="0" fontId="57" fillId="20" borderId="58" xfId="19" applyFont="1" applyFill="1" applyBorder="1" applyAlignment="1">
      <alignment horizontal="center" vertical="center" wrapText="1"/>
    </xf>
    <xf numFmtId="0" fontId="57" fillId="20" borderId="81" xfId="19" applyFont="1" applyFill="1" applyBorder="1" applyAlignment="1">
      <alignment horizontal="center" vertical="center" wrapText="1"/>
    </xf>
    <xf numFmtId="0" fontId="57" fillId="20" borderId="62" xfId="19" applyFont="1" applyFill="1" applyBorder="1" applyAlignment="1">
      <alignment horizontal="center" vertical="center"/>
    </xf>
    <xf numFmtId="0" fontId="57" fillId="20" borderId="63" xfId="19" applyFont="1" applyFill="1" applyBorder="1" applyAlignment="1">
      <alignment horizontal="center" vertical="center"/>
    </xf>
    <xf numFmtId="0" fontId="57" fillId="20" borderId="77" xfId="19" applyFont="1" applyFill="1" applyBorder="1" applyAlignment="1">
      <alignment horizontal="center" vertical="center"/>
    </xf>
    <xf numFmtId="0" fontId="57" fillId="20" borderId="80" xfId="19" applyFont="1" applyFill="1" applyBorder="1" applyAlignment="1">
      <alignment horizontal="center" vertical="center"/>
    </xf>
    <xf numFmtId="0" fontId="53" fillId="16" borderId="35" xfId="19" applyFont="1" applyFill="1" applyBorder="1" applyAlignment="1">
      <alignment horizontal="center" vertical="center" wrapText="1"/>
    </xf>
    <xf numFmtId="0" fontId="53" fillId="16" borderId="39" xfId="19" applyFont="1" applyFill="1" applyBorder="1" applyAlignment="1">
      <alignment horizontal="center" vertical="center" wrapText="1"/>
    </xf>
    <xf numFmtId="0" fontId="38" fillId="26" borderId="76" xfId="14" quotePrefix="1" applyNumberFormat="1" applyFill="1" applyBorder="1" applyAlignment="1">
      <alignment horizontal="center" vertical="center" wrapText="1"/>
    </xf>
    <xf numFmtId="0" fontId="38" fillId="26" borderId="37" xfId="14" quotePrefix="1" applyNumberFormat="1" applyFill="1" applyBorder="1" applyAlignment="1">
      <alignment horizontal="center" vertical="center" wrapText="1"/>
    </xf>
    <xf numFmtId="0" fontId="2" fillId="25" borderId="11" xfId="19" applyFill="1" applyAlignment="1">
      <alignment horizontal="center"/>
    </xf>
    <xf numFmtId="0" fontId="57" fillId="20" borderId="34" xfId="19" applyFont="1" applyFill="1" applyBorder="1" applyAlignment="1">
      <alignment horizontal="center" vertical="center" wrapText="1"/>
    </xf>
    <xf numFmtId="0" fontId="57" fillId="20" borderId="38" xfId="19" applyFont="1" applyFill="1" applyBorder="1" applyAlignment="1">
      <alignment horizontal="center" vertical="center" wrapText="1"/>
    </xf>
    <xf numFmtId="0" fontId="57" fillId="20" borderId="35" xfId="19" applyFont="1" applyFill="1" applyBorder="1" applyAlignment="1">
      <alignment horizontal="center" vertical="center" wrapText="1"/>
    </xf>
    <xf numFmtId="0" fontId="57" fillId="20" borderId="39" xfId="19" applyFont="1" applyFill="1" applyBorder="1" applyAlignment="1">
      <alignment horizontal="center" vertical="center" wrapText="1"/>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8" xfId="20" applyFont="1" applyBorder="1" applyAlignment="1">
      <alignment horizontal="center" vertical="center" wrapText="1"/>
    </xf>
    <xf numFmtId="0" fontId="59" fillId="0" borderId="6" xfId="20" applyFont="1" applyBorder="1" applyAlignment="1">
      <alignment horizontal="center" vertical="center" wrapText="1"/>
    </xf>
    <xf numFmtId="0" fontId="59" fillId="0" borderId="11" xfId="20" applyFont="1" applyAlignment="1">
      <alignment horizontal="center" vertical="center" wrapText="1"/>
    </xf>
    <xf numFmtId="0" fontId="59" fillId="0" borderId="13"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59" fillId="0" borderId="25" xfId="20" applyFont="1" applyBorder="1" applyAlignment="1">
      <alignment horizontal="center" vertical="center" wrapText="1"/>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0" fontId="60" fillId="16" borderId="22" xfId="20" applyFont="1" applyFill="1" applyBorder="1" applyAlignment="1">
      <alignment horizontal="center" vertical="center" wrapText="1"/>
    </xf>
    <xf numFmtId="0" fontId="60" fillId="16" borderId="12" xfId="20" applyFont="1" applyFill="1" applyBorder="1" applyAlignment="1">
      <alignment horizontal="center" vertical="center" wrapText="1"/>
    </xf>
    <xf numFmtId="0" fontId="60" fillId="16" borderId="25" xfId="20" applyFont="1" applyFill="1" applyBorder="1" applyAlignment="1">
      <alignment horizontal="center" vertical="center" wrapText="1"/>
    </xf>
    <xf numFmtId="0" fontId="60" fillId="16" borderId="23" xfId="20" applyFont="1" applyFill="1" applyBorder="1" applyAlignment="1">
      <alignment horizontal="center" vertical="center" wrapText="1"/>
    </xf>
    <xf numFmtId="0" fontId="31" fillId="0" borderId="22"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23" xfId="20" applyFont="1" applyBorder="1" applyAlignment="1">
      <alignment horizontal="center" vertical="center" wrapText="1"/>
    </xf>
    <xf numFmtId="0" fontId="60" fillId="16" borderId="5" xfId="20" applyFont="1" applyFill="1" applyBorder="1" applyAlignment="1">
      <alignment horizontal="center" vertical="center" wrapText="1"/>
    </xf>
    <xf numFmtId="0" fontId="60" fillId="16" borderId="7" xfId="20" applyFont="1" applyFill="1" applyBorder="1" applyAlignment="1">
      <alignment horizontal="center" vertical="center" wrapText="1"/>
    </xf>
    <xf numFmtId="0" fontId="60" fillId="16" borderId="26" xfId="20" applyFont="1" applyFill="1" applyBorder="1" applyAlignment="1">
      <alignment horizontal="center" vertical="center" wrapText="1"/>
    </xf>
    <xf numFmtId="0" fontId="60" fillId="16" borderId="24" xfId="20" applyFont="1" applyFill="1" applyBorder="1" applyAlignment="1">
      <alignment horizontal="center" vertical="center" wrapText="1"/>
    </xf>
    <xf numFmtId="0" fontId="31" fillId="0" borderId="22" xfId="20" applyFont="1" applyBorder="1" applyAlignment="1">
      <alignment horizontal="left" vertical="center" wrapText="1"/>
    </xf>
    <xf numFmtId="0" fontId="31" fillId="0" borderId="12" xfId="20" applyFont="1" applyBorder="1" applyAlignment="1">
      <alignment horizontal="left" vertical="center" wrapText="1"/>
    </xf>
    <xf numFmtId="0" fontId="31" fillId="0" borderId="23" xfId="20" applyFont="1" applyBorder="1" applyAlignment="1">
      <alignment horizontal="left" vertical="center" wrapText="1"/>
    </xf>
    <xf numFmtId="0" fontId="59" fillId="0" borderId="22" xfId="20" applyFont="1" applyBorder="1" applyAlignment="1">
      <alignment horizontal="center" vertical="center" wrapText="1"/>
    </xf>
    <xf numFmtId="0" fontId="59" fillId="0" borderId="23" xfId="20" applyFont="1" applyBorder="1" applyAlignment="1">
      <alignment horizontal="center" vertical="center" wrapText="1"/>
    </xf>
    <xf numFmtId="0" fontId="59" fillId="0" borderId="12" xfId="20" applyFont="1" applyBorder="1" applyAlignment="1">
      <alignment horizontal="center" vertical="center" wrapText="1"/>
    </xf>
    <xf numFmtId="1" fontId="59" fillId="0" borderId="22" xfId="1" applyNumberFormat="1" applyFont="1" applyBorder="1" applyAlignment="1">
      <alignment horizontal="center" vertical="center" shrinkToFit="1"/>
    </xf>
    <xf numFmtId="1" fontId="59" fillId="0" borderId="12" xfId="1" applyNumberFormat="1" applyFont="1" applyBorder="1" applyAlignment="1">
      <alignment horizontal="center" vertical="center" shrinkToFit="1"/>
    </xf>
    <xf numFmtId="1" fontId="59" fillId="0" borderId="23" xfId="1" applyNumberFormat="1" applyFont="1" applyBorder="1" applyAlignment="1">
      <alignment horizontal="center" vertical="center" shrinkToFit="1"/>
    </xf>
    <xf numFmtId="0" fontId="60" fillId="16" borderId="8" xfId="20" applyFont="1" applyFill="1" applyBorder="1" applyAlignment="1">
      <alignment horizontal="center" vertical="center" wrapText="1"/>
    </xf>
    <xf numFmtId="0" fontId="60" fillId="16" borderId="47" xfId="20" applyFont="1" applyFill="1" applyBorder="1" applyAlignment="1">
      <alignment horizontal="center" vertical="center" wrapText="1"/>
    </xf>
    <xf numFmtId="0" fontId="31" fillId="0" borderId="24" xfId="20" applyFont="1" applyBorder="1" applyAlignment="1">
      <alignment horizontal="center" vertical="center" wrapText="1"/>
    </xf>
    <xf numFmtId="0" fontId="31" fillId="0" borderId="25" xfId="20" applyFont="1" applyBorder="1" applyAlignment="1">
      <alignment horizontal="center" vertical="center" wrapText="1"/>
    </xf>
    <xf numFmtId="9" fontId="31" fillId="0" borderId="22" xfId="20" applyNumberFormat="1" applyFont="1" applyBorder="1" applyAlignment="1">
      <alignment horizontal="center" vertical="center" wrapText="1"/>
    </xf>
    <xf numFmtId="9" fontId="59" fillId="0" borderId="22" xfId="1" applyFont="1" applyBorder="1" applyAlignment="1">
      <alignment horizontal="center" vertical="center" shrinkToFit="1"/>
    </xf>
    <xf numFmtId="9" fontId="59" fillId="0" borderId="12" xfId="1" applyFont="1" applyBorder="1" applyAlignment="1">
      <alignment horizontal="center" vertical="center" shrinkToFit="1"/>
    </xf>
    <xf numFmtId="9" fontId="59" fillId="0" borderId="23" xfId="1" applyFont="1" applyBorder="1" applyAlignment="1">
      <alignment horizontal="center" vertical="center" shrinkToFit="1"/>
    </xf>
    <xf numFmtId="0" fontId="63" fillId="0" borderId="22" xfId="20" applyFont="1" applyBorder="1" applyAlignment="1">
      <alignment horizontal="center" vertical="center" wrapText="1"/>
    </xf>
    <xf numFmtId="0" fontId="63" fillId="0" borderId="23" xfId="20" applyFont="1" applyBorder="1" applyAlignment="1">
      <alignment horizontal="center" vertical="center" wrapText="1"/>
    </xf>
    <xf numFmtId="1" fontId="31" fillId="19" borderId="22" xfId="1" applyNumberFormat="1" applyFont="1" applyFill="1" applyBorder="1" applyAlignment="1">
      <alignment horizontal="center" vertical="center" shrinkToFit="1"/>
    </xf>
    <xf numFmtId="1" fontId="31" fillId="19" borderId="12" xfId="1" applyNumberFormat="1" applyFont="1" applyFill="1" applyBorder="1" applyAlignment="1">
      <alignment horizontal="center" vertical="center" shrinkToFit="1"/>
    </xf>
    <xf numFmtId="1" fontId="31" fillId="19" borderId="23" xfId="1" applyNumberFormat="1" applyFont="1" applyFill="1" applyBorder="1" applyAlignment="1">
      <alignment horizontal="center" vertical="center" shrinkToFit="1"/>
    </xf>
    <xf numFmtId="1" fontId="59" fillId="19" borderId="22" xfId="1" applyNumberFormat="1" applyFont="1" applyFill="1" applyBorder="1" applyAlignment="1">
      <alignment horizontal="center" vertical="center" shrinkToFit="1"/>
    </xf>
    <xf numFmtId="1" fontId="59" fillId="19" borderId="12" xfId="1" applyNumberFormat="1" applyFont="1" applyFill="1" applyBorder="1" applyAlignment="1">
      <alignment horizontal="center" vertical="center" shrinkToFit="1"/>
    </xf>
    <xf numFmtId="1" fontId="59" fillId="19" borderId="23" xfId="1" applyNumberFormat="1" applyFont="1" applyFill="1" applyBorder="1" applyAlignment="1">
      <alignment horizontal="center" vertical="center" shrinkToFit="1"/>
    </xf>
    <xf numFmtId="0" fontId="31" fillId="19" borderId="22" xfId="20" applyFont="1" applyFill="1" applyBorder="1" applyAlignment="1">
      <alignment horizontal="center" vertical="center" wrapText="1"/>
    </xf>
    <xf numFmtId="0" fontId="31" fillId="19" borderId="23" xfId="20" applyFont="1" applyFill="1" applyBorder="1" applyAlignment="1">
      <alignment horizontal="center" vertical="center" wrapText="1"/>
    </xf>
    <xf numFmtId="0" fontId="60" fillId="16" borderId="13" xfId="20" applyFont="1" applyFill="1" applyBorder="1" applyAlignment="1">
      <alignment horizontal="center" vertical="center" wrapText="1"/>
    </xf>
    <xf numFmtId="0" fontId="31" fillId="0" borderId="47" xfId="20" applyFont="1" applyBorder="1" applyAlignment="1">
      <alignment horizontal="left" vertical="center" wrapText="1"/>
    </xf>
    <xf numFmtId="0" fontId="31" fillId="0" borderId="26" xfId="20" applyFont="1" applyBorder="1" applyAlignment="1">
      <alignment horizontal="left" vertical="center" wrapText="1"/>
    </xf>
    <xf numFmtId="0" fontId="31" fillId="0" borderId="24" xfId="20" applyFont="1" applyBorder="1" applyAlignment="1">
      <alignment horizontal="left" vertical="center" wrapText="1"/>
    </xf>
    <xf numFmtId="0" fontId="31" fillId="0" borderId="25" xfId="20" applyFont="1" applyBorder="1" applyAlignment="1">
      <alignment horizontal="left" vertical="center" wrapText="1"/>
    </xf>
    <xf numFmtId="9" fontId="59" fillId="19" borderId="22" xfId="1" applyFont="1" applyFill="1" applyBorder="1" applyAlignment="1">
      <alignment horizontal="center" vertical="center" shrinkToFit="1"/>
    </xf>
    <xf numFmtId="9" fontId="59" fillId="19" borderId="12" xfId="1" applyFont="1" applyFill="1" applyBorder="1" applyAlignment="1">
      <alignment horizontal="center" vertical="center" shrinkToFit="1"/>
    </xf>
    <xf numFmtId="9" fontId="59" fillId="19" borderId="23" xfId="1" applyFont="1" applyFill="1" applyBorder="1" applyAlignment="1">
      <alignment horizontal="center" vertical="center" shrinkToFit="1"/>
    </xf>
    <xf numFmtId="2" fontId="31" fillId="0" borderId="22" xfId="20" applyNumberFormat="1" applyFont="1" applyBorder="1" applyAlignment="1">
      <alignment horizontal="center" vertical="center" wrapText="1"/>
    </xf>
    <xf numFmtId="2" fontId="31" fillId="0" borderId="12" xfId="20" applyNumberFormat="1" applyFont="1" applyBorder="1" applyAlignment="1">
      <alignment horizontal="center" vertical="center" wrapText="1"/>
    </xf>
    <xf numFmtId="0" fontId="26" fillId="20" borderId="68" xfId="2" applyFont="1" applyFill="1" applyBorder="1" applyAlignment="1">
      <alignment horizontal="center" vertical="center" wrapText="1"/>
    </xf>
    <xf numFmtId="0" fontId="26" fillId="20" borderId="69" xfId="2" applyFont="1" applyFill="1" applyBorder="1" applyAlignment="1">
      <alignment horizontal="center" vertical="center" wrapText="1"/>
    </xf>
    <xf numFmtId="0" fontId="25" fillId="0" borderId="51" xfId="2" applyFont="1" applyBorder="1" applyAlignment="1">
      <alignment horizontal="center" vertical="center" wrapText="1"/>
    </xf>
    <xf numFmtId="0" fontId="26" fillId="0" borderId="54" xfId="2" applyFont="1" applyBorder="1" applyAlignment="1">
      <alignment horizontal="center" vertical="center"/>
    </xf>
    <xf numFmtId="0" fontId="26" fillId="0" borderId="52" xfId="2" applyFont="1" applyBorder="1" applyAlignment="1">
      <alignment horizontal="center" vertical="center"/>
    </xf>
    <xf numFmtId="0" fontId="26" fillId="0" borderId="41" xfId="2" applyFont="1" applyBorder="1" applyAlignment="1">
      <alignment horizontal="center" vertical="center" wrapText="1"/>
    </xf>
    <xf numFmtId="0" fontId="26" fillId="0" borderId="36"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44" xfId="2" applyFont="1" applyBorder="1" applyAlignment="1">
      <alignment horizontal="center" vertical="center" wrapText="1"/>
    </xf>
    <xf numFmtId="0" fontId="27" fillId="0" borderId="8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7"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53">
    <cellStyle name="Hipervínculo" xfId="21" builtinId="8"/>
    <cellStyle name="Hyperlink" xfId="16" xr:uid="{FF327CB4-B363-4859-B3D4-FEC05C720CF9}"/>
    <cellStyle name="Millares" xfId="18" builtinId="3"/>
    <cellStyle name="Millares [0] 2" xfId="7" xr:uid="{00000000-0005-0000-0000-000001000000}"/>
    <cellStyle name="Millares [0] 2 2" xfId="29" xr:uid="{BF3BD923-D9CA-4E58-830E-AB7FF13C8B00}"/>
    <cellStyle name="Millares 10" xfId="49" xr:uid="{1C109726-8985-4DDC-AF86-7C4FEDCD8CF1}"/>
    <cellStyle name="Millares 11" xfId="50" xr:uid="{8EF59F89-47EA-4EB4-8029-7B734E1D9882}"/>
    <cellStyle name="Millares 12" xfId="51" xr:uid="{B5740971-3CFE-4C45-BB43-7E10C1D885C7}"/>
    <cellStyle name="Millares 13" xfId="52" xr:uid="{A81C69AA-215F-4393-BBD9-2A8437A2BF22}"/>
    <cellStyle name="Millares 2" xfId="5" xr:uid="{00000000-0005-0000-0000-000002000000}"/>
    <cellStyle name="Millares 2 2" xfId="27" xr:uid="{8A677857-7E6C-4C4D-8900-D1D9B03940B3}"/>
    <cellStyle name="Millares 3" xfId="39" xr:uid="{5F242A53-9EAF-4512-84F6-0B55B345D6F7}"/>
    <cellStyle name="Millares 4" xfId="46" xr:uid="{30DB73DA-50D5-4646-BE7E-9480FA0C723E}"/>
    <cellStyle name="Millares 5" xfId="45" xr:uid="{457FEF5D-C685-4ACE-9B83-32A7A9D074CD}"/>
    <cellStyle name="Millares 6" xfId="31" xr:uid="{CB31E0C5-48DE-4E3B-A4E9-68B07D3FCEA3}"/>
    <cellStyle name="Millares 7" xfId="37" xr:uid="{89C50EA0-69D4-4795-94F3-85DECF15A766}"/>
    <cellStyle name="Millares 8" xfId="47" xr:uid="{FEF6E0EF-C316-4D54-AF3D-B8C33AC4BD4C}"/>
    <cellStyle name="Millares 9" xfId="48" xr:uid="{BF5DCE9A-900B-4466-8964-5737FCE25CD4}"/>
    <cellStyle name="Moneda [0] 2" xfId="8" xr:uid="{00000000-0005-0000-0000-000003000000}"/>
    <cellStyle name="Moneda [0] 2 2" xfId="30" xr:uid="{DD3C1164-A2B0-431C-8498-651333A2DDA1}"/>
    <cellStyle name="Moneda 2" xfId="4" xr:uid="{00000000-0005-0000-0000-000004000000}"/>
    <cellStyle name="Moneda 2 2" xfId="26" xr:uid="{9B04921A-E5A3-413B-A7C9-F17D3851F432}"/>
    <cellStyle name="Normal" xfId="0" builtinId="0"/>
    <cellStyle name="Normal 10" xfId="36" xr:uid="{3ACBDC2C-F003-4579-BF04-877708E4D2EE}"/>
    <cellStyle name="Normal 11" xfId="44" xr:uid="{10B88A63-7D7E-45F9-997C-7D0D7382FD83}"/>
    <cellStyle name="Normal 12" xfId="24" xr:uid="{4FB1FC2E-132B-4225-8779-34594D1116D9}"/>
    <cellStyle name="Normal 13" xfId="33" xr:uid="{2EAAA1B0-4116-4BC9-BAF0-977E2A47F9B8}"/>
    <cellStyle name="Normal 14" xfId="41" xr:uid="{113767D3-802C-498D-8D17-12A494610DF0}"/>
    <cellStyle name="Normal 15" xfId="35" xr:uid="{5BE9485C-8916-4A78-9109-20E09133CA99}"/>
    <cellStyle name="Normal 16" xfId="43" xr:uid="{8FF29C55-A0D6-4CAE-8FD5-F47AD03E95F9}"/>
    <cellStyle name="Normal 17" xfId="32" xr:uid="{B9EBA82C-8EC2-4E06-B146-ECE56F3E23A9}"/>
    <cellStyle name="Normal 2" xfId="2" xr:uid="{00000000-0005-0000-0000-000006000000}"/>
    <cellStyle name="Normal 3" xfId="3" xr:uid="{00000000-0005-0000-0000-000007000000}"/>
    <cellStyle name="Normal 3 2" xfId="25" xr:uid="{74D5E28F-C68F-46B9-A075-3471D657B739}"/>
    <cellStyle name="Normal 4" xfId="17" xr:uid="{49FC8E33-C0C3-4E0D-B8A8-D530E73D4CC5}"/>
    <cellStyle name="Normal 4 2" xfId="38" xr:uid="{3C1709F0-41D6-4E83-9F60-C81D1C9BF044}"/>
    <cellStyle name="Normal 5" xfId="19" xr:uid="{C52B7D4A-D246-4DB4-9679-A0B39302B7C5}"/>
    <cellStyle name="Normal 5 2" xfId="40" xr:uid="{80D77B70-773A-4B4B-96A5-D1CF8FF31EC6}"/>
    <cellStyle name="Normal 6" xfId="20" xr:uid="{11AB634A-331F-444F-86F9-70FBF7AA1F92}"/>
    <cellStyle name="Normal 7" xfId="22" xr:uid="{1BFAC5D7-BC4A-40DB-9403-A3064BF1688D}"/>
    <cellStyle name="Normal 8" xfId="34" xr:uid="{B54C193F-EE3B-4BC3-8F4E-63FC2B9D8138}"/>
    <cellStyle name="Normal 9" xfId="42" xr:uid="{D96080C5-3A72-4831-B46C-F9388C821075}"/>
    <cellStyle name="Porcentaje" xfId="1" builtinId="5"/>
    <cellStyle name="Porcentaje 2" xfId="6" xr:uid="{00000000-0005-0000-0000-000009000000}"/>
    <cellStyle name="Porcentaje 2 2" xfId="10" xr:uid="{00000000-0005-0000-0000-00000A000000}"/>
    <cellStyle name="Porcentaje 2 3" xfId="28" xr:uid="{DBAEB3C5-4F3C-40D7-B28A-690B5F381B67}"/>
    <cellStyle name="Porcentaje 3" xfId="23" xr:uid="{7D3EE00E-046A-4DC8-9240-018357C59FD8}"/>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58D1F2-E0E8-4990-A587-7C6298FBF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69AB48D-8684-4819-A980-0B0AFA2E3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7A0892-ADD7-4BA0-AE50-0E0B35946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F3F09-1C49-4247-8427-AE8A1DB08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C7379075-48CF-4D52-8739-EC66A1D67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838F1C7-5812-42D5-88E9-AA9FB7A5BC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77900" cy="8191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A7FB024F-1A89-4338-B4DB-A3745142D2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45252F62-3063-45B1-BC4E-5726A6C80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B49E134E-913D-41D8-8745-DB8FCC2651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C53E17C-DFD4-4FD5-99EF-B491F10802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77900" cy="8191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Yuly Emperatriz Sanchez Cancelado" id="{8BEAB1FF-B6C5-4EF7-9C7C-BDFD4C498021}"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5-02-25T14:53:46.42" personId="{8BEAB1FF-B6C5-4EF7-9C7C-BDFD4C498021}" id="{7CCE52EC-6DD5-4592-B25C-575410ABD606}">
    <text xml:space="preserve">Ajusté la fórmula </text>
  </threadedComment>
</ThreadedComments>
</file>

<file path=xl/threadedComments/threadedComment2.xml><?xml version="1.0" encoding="utf-8"?>
<ThreadedComments xmlns="http://schemas.microsoft.com/office/spreadsheetml/2018/threadedcomments" xmlns:x="http://schemas.openxmlformats.org/spreadsheetml/2006/main">
  <threadedComment ref="D16" dT="2025-02-25T15:03:02.11" personId="{8BEAB1FF-B6C5-4EF7-9C7C-BDFD4C498021}" id="{170D0DB3-0B27-4462-A00E-E686A1A49430}">
    <text>Ajusté la fórmula</text>
  </threadedComment>
</ThreadedComments>
</file>

<file path=xl/threadedComments/threadedComment3.xml><?xml version="1.0" encoding="utf-8"?>
<ThreadedComments xmlns="http://schemas.microsoft.com/office/spreadsheetml/2018/threadedcomments" xmlns:x="http://schemas.openxmlformats.org/spreadsheetml/2006/main">
  <threadedComment ref="D16" dT="2025-02-25T15:03:15.07" personId="{8BEAB1FF-B6C5-4EF7-9C7C-BDFD4C498021}" id="{C2E71A67-C82E-4919-85BF-8C83DF5DFC5D}">
    <text>Ajusté la fórmula</text>
  </threadedComment>
  <threadedComment ref="H19" dT="2025-02-25T15:45:55.56" personId="{8BEAB1FF-B6C5-4EF7-9C7C-BDFD4C498021}" id="{5F6186B2-1108-4B91-B043-8F34A70887BC}">
    <text>Por fa revisa o si crees que vale la pena más claridad, perfecto!</text>
  </threadedComment>
</ThreadedComments>
</file>

<file path=xl/threadedComments/threadedComment4.xml><?xml version="1.0" encoding="utf-8"?>
<ThreadedComments xmlns="http://schemas.microsoft.com/office/spreadsheetml/2018/threadedcomments" xmlns:x="http://schemas.openxmlformats.org/spreadsheetml/2006/main">
  <threadedComment ref="D16" dT="2025-02-25T15:16:44.72" personId="{8BEAB1FF-B6C5-4EF7-9C7C-BDFD4C498021}" id="{1F9E4565-273A-4112-9CA9-C2A6D6471B34}">
    <text>Ajusté la fórmula</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InstrumentosdePlaneacin-SubsecretaraFCO/EoXd5ao8C6pKoKgxVTmf9XkBauMWWX4ESkxWl4sx06IF1g?e=7MVycS"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InstrumentosdePlaneacin-SubsecretaraFCO/Er-gtT6WSNtDjjfV6rTsMLEBvW4P2plJEdwxBazor4UUVQ?e=a9euKb" TargetMode="Externa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secretariadistritald.sharepoint.com/:f:/s/InstrumentosdePlaneacin-SubsecretaraFCO/EoXd5ao8C6pKoKgxVTmf9XkBauMWWX4ESkxWl4sx06IF1g?e=7MVyc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ecretariadistritald.sharepoint.com/:x:/s/InstrumentosdePlaneacin-SubsecretaraFCO/EYzBgB2RzC1DiCsgqzpgzr0BJcUZZyrHRO8X0q_6qN4s9w?e=kldU5q" TargetMode="External"/><Relationship Id="rId7" Type="http://schemas.openxmlformats.org/officeDocument/2006/relationships/printerSettings" Target="../printerSettings/printerSettings3.bin"/><Relationship Id="rId2" Type="http://schemas.openxmlformats.org/officeDocument/2006/relationships/hyperlink" Target="https://secretariadistritald.sharepoint.com/:x:/s/InstrumentosdePlaneacin-SubsecretaraFCO/EYzBgB2RzC1DiCsgqzpgzr0BJcUZZyrHRO8X0q_6qN4s9w?e=kldU5q" TargetMode="Externa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5" Type="http://schemas.openxmlformats.org/officeDocument/2006/relationships/hyperlink" Target="https://secretariadistritald.sharepoint.com/:x:/s/InstrumentosdePlaneacin-SubsecretaraFCO/EYzBgB2RzC1DiCsgqzpgzr0BJcUZZyrHRO8X0q_6qN4s9w?e=kldU5q" TargetMode="External"/><Relationship Id="rId10" Type="http://schemas.openxmlformats.org/officeDocument/2006/relationships/comments" Target="../comments3.xml"/><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secretariadistritald.sharepoint.com/:x:/s/InstrumentosdePlaneacin-SubsecretaraFCO/ESr8zeYQPDFOhMDzS4dCS68BZJE6ujKg44AAPEfAGD2WeQ?e=dvzakc"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x:/s/InstrumentosdePlaneacin-SubsecretaraFCO/ESr8zeYQPDFOhMDzS4dCS68BZJE6ujKg44AAPEfAGD2WeQ?e=dvzakc" TargetMode="Externa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5" Type="http://schemas.openxmlformats.org/officeDocument/2006/relationships/hyperlink" Target="https://secretariadistritald.sharepoint.com/:x:/s/InstrumentosdePlaneacin-SubsecretaraFCO/ESr8zeYQPDFOhMDzS4dCS68BZJE6ujKg44AAPEfAGD2WeQ?e=dvzakc" TargetMode="External"/><Relationship Id="rId10" Type="http://schemas.openxmlformats.org/officeDocument/2006/relationships/comments" Target="../comments4.xml"/><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vmlDrawing" Target="../drawings/vmlDrawing5.vml"/><Relationship Id="rId2" Type="http://schemas.openxmlformats.org/officeDocument/2006/relationships/hyperlink" Target="https://secretariadistritald.sharepoint.com/:x:/s/InstrumentosdePlaneacin-SubsecretaraFCO/Ed7OqmvsaHNMhBLZBgszCF0B-zmx9wExZ3d5xyfbMgf0kg?e=Xmea54" TargetMode="Externa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secretariadistritald.sharepoint.com/:x:/s/InstrumentosdePlaneacin-SubsecretaraFCO/Ed7OqmvsaHNMhBLZBgszCF0B-zmx9wExZ3d5xyfbMgf0kg?e=Xmea54"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microsoft.com/office/2017/10/relationships/threadedComment" Target="../threadedComments/threadedComment4.xml"/><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83" customWidth="1"/>
    <col min="5" max="5" width="34.28515625" style="278" customWidth="1"/>
    <col min="6" max="6" width="31" style="278" customWidth="1"/>
    <col min="7" max="7" width="20.140625" style="278" customWidth="1"/>
    <col min="8" max="8" width="19.140625" style="278" customWidth="1"/>
    <col min="9" max="9" width="24" style="278" customWidth="1"/>
    <col min="10" max="10" width="18.7109375" style="278" customWidth="1"/>
    <col min="11" max="11" width="21.7109375" style="278" customWidth="1"/>
    <col min="12" max="16384" width="12" style="278"/>
  </cols>
  <sheetData>
    <row r="1" spans="1:12" x14ac:dyDescent="0.25">
      <c r="A1" s="281" t="s">
        <v>0</v>
      </c>
      <c r="B1" s="281" t="s">
        <v>1</v>
      </c>
      <c r="C1" s="281" t="s">
        <v>2</v>
      </c>
      <c r="D1" s="281" t="s">
        <v>3</v>
      </c>
      <c r="E1" s="282" t="s">
        <v>4</v>
      </c>
      <c r="F1" s="282" t="s">
        <v>5</v>
      </c>
      <c r="G1" s="282" t="s">
        <v>6</v>
      </c>
      <c r="H1" s="282" t="s">
        <v>7</v>
      </c>
      <c r="I1" s="282" t="s">
        <v>8</v>
      </c>
      <c r="J1" s="282" t="s">
        <v>9</v>
      </c>
      <c r="K1" s="282" t="s">
        <v>10</v>
      </c>
      <c r="L1" s="282" t="s">
        <v>11</v>
      </c>
    </row>
    <row r="2" spans="1:12" ht="25.5" x14ac:dyDescent="0.25">
      <c r="A2" s="283" t="s">
        <v>12</v>
      </c>
      <c r="B2" s="283" t="s">
        <v>13</v>
      </c>
      <c r="C2" s="283" t="s">
        <v>14</v>
      </c>
      <c r="D2" s="283" t="s">
        <v>15</v>
      </c>
      <c r="E2" s="278" t="s">
        <v>16</v>
      </c>
      <c r="F2" s="278" t="s">
        <v>17</v>
      </c>
      <c r="G2" s="283" t="s">
        <v>18</v>
      </c>
      <c r="H2" s="278" t="s">
        <v>19</v>
      </c>
      <c r="I2" s="278" t="s">
        <v>20</v>
      </c>
      <c r="J2" s="278" t="s">
        <v>21</v>
      </c>
      <c r="K2" s="278" t="s">
        <v>22</v>
      </c>
      <c r="L2" s="278" t="s">
        <v>23</v>
      </c>
    </row>
    <row r="3" spans="1:12" ht="25.5" x14ac:dyDescent="0.25">
      <c r="A3" s="283" t="s">
        <v>24</v>
      </c>
      <c r="B3" s="283" t="s">
        <v>25</v>
      </c>
      <c r="C3" s="283" t="s">
        <v>26</v>
      </c>
      <c r="D3" s="283" t="s">
        <v>27</v>
      </c>
      <c r="E3" s="278" t="s">
        <v>28</v>
      </c>
      <c r="F3" s="278" t="s">
        <v>29</v>
      </c>
      <c r="G3" s="283" t="s">
        <v>30</v>
      </c>
      <c r="H3" s="278" t="s">
        <v>31</v>
      </c>
      <c r="I3" s="278" t="s">
        <v>32</v>
      </c>
      <c r="J3" s="278" t="s">
        <v>33</v>
      </c>
      <c r="K3" s="278" t="s">
        <v>34</v>
      </c>
      <c r="L3" s="278" t="s">
        <v>35</v>
      </c>
    </row>
    <row r="4" spans="1:12" ht="25.5" x14ac:dyDescent="0.25">
      <c r="A4" s="283" t="s">
        <v>36</v>
      </c>
      <c r="B4" s="283" t="s">
        <v>37</v>
      </c>
      <c r="D4" s="283" t="s">
        <v>38</v>
      </c>
      <c r="E4" s="278" t="s">
        <v>39</v>
      </c>
      <c r="F4" s="278" t="s">
        <v>40</v>
      </c>
      <c r="G4" s="283" t="s">
        <v>41</v>
      </c>
      <c r="I4" s="278" t="s">
        <v>42</v>
      </c>
      <c r="J4" s="278" t="s">
        <v>23</v>
      </c>
      <c r="K4" s="278" t="s">
        <v>43</v>
      </c>
      <c r="L4" s="278" t="s">
        <v>26</v>
      </c>
    </row>
    <row r="5" spans="1:12" ht="25.5" x14ac:dyDescent="0.25">
      <c r="A5" s="283" t="s">
        <v>44</v>
      </c>
      <c r="B5" s="283" t="s">
        <v>45</v>
      </c>
      <c r="D5" s="283" t="s">
        <v>46</v>
      </c>
      <c r="E5" s="278" t="s">
        <v>47</v>
      </c>
      <c r="F5" s="278" t="s">
        <v>48</v>
      </c>
      <c r="G5" s="283" t="s">
        <v>49</v>
      </c>
      <c r="I5" s="278" t="s">
        <v>50</v>
      </c>
      <c r="J5" s="278" t="s">
        <v>51</v>
      </c>
    </row>
    <row r="6" spans="1:12" ht="25.5" x14ac:dyDescent="0.25">
      <c r="B6" s="283" t="s">
        <v>52</v>
      </c>
      <c r="D6" s="283" t="s">
        <v>53</v>
      </c>
      <c r="E6" s="278" t="s">
        <v>54</v>
      </c>
      <c r="F6" s="278" t="s">
        <v>55</v>
      </c>
      <c r="G6" s="283" t="s">
        <v>56</v>
      </c>
      <c r="I6" s="278" t="s">
        <v>57</v>
      </c>
    </row>
    <row r="7" spans="1:12" ht="25.5" x14ac:dyDescent="0.25">
      <c r="D7" s="283" t="s">
        <v>58</v>
      </c>
      <c r="E7" s="278" t="s">
        <v>59</v>
      </c>
      <c r="F7" s="278" t="s">
        <v>60</v>
      </c>
      <c r="G7" s="283" t="s">
        <v>61</v>
      </c>
      <c r="I7" s="278" t="s">
        <v>62</v>
      </c>
    </row>
    <row r="8" spans="1:12" x14ac:dyDescent="0.25">
      <c r="E8" s="278" t="s">
        <v>63</v>
      </c>
      <c r="F8" s="278" t="s">
        <v>64</v>
      </c>
      <c r="G8" s="278" t="s">
        <v>65</v>
      </c>
    </row>
    <row r="9" spans="1:12" x14ac:dyDescent="0.25">
      <c r="E9" s="278" t="s">
        <v>66</v>
      </c>
      <c r="F9" s="278" t="s">
        <v>67</v>
      </c>
    </row>
    <row r="10" spans="1:12" x14ac:dyDescent="0.25">
      <c r="E10" s="278" t="s">
        <v>68</v>
      </c>
      <c r="F10" s="278" t="s">
        <v>69</v>
      </c>
    </row>
    <row r="11" spans="1:12" x14ac:dyDescent="0.25">
      <c r="E11" s="278" t="s">
        <v>70</v>
      </c>
      <c r="F11" s="278" t="s">
        <v>71</v>
      </c>
    </row>
    <row r="12" spans="1:12" x14ac:dyDescent="0.25">
      <c r="E12" s="278" t="s">
        <v>72</v>
      </c>
      <c r="F12" s="278" t="s">
        <v>73</v>
      </c>
    </row>
    <row r="13" spans="1:12" x14ac:dyDescent="0.25">
      <c r="E13" s="278" t="s">
        <v>74</v>
      </c>
      <c r="F13" s="278" t="s">
        <v>75</v>
      </c>
    </row>
    <row r="14" spans="1:12" x14ac:dyDescent="0.25">
      <c r="E14" s="278" t="s">
        <v>76</v>
      </c>
      <c r="F14" s="278" t="s">
        <v>77</v>
      </c>
    </row>
    <row r="15" spans="1:12" x14ac:dyDescent="0.25">
      <c r="E15" s="278" t="s">
        <v>78</v>
      </c>
      <c r="F15" s="278" t="s">
        <v>79</v>
      </c>
    </row>
    <row r="16" spans="1:12" x14ac:dyDescent="0.25">
      <c r="E16" s="278" t="s">
        <v>80</v>
      </c>
      <c r="F16" s="278" t="s">
        <v>81</v>
      </c>
    </row>
    <row r="17" spans="5:6" x14ac:dyDescent="0.25">
      <c r="E17" s="278" t="s">
        <v>82</v>
      </c>
      <c r="F17" s="278" t="s">
        <v>83</v>
      </c>
    </row>
    <row r="18" spans="5:6" x14ac:dyDescent="0.25">
      <c r="E18" s="278" t="s">
        <v>84</v>
      </c>
      <c r="F18" s="278" t="s">
        <v>85</v>
      </c>
    </row>
    <row r="19" spans="5:6" x14ac:dyDescent="0.25">
      <c r="E19" s="278" t="s">
        <v>86</v>
      </c>
    </row>
    <row r="20" spans="5:6" x14ac:dyDescent="0.25">
      <c r="E20" s="278" t="s">
        <v>87</v>
      </c>
    </row>
    <row r="21" spans="5:6" x14ac:dyDescent="0.25">
      <c r="E21" s="278" t="s">
        <v>88</v>
      </c>
    </row>
    <row r="22" spans="5:6" x14ac:dyDescent="0.25">
      <c r="E22" s="278" t="s">
        <v>89</v>
      </c>
    </row>
    <row r="23" spans="5:6" x14ac:dyDescent="0.25">
      <c r="E23" s="278"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29"/>
      <c r="B3" s="417"/>
      <c r="C3" s="417"/>
      <c r="D3" s="417"/>
      <c r="E3" s="417"/>
      <c r="F3" s="417"/>
      <c r="G3" s="417"/>
      <c r="H3" s="417"/>
      <c r="I3" s="417"/>
      <c r="J3" s="417"/>
      <c r="K3" s="417"/>
      <c r="L3" s="417"/>
      <c r="M3" s="417"/>
      <c r="N3" s="417"/>
      <c r="O3" s="417"/>
    </row>
    <row r="4" spans="1:15" ht="39.75" customHeight="1" x14ac:dyDescent="0.25">
      <c r="A4" s="430" t="s">
        <v>91</v>
      </c>
      <c r="B4" s="417"/>
      <c r="C4" s="417"/>
      <c r="D4" s="417"/>
      <c r="E4" s="417"/>
      <c r="F4" s="417"/>
      <c r="G4" s="417"/>
      <c r="H4" s="417"/>
      <c r="I4" s="417"/>
      <c r="J4" s="417"/>
      <c r="K4" s="417"/>
      <c r="L4" s="417"/>
      <c r="M4" s="417"/>
      <c r="N4" s="417"/>
      <c r="O4" s="417"/>
    </row>
    <row r="5" spans="1:15" ht="21" hidden="1" customHeight="1" x14ac:dyDescent="0.35">
      <c r="A5" s="429"/>
      <c r="B5" s="417"/>
      <c r="C5" s="417"/>
      <c r="D5" s="417"/>
      <c r="E5" s="417"/>
      <c r="F5" s="417"/>
      <c r="G5" s="417"/>
      <c r="H5" s="417"/>
      <c r="I5" s="417"/>
      <c r="J5" s="417"/>
      <c r="K5" s="417"/>
      <c r="L5" s="417"/>
      <c r="M5" s="417"/>
      <c r="N5" s="417"/>
      <c r="O5" s="417"/>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31" t="s">
        <v>92</v>
      </c>
      <c r="C7" s="417"/>
      <c r="D7" s="417"/>
      <c r="E7" s="1"/>
      <c r="F7" s="432">
        <v>2024</v>
      </c>
      <c r="G7" s="433"/>
      <c r="H7" s="52"/>
      <c r="I7" s="52"/>
      <c r="J7" s="2">
        <v>2025</v>
      </c>
      <c r="K7" s="2">
        <v>2026</v>
      </c>
      <c r="L7" s="2">
        <v>2027</v>
      </c>
      <c r="M7" s="2">
        <v>2028</v>
      </c>
      <c r="N7" s="2" t="s">
        <v>93</v>
      </c>
      <c r="O7" s="1"/>
    </row>
    <row r="8" spans="1:15" ht="15" hidden="1" customHeight="1" x14ac:dyDescent="0.25">
      <c r="A8" s="1"/>
      <c r="B8" s="417"/>
      <c r="C8" s="417"/>
      <c r="D8" s="417"/>
      <c r="E8" s="1"/>
      <c r="F8" s="434">
        <v>16263770000</v>
      </c>
      <c r="G8" s="433"/>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24" t="s">
        <v>94</v>
      </c>
      <c r="B11" s="417"/>
      <c r="C11" s="417"/>
      <c r="D11" s="417"/>
      <c r="E11" s="417"/>
      <c r="F11" s="417"/>
      <c r="G11" s="417"/>
      <c r="H11" s="417"/>
      <c r="I11" s="417"/>
      <c r="J11" s="417"/>
      <c r="K11" s="417"/>
      <c r="L11" s="417"/>
      <c r="M11" s="417"/>
      <c r="N11" s="417"/>
      <c r="O11" s="417"/>
    </row>
    <row r="12" spans="1:15" ht="9" customHeight="1" x14ac:dyDescent="0.25">
      <c r="A12" s="5"/>
      <c r="B12" s="5"/>
      <c r="C12" s="5"/>
      <c r="D12" s="5"/>
      <c r="E12" s="5"/>
      <c r="F12" s="5"/>
      <c r="G12" s="5"/>
      <c r="H12" s="5"/>
      <c r="I12" s="5"/>
      <c r="J12" s="5"/>
      <c r="K12" s="5"/>
      <c r="L12" s="5"/>
      <c r="M12" s="5"/>
      <c r="N12" s="5"/>
      <c r="O12" s="5"/>
    </row>
    <row r="13" spans="1:15" ht="21.75" customHeight="1" x14ac:dyDescent="0.25">
      <c r="A13" s="416" t="s">
        <v>95</v>
      </c>
      <c r="B13" s="423"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417"/>
      <c r="B14" s="419"/>
      <c r="C14" s="4"/>
      <c r="D14" s="422">
        <v>1</v>
      </c>
      <c r="E14" s="4"/>
      <c r="F14" s="422" t="s">
        <v>21</v>
      </c>
      <c r="G14" s="4"/>
      <c r="H14" s="422"/>
      <c r="I14" s="4"/>
      <c r="J14" s="9" t="s">
        <v>100</v>
      </c>
      <c r="K14" s="10">
        <v>15</v>
      </c>
      <c r="L14" s="11">
        <v>50</v>
      </c>
      <c r="M14" s="11">
        <v>85</v>
      </c>
      <c r="N14" s="12">
        <v>100</v>
      </c>
      <c r="O14" s="10">
        <v>100</v>
      </c>
    </row>
    <row r="15" spans="1:15" ht="21.75" customHeight="1" x14ac:dyDescent="0.25">
      <c r="A15" s="417"/>
      <c r="B15" s="420"/>
      <c r="C15" s="4"/>
      <c r="D15" s="420"/>
      <c r="E15" s="4"/>
      <c r="F15" s="420"/>
      <c r="G15" s="4"/>
      <c r="H15" s="420"/>
      <c r="I15" s="4"/>
      <c r="J15" s="9" t="s">
        <v>101</v>
      </c>
      <c r="K15" s="3"/>
      <c r="L15" s="3"/>
      <c r="M15" s="3"/>
      <c r="N15" s="3"/>
      <c r="O15" s="3">
        <f t="shared" ref="O15" si="0">SUM(K15:N15)</f>
        <v>0</v>
      </c>
    </row>
    <row r="17" spans="1:15" ht="15" customHeight="1" x14ac:dyDescent="0.25">
      <c r="A17" s="435" t="s">
        <v>102</v>
      </c>
      <c r="B17" s="417"/>
      <c r="C17" s="417"/>
      <c r="D17" s="417"/>
      <c r="E17" s="417"/>
      <c r="F17" s="417"/>
      <c r="G17" s="417"/>
      <c r="H17" s="417"/>
      <c r="I17" s="417"/>
      <c r="J17" s="417"/>
      <c r="K17" s="417"/>
      <c r="L17" s="417"/>
      <c r="M17" s="417"/>
      <c r="N17" s="417"/>
      <c r="O17" s="417"/>
    </row>
    <row r="18" spans="1:15" ht="26.25" customHeight="1" x14ac:dyDescent="0.25">
      <c r="A18" s="416" t="s">
        <v>103</v>
      </c>
      <c r="B18" s="425"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417"/>
      <c r="B19" s="419"/>
      <c r="C19" s="4"/>
      <c r="D19" s="422">
        <v>1</v>
      </c>
      <c r="E19" s="4"/>
      <c r="F19" s="422" t="s">
        <v>23</v>
      </c>
      <c r="G19" s="4"/>
      <c r="H19" s="422">
        <v>10</v>
      </c>
      <c r="I19" s="4"/>
      <c r="J19" s="9" t="s">
        <v>100</v>
      </c>
      <c r="K19" s="10">
        <v>1</v>
      </c>
      <c r="L19" s="11">
        <v>1</v>
      </c>
      <c r="M19" s="11">
        <v>1</v>
      </c>
      <c r="N19" s="11">
        <v>1</v>
      </c>
      <c r="O19" s="14">
        <v>1</v>
      </c>
    </row>
    <row r="20" spans="1:15" ht="15" customHeight="1" x14ac:dyDescent="0.25">
      <c r="A20" s="417"/>
      <c r="B20" s="420"/>
      <c r="C20" s="4"/>
      <c r="D20" s="420"/>
      <c r="E20" s="4"/>
      <c r="F20" s="420"/>
      <c r="G20" s="4"/>
      <c r="H20" s="420"/>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16" t="s">
        <v>103</v>
      </c>
      <c r="B22" s="418"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417"/>
      <c r="B23" s="419"/>
      <c r="C23" s="4"/>
      <c r="D23" s="422">
        <v>1</v>
      </c>
      <c r="E23" s="4"/>
      <c r="F23" s="422" t="s">
        <v>23</v>
      </c>
      <c r="G23" s="4"/>
      <c r="H23" s="422">
        <v>10</v>
      </c>
      <c r="I23" s="4"/>
      <c r="J23" s="9" t="s">
        <v>100</v>
      </c>
      <c r="K23" s="10">
        <v>1</v>
      </c>
      <c r="L23" s="11">
        <v>1</v>
      </c>
      <c r="M23" s="11">
        <v>1</v>
      </c>
      <c r="N23" s="11">
        <v>1</v>
      </c>
      <c r="O23" s="14">
        <v>1</v>
      </c>
    </row>
    <row r="24" spans="1:15" ht="15" customHeight="1" x14ac:dyDescent="0.25">
      <c r="A24" s="417"/>
      <c r="B24" s="420"/>
      <c r="C24" s="4"/>
      <c r="D24" s="420"/>
      <c r="E24" s="4"/>
      <c r="F24" s="420"/>
      <c r="G24" s="4"/>
      <c r="H24" s="420"/>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16" t="s">
        <v>103</v>
      </c>
      <c r="B26" s="426"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417"/>
      <c r="B27" s="427"/>
      <c r="C27" s="4"/>
      <c r="D27" s="422">
        <v>1</v>
      </c>
      <c r="E27" s="4"/>
      <c r="F27" s="422" t="s">
        <v>23</v>
      </c>
      <c r="G27" s="4"/>
      <c r="H27" s="422">
        <v>10</v>
      </c>
      <c r="I27" s="4"/>
      <c r="J27" s="9" t="s">
        <v>100</v>
      </c>
      <c r="K27" s="10">
        <v>1</v>
      </c>
      <c r="L27" s="11">
        <v>1</v>
      </c>
      <c r="M27" s="11">
        <v>1</v>
      </c>
      <c r="N27" s="11">
        <v>1</v>
      </c>
      <c r="O27" s="14">
        <v>1</v>
      </c>
    </row>
    <row r="28" spans="1:15" ht="15" customHeight="1" x14ac:dyDescent="0.25">
      <c r="A28" s="417"/>
      <c r="B28" s="428"/>
      <c r="C28" s="4"/>
      <c r="D28" s="420"/>
      <c r="E28" s="4"/>
      <c r="F28" s="420"/>
      <c r="G28" s="4"/>
      <c r="H28" s="420"/>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16" t="s">
        <v>103</v>
      </c>
      <c r="B30" s="441"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417"/>
      <c r="B31" s="419"/>
      <c r="C31" s="4"/>
      <c r="D31" s="422">
        <v>100</v>
      </c>
      <c r="E31" s="4"/>
      <c r="F31" s="422" t="s">
        <v>33</v>
      </c>
      <c r="G31" s="4"/>
      <c r="H31" s="422">
        <v>15</v>
      </c>
      <c r="I31" s="4"/>
      <c r="J31" s="9" t="s">
        <v>100</v>
      </c>
      <c r="K31" s="18">
        <v>0.15</v>
      </c>
      <c r="L31" s="18">
        <v>0.5</v>
      </c>
      <c r="M31" s="18">
        <v>0.85</v>
      </c>
      <c r="N31" s="18">
        <v>1</v>
      </c>
      <c r="O31" s="19">
        <v>100</v>
      </c>
    </row>
    <row r="32" spans="1:15" ht="15" customHeight="1" x14ac:dyDescent="0.25">
      <c r="A32" s="417"/>
      <c r="B32" s="420"/>
      <c r="C32" s="4"/>
      <c r="D32" s="420"/>
      <c r="E32" s="4"/>
      <c r="F32" s="420"/>
      <c r="G32" s="4"/>
      <c r="H32" s="420"/>
      <c r="I32" s="4"/>
      <c r="J32" s="9" t="s">
        <v>101</v>
      </c>
      <c r="K32" s="15">
        <v>265950000</v>
      </c>
      <c r="L32" s="15">
        <v>699000000</v>
      </c>
      <c r="M32" s="15">
        <v>808000000</v>
      </c>
      <c r="N32" s="15">
        <v>812000000</v>
      </c>
      <c r="O32" s="14">
        <f>+SUM(K32:N32)</f>
        <v>2584950000</v>
      </c>
    </row>
    <row r="34" spans="1:15" ht="15" customHeight="1" x14ac:dyDescent="0.25">
      <c r="A34" s="424" t="s">
        <v>110</v>
      </c>
      <c r="B34" s="417"/>
      <c r="C34" s="417"/>
      <c r="D34" s="417"/>
      <c r="E34" s="417"/>
      <c r="F34" s="417"/>
      <c r="G34" s="417"/>
      <c r="H34" s="417"/>
      <c r="I34" s="417"/>
      <c r="J34" s="417"/>
      <c r="K34" s="417"/>
      <c r="L34" s="417"/>
      <c r="M34" s="417"/>
      <c r="N34" s="417"/>
      <c r="O34" s="417"/>
    </row>
    <row r="35" spans="1:15" ht="9" customHeight="1" x14ac:dyDescent="0.25">
      <c r="A35" s="5"/>
      <c r="B35" s="5"/>
      <c r="C35" s="5"/>
      <c r="D35" s="5"/>
      <c r="E35" s="5"/>
      <c r="F35" s="5"/>
      <c r="G35" s="5"/>
      <c r="H35" s="5"/>
      <c r="I35" s="5"/>
      <c r="J35" s="5"/>
      <c r="K35" s="5"/>
      <c r="L35" s="5"/>
      <c r="M35" s="5"/>
      <c r="N35" s="5"/>
      <c r="O35" s="5"/>
    </row>
    <row r="36" spans="1:15" ht="21.75" customHeight="1" x14ac:dyDescent="0.25">
      <c r="A36" s="416" t="s">
        <v>95</v>
      </c>
      <c r="B36" s="423"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417"/>
      <c r="B37" s="419"/>
      <c r="C37" s="4"/>
      <c r="D37" s="422">
        <v>5</v>
      </c>
      <c r="E37" s="4"/>
      <c r="F37" s="422" t="s">
        <v>21</v>
      </c>
      <c r="G37" s="4"/>
      <c r="H37" s="422">
        <v>15</v>
      </c>
      <c r="I37" s="4"/>
      <c r="J37" s="9" t="s">
        <v>100</v>
      </c>
      <c r="K37" s="20">
        <v>1.7</v>
      </c>
      <c r="L37" s="20">
        <v>1.6</v>
      </c>
      <c r="M37" s="20">
        <v>0.9</v>
      </c>
      <c r="N37" s="20">
        <v>0.8</v>
      </c>
      <c r="O37" s="21">
        <f t="shared" ref="O37:O38" si="1">SUM(K37:N37)</f>
        <v>5</v>
      </c>
    </row>
    <row r="38" spans="1:15" ht="21.75" customHeight="1" x14ac:dyDescent="0.25">
      <c r="A38" s="417"/>
      <c r="B38" s="420"/>
      <c r="C38" s="4"/>
      <c r="D38" s="420"/>
      <c r="E38" s="4"/>
      <c r="F38" s="420"/>
      <c r="G38" s="4"/>
      <c r="H38" s="420"/>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16" t="s">
        <v>103</v>
      </c>
      <c r="B41" s="425"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417"/>
      <c r="B42" s="419"/>
      <c r="C42" s="4"/>
      <c r="D42" s="422">
        <v>5</v>
      </c>
      <c r="E42" s="4"/>
      <c r="F42" s="422" t="s">
        <v>21</v>
      </c>
      <c r="G42" s="4"/>
      <c r="H42" s="422">
        <v>15</v>
      </c>
      <c r="I42" s="4"/>
      <c r="J42" s="9" t="s">
        <v>100</v>
      </c>
      <c r="K42" s="20">
        <v>1.7</v>
      </c>
      <c r="L42" s="20">
        <v>1.6</v>
      </c>
      <c r="M42" s="20">
        <v>0.9</v>
      </c>
      <c r="N42" s="20">
        <v>0.8</v>
      </c>
      <c r="O42" s="21">
        <f>SUM(K42:N42)</f>
        <v>5</v>
      </c>
    </row>
    <row r="43" spans="1:15" ht="15" customHeight="1" x14ac:dyDescent="0.25">
      <c r="A43" s="417"/>
      <c r="B43" s="420"/>
      <c r="C43" s="4"/>
      <c r="D43" s="420"/>
      <c r="E43" s="4"/>
      <c r="F43" s="420"/>
      <c r="G43" s="4"/>
      <c r="H43" s="420"/>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24" t="s">
        <v>113</v>
      </c>
      <c r="B46" s="417"/>
      <c r="C46" s="417"/>
      <c r="D46" s="417"/>
      <c r="E46" s="417"/>
      <c r="F46" s="417"/>
      <c r="G46" s="417"/>
      <c r="H46" s="417"/>
      <c r="I46" s="417"/>
      <c r="J46" s="417"/>
      <c r="K46" s="417"/>
      <c r="L46" s="417"/>
      <c r="M46" s="417"/>
      <c r="N46" s="417"/>
      <c r="O46" s="417"/>
    </row>
    <row r="47" spans="1:15" ht="9" customHeight="1" x14ac:dyDescent="0.25">
      <c r="A47" s="5"/>
      <c r="B47" s="5"/>
      <c r="C47" s="5"/>
      <c r="D47" s="5"/>
      <c r="E47" s="5"/>
      <c r="F47" s="5"/>
      <c r="G47" s="5"/>
      <c r="H47" s="5"/>
      <c r="I47" s="5"/>
      <c r="J47" s="5"/>
      <c r="K47" s="5"/>
      <c r="L47" s="5"/>
      <c r="M47" s="5"/>
      <c r="N47" s="5"/>
      <c r="O47" s="5"/>
    </row>
    <row r="48" spans="1:15" ht="30" customHeight="1" x14ac:dyDescent="0.25">
      <c r="A48" s="416" t="s">
        <v>95</v>
      </c>
      <c r="B48" s="423"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417"/>
      <c r="B49" s="419"/>
      <c r="C49" s="4"/>
      <c r="D49" s="422">
        <v>100</v>
      </c>
      <c r="E49" s="4"/>
      <c r="F49" s="422" t="s">
        <v>33</v>
      </c>
      <c r="G49" s="4"/>
      <c r="H49" s="422">
        <f>+H54+H58</f>
        <v>28</v>
      </c>
      <c r="I49" s="4"/>
      <c r="J49" s="9" t="s">
        <v>100</v>
      </c>
      <c r="K49" s="23"/>
      <c r="L49" s="23"/>
      <c r="M49" s="23"/>
      <c r="N49" s="23"/>
      <c r="O49" s="14">
        <v>100</v>
      </c>
    </row>
    <row r="50" spans="1:15" ht="21.75" customHeight="1" x14ac:dyDescent="0.25">
      <c r="A50" s="417"/>
      <c r="B50" s="420"/>
      <c r="C50" s="4"/>
      <c r="D50" s="420"/>
      <c r="E50" s="4"/>
      <c r="F50" s="420"/>
      <c r="G50" s="4"/>
      <c r="H50" s="420"/>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21" t="s">
        <v>102</v>
      </c>
      <c r="B52" s="421"/>
      <c r="C52" s="421"/>
      <c r="D52" s="421"/>
      <c r="E52" s="421"/>
      <c r="F52" s="421"/>
      <c r="G52" s="421"/>
      <c r="H52" s="421"/>
      <c r="I52" s="421"/>
      <c r="J52" s="421"/>
      <c r="K52" s="421"/>
      <c r="L52" s="421"/>
      <c r="M52" s="421"/>
      <c r="N52" s="421"/>
      <c r="O52" s="421"/>
    </row>
    <row r="53" spans="1:15" ht="26.25" customHeight="1" x14ac:dyDescent="0.25">
      <c r="A53" s="436" t="s">
        <v>103</v>
      </c>
      <c r="B53" s="437"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436"/>
      <c r="B54" s="438"/>
      <c r="C54" s="4"/>
      <c r="D54" s="422">
        <v>100</v>
      </c>
      <c r="E54" s="4"/>
      <c r="F54" s="422" t="s">
        <v>33</v>
      </c>
      <c r="G54" s="4"/>
      <c r="H54" s="422">
        <v>15</v>
      </c>
      <c r="I54" s="4"/>
      <c r="J54" s="9" t="s">
        <v>100</v>
      </c>
      <c r="K54" s="23">
        <v>0.1</v>
      </c>
      <c r="L54" s="23">
        <v>0.5</v>
      </c>
      <c r="M54" s="23"/>
      <c r="N54" s="23"/>
      <c r="O54" s="14">
        <v>100</v>
      </c>
    </row>
    <row r="55" spans="1:15" ht="15" customHeight="1" x14ac:dyDescent="0.25">
      <c r="A55" s="436"/>
      <c r="B55" s="439"/>
      <c r="C55" s="4"/>
      <c r="D55" s="440"/>
      <c r="E55" s="4"/>
      <c r="F55" s="440"/>
      <c r="G55" s="4"/>
      <c r="H55" s="420"/>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16" t="s">
        <v>103</v>
      </c>
      <c r="B57" s="418"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417"/>
      <c r="B58" s="419"/>
      <c r="C58" s="4"/>
      <c r="D58" s="422">
        <v>100</v>
      </c>
      <c r="E58" s="4"/>
      <c r="F58" s="422" t="s">
        <v>23</v>
      </c>
      <c r="G58" s="4"/>
      <c r="H58" s="422">
        <v>13</v>
      </c>
      <c r="I58" s="4"/>
      <c r="J58" s="9" t="s">
        <v>100</v>
      </c>
      <c r="K58" s="23">
        <v>0.05</v>
      </c>
      <c r="L58" s="23"/>
      <c r="M58" s="23"/>
      <c r="N58" s="23"/>
      <c r="O58" s="14">
        <v>100</v>
      </c>
    </row>
    <row r="59" spans="1:15" ht="15" customHeight="1" x14ac:dyDescent="0.25">
      <c r="A59" s="417"/>
      <c r="B59" s="420"/>
      <c r="C59" s="4"/>
      <c r="D59" s="420"/>
      <c r="E59" s="4"/>
      <c r="F59" s="420"/>
      <c r="G59" s="4"/>
      <c r="H59" s="420"/>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24" t="s">
        <v>117</v>
      </c>
      <c r="B62" s="417"/>
      <c r="C62" s="417"/>
      <c r="D62" s="417"/>
      <c r="E62" s="417"/>
      <c r="F62" s="417"/>
      <c r="G62" s="417"/>
      <c r="H62" s="417"/>
      <c r="I62" s="417"/>
      <c r="J62" s="417"/>
      <c r="K62" s="417"/>
      <c r="L62" s="417"/>
      <c r="M62" s="417"/>
      <c r="N62" s="417"/>
      <c r="O62" s="417"/>
    </row>
    <row r="63" spans="1:15" ht="15" customHeight="1" x14ac:dyDescent="0.25">
      <c r="A63" s="5"/>
      <c r="B63" s="5"/>
      <c r="C63" s="5"/>
      <c r="D63" s="5"/>
      <c r="E63" s="5"/>
      <c r="F63" s="5"/>
      <c r="G63" s="5"/>
      <c r="H63" s="5"/>
      <c r="I63" s="5"/>
      <c r="J63" s="5"/>
      <c r="K63" s="5"/>
      <c r="L63" s="5"/>
      <c r="M63" s="5"/>
      <c r="N63" s="5"/>
      <c r="O63" s="5"/>
    </row>
    <row r="64" spans="1:15" ht="25.5" x14ac:dyDescent="0.25">
      <c r="A64" s="416" t="s">
        <v>95</v>
      </c>
      <c r="B64" s="423"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417"/>
      <c r="B65" s="419"/>
      <c r="C65" s="4"/>
      <c r="D65" s="422">
        <v>60</v>
      </c>
      <c r="E65" s="4"/>
      <c r="F65" s="422" t="s">
        <v>33</v>
      </c>
      <c r="G65" s="4"/>
      <c r="H65" s="422">
        <v>12</v>
      </c>
      <c r="I65" s="4"/>
      <c r="J65" s="9" t="s">
        <v>100</v>
      </c>
      <c r="K65" s="10">
        <v>15</v>
      </c>
      <c r="L65" s="11">
        <v>30</v>
      </c>
      <c r="M65" s="11">
        <v>45</v>
      </c>
      <c r="N65" s="11">
        <v>60</v>
      </c>
      <c r="O65" s="14">
        <v>60</v>
      </c>
    </row>
    <row r="66" spans="1:15" ht="15" customHeight="1" x14ac:dyDescent="0.25">
      <c r="A66" s="417"/>
      <c r="B66" s="420"/>
      <c r="C66" s="4"/>
      <c r="D66" s="420"/>
      <c r="E66" s="4"/>
      <c r="F66" s="420"/>
      <c r="G66" s="4"/>
      <c r="H66" s="420"/>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35" t="s">
        <v>102</v>
      </c>
      <c r="B68" s="417"/>
      <c r="C68" s="417"/>
      <c r="D68" s="417"/>
      <c r="E68" s="417"/>
      <c r="F68" s="417"/>
      <c r="G68" s="417"/>
      <c r="H68" s="417"/>
      <c r="I68" s="417"/>
      <c r="J68" s="417"/>
      <c r="K68" s="417"/>
      <c r="L68" s="417"/>
      <c r="M68" s="417"/>
      <c r="N68" s="417"/>
      <c r="O68" s="417"/>
    </row>
    <row r="69" spans="1:15" ht="25.5" customHeight="1" x14ac:dyDescent="0.25">
      <c r="A69" s="416" t="s">
        <v>103</v>
      </c>
      <c r="B69" s="425"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417"/>
      <c r="B70" s="419"/>
      <c r="C70" s="4"/>
      <c r="D70" s="422">
        <v>60</v>
      </c>
      <c r="E70" s="4"/>
      <c r="F70" s="422" t="s">
        <v>33</v>
      </c>
      <c r="G70" s="4"/>
      <c r="H70" s="422">
        <v>12</v>
      </c>
      <c r="I70" s="4"/>
      <c r="J70" s="9" t="s">
        <v>100</v>
      </c>
      <c r="K70" s="10">
        <v>15</v>
      </c>
      <c r="L70" s="11">
        <v>30</v>
      </c>
      <c r="M70" s="11">
        <v>45</v>
      </c>
      <c r="N70" s="11">
        <v>60</v>
      </c>
      <c r="O70" s="14">
        <v>60</v>
      </c>
    </row>
    <row r="71" spans="1:15" ht="15" customHeight="1" x14ac:dyDescent="0.25">
      <c r="A71" s="417"/>
      <c r="B71" s="420"/>
      <c r="C71" s="4"/>
      <c r="D71" s="420"/>
      <c r="E71" s="4"/>
      <c r="F71" s="420"/>
      <c r="G71" s="4"/>
      <c r="H71" s="420"/>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124</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8" t="s">
        <v>125</v>
      </c>
      <c r="D12" s="479"/>
      <c r="E12" s="476" t="s">
        <v>126</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row>
    <row r="15" spans="2:28" ht="29.25" customHeight="1" x14ac:dyDescent="0.25">
      <c r="B15" s="30"/>
      <c r="C15" s="442"/>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row>
    <row r="17" spans="3:27"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row>
    <row r="18" spans="3:27"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row>
    <row r="19" spans="3:27"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row>
    <row r="20" spans="3:27"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row>
    <row r="21" spans="3:27"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row>
    <row r="22" spans="3:27"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row>
    <row r="23" spans="3:27"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23</v>
      </c>
      <c r="X23" s="443"/>
      <c r="Y23" s="443"/>
      <c r="Z23" s="443"/>
      <c r="AA23" s="433"/>
    </row>
    <row r="24" spans="3:27"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row>
    <row r="25" spans="3:27"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row>
    <row r="26" spans="3:27" ht="29.25" customHeight="1" x14ac:dyDescent="0.25">
      <c r="C26" s="480" t="s">
        <v>133</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row>
    <row r="27" spans="3:27"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row>
    <row r="28" spans="3:27"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row>
    <row r="29" spans="3:27" ht="29.25" customHeight="1" x14ac:dyDescent="0.25">
      <c r="C29" s="480" t="s">
        <v>135</v>
      </c>
      <c r="D29" s="443"/>
      <c r="E29" s="443"/>
      <c r="F29" s="443"/>
      <c r="G29" s="443"/>
      <c r="H29" s="443"/>
      <c r="I29" s="443"/>
      <c r="J29" s="443"/>
      <c r="K29" s="433"/>
      <c r="L29" s="315"/>
      <c r="M29" s="480" t="s">
        <v>136</v>
      </c>
      <c r="N29" s="443"/>
      <c r="O29" s="443"/>
      <c r="P29" s="443"/>
      <c r="Q29" s="443"/>
      <c r="R29" s="443"/>
      <c r="S29" s="443"/>
      <c r="T29" s="443"/>
      <c r="U29" s="443"/>
      <c r="V29" s="443"/>
      <c r="W29" s="443"/>
      <c r="X29" s="443"/>
      <c r="Y29" s="443"/>
      <c r="Z29" s="443"/>
      <c r="AA29" s="433"/>
    </row>
    <row r="30" spans="3:27"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3:27"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row>
    <row r="32" spans="3:27" ht="90" customHeight="1" x14ac:dyDescent="0.25">
      <c r="C32" s="481" t="s">
        <v>138</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row>
    <row r="34" spans="3:27" ht="15.75" customHeight="1" x14ac:dyDescent="0.25">
      <c r="C34" s="464" t="s">
        <v>139</v>
      </c>
      <c r="D34" s="460"/>
      <c r="E34" s="318"/>
      <c r="F34" s="442" t="s">
        <v>22</v>
      </c>
      <c r="G34" s="433"/>
      <c r="H34" s="318"/>
      <c r="I34" s="305"/>
      <c r="J34" s="325" t="s">
        <v>140</v>
      </c>
      <c r="K34" s="442">
        <v>1</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143</v>
      </c>
      <c r="G36" s="443"/>
      <c r="H36" s="443"/>
      <c r="I36" s="443"/>
      <c r="J36" s="443"/>
      <c r="K36" s="443"/>
      <c r="L36" s="443"/>
      <c r="M36" s="433"/>
      <c r="N36" s="305"/>
      <c r="O36" s="325" t="s">
        <v>144</v>
      </c>
      <c r="P36" s="480">
        <v>1</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1</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1</v>
      </c>
      <c r="H50" s="462" t="s">
        <v>124</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1</v>
      </c>
      <c r="H51" s="462" t="s">
        <v>124</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1</v>
      </c>
      <c r="H52" s="462" t="s">
        <v>124</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1</v>
      </c>
      <c r="H53" s="462" t="s">
        <v>124</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O122"/>
  <sheetViews>
    <sheetView showGridLines="0" view="pageBreakPreview" topLeftCell="A29" zoomScale="60" zoomScaleNormal="70" workbookViewId="0">
      <selection activeCell="D41" sqref="D41:E41"/>
    </sheetView>
  </sheetViews>
  <sheetFormatPr baseColWidth="10" defaultColWidth="10.85546875" defaultRowHeight="14.25" x14ac:dyDescent="0.25"/>
  <cols>
    <col min="1" max="1" width="49.7109375" style="66" customWidth="1"/>
    <col min="2" max="3" width="35.7109375" style="66" customWidth="1"/>
    <col min="4" max="5" width="34.5703125" style="66" customWidth="1"/>
    <col min="6" max="7" width="25.85546875" style="66" customWidth="1"/>
    <col min="8" max="9" width="64.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5"/>
      <c r="J1" s="545"/>
      <c r="K1" s="545"/>
      <c r="L1" s="546"/>
      <c r="M1" s="541" t="s">
        <v>183</v>
      </c>
      <c r="N1" s="542"/>
      <c r="O1" s="543"/>
    </row>
    <row r="2" spans="1:15" s="146" customFormat="1" ht="30.75" customHeight="1" thickBot="1" x14ac:dyDescent="0.3">
      <c r="A2" s="568"/>
      <c r="B2" s="547" t="s">
        <v>184</v>
      </c>
      <c r="C2" s="548"/>
      <c r="D2" s="548"/>
      <c r="E2" s="548"/>
      <c r="F2" s="548"/>
      <c r="G2" s="548"/>
      <c r="H2" s="548"/>
      <c r="I2" s="548"/>
      <c r="J2" s="548"/>
      <c r="K2" s="548"/>
      <c r="L2" s="549"/>
      <c r="M2" s="541" t="s">
        <v>185</v>
      </c>
      <c r="N2" s="542"/>
      <c r="O2" s="543"/>
    </row>
    <row r="3" spans="1:15" s="146" customFormat="1" ht="24" customHeight="1" thickBot="1" x14ac:dyDescent="0.3">
      <c r="A3" s="568"/>
      <c r="B3" s="547" t="s">
        <v>186</v>
      </c>
      <c r="C3" s="548"/>
      <c r="D3" s="548"/>
      <c r="E3" s="548"/>
      <c r="F3" s="548"/>
      <c r="G3" s="548"/>
      <c r="H3" s="548"/>
      <c r="I3" s="548"/>
      <c r="J3" s="548"/>
      <c r="K3" s="548"/>
      <c r="L3" s="549"/>
      <c r="M3" s="541" t="s">
        <v>187</v>
      </c>
      <c r="N3" s="542"/>
      <c r="O3" s="543"/>
    </row>
    <row r="4" spans="1:15" s="146" customFormat="1" ht="21.75" customHeight="1" thickBot="1" x14ac:dyDescent="0.3">
      <c r="A4" s="569"/>
      <c r="B4" s="550" t="s">
        <v>188</v>
      </c>
      <c r="C4" s="551"/>
      <c r="D4" s="551"/>
      <c r="E4" s="551"/>
      <c r="F4" s="551"/>
      <c r="G4" s="551"/>
      <c r="H4" s="551"/>
      <c r="I4" s="551"/>
      <c r="J4" s="551"/>
      <c r="K4" s="551"/>
      <c r="L4" s="552"/>
      <c r="M4" s="541" t="s">
        <v>189</v>
      </c>
      <c r="N4" s="542"/>
      <c r="O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571" t="s">
        <v>190</v>
      </c>
      <c r="B6" s="255" t="s">
        <v>191</v>
      </c>
      <c r="C6" s="210" t="s">
        <v>192</v>
      </c>
      <c r="D6" s="255" t="s">
        <v>193</v>
      </c>
      <c r="E6" s="210" t="s">
        <v>192</v>
      </c>
      <c r="F6" s="255" t="s">
        <v>194</v>
      </c>
      <c r="G6" s="211"/>
      <c r="H6" s="255" t="s">
        <v>195</v>
      </c>
      <c r="I6" s="212"/>
      <c r="J6" s="555" t="s">
        <v>196</v>
      </c>
      <c r="K6" s="570"/>
      <c r="L6" s="254" t="s">
        <v>197</v>
      </c>
      <c r="M6" s="579"/>
      <c r="N6" s="579"/>
      <c r="O6" s="579"/>
    </row>
    <row r="7" spans="1:15" s="146" customFormat="1" ht="21.75" customHeight="1" thickBot="1" x14ac:dyDescent="0.3">
      <c r="A7" s="571"/>
      <c r="B7" s="256" t="s">
        <v>198</v>
      </c>
      <c r="C7" s="213"/>
      <c r="D7" s="255" t="s">
        <v>199</v>
      </c>
      <c r="E7" s="214"/>
      <c r="F7" s="255" t="s">
        <v>200</v>
      </c>
      <c r="G7" s="214"/>
      <c r="H7" s="255" t="s">
        <v>201</v>
      </c>
      <c r="I7" s="212"/>
      <c r="J7" s="555"/>
      <c r="K7" s="570"/>
      <c r="L7" s="254" t="s">
        <v>202</v>
      </c>
      <c r="M7" s="579" t="s">
        <v>192</v>
      </c>
      <c r="N7" s="579"/>
      <c r="O7" s="579"/>
    </row>
    <row r="8" spans="1:15" s="146" customFormat="1" ht="21.75" customHeight="1" thickBot="1" x14ac:dyDescent="0.3">
      <c r="A8" s="571"/>
      <c r="B8" s="255" t="s">
        <v>203</v>
      </c>
      <c r="C8" s="210"/>
      <c r="D8" s="255" t="s">
        <v>204</v>
      </c>
      <c r="E8" s="214"/>
      <c r="F8" s="255" t="s">
        <v>205</v>
      </c>
      <c r="G8" s="214"/>
      <c r="H8" s="255" t="s">
        <v>206</v>
      </c>
      <c r="I8" s="212"/>
      <c r="J8" s="555"/>
      <c r="K8" s="570"/>
      <c r="L8" s="254" t="s">
        <v>207</v>
      </c>
      <c r="M8" s="579" t="s">
        <v>192</v>
      </c>
      <c r="N8" s="579"/>
      <c r="O8" s="579"/>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thickBot="1" x14ac:dyDescent="0.3">
      <c r="A10" s="71"/>
      <c r="B10" s="72"/>
      <c r="C10" s="72"/>
      <c r="D10" s="74"/>
      <c r="E10" s="73"/>
      <c r="F10" s="73"/>
      <c r="G10" s="336"/>
      <c r="H10" s="336"/>
      <c r="I10" s="75"/>
      <c r="J10" s="75"/>
      <c r="K10" s="72"/>
      <c r="L10" s="72"/>
      <c r="M10" s="72"/>
      <c r="N10" s="72"/>
      <c r="O10" s="72"/>
    </row>
    <row r="11" spans="1:15" ht="15" customHeight="1" x14ac:dyDescent="0.25">
      <c r="A11" s="574" t="s">
        <v>208</v>
      </c>
      <c r="B11" s="556" t="s">
        <v>209</v>
      </c>
      <c r="C11" s="557"/>
      <c r="D11" s="557"/>
      <c r="E11" s="557"/>
      <c r="F11" s="557"/>
      <c r="G11" s="557"/>
      <c r="H11" s="557"/>
      <c r="I11" s="557"/>
      <c r="J11" s="557"/>
      <c r="K11" s="557"/>
      <c r="L11" s="557"/>
      <c r="M11" s="557"/>
      <c r="N11" s="557"/>
      <c r="O11" s="558"/>
    </row>
    <row r="12" spans="1:15" ht="15" customHeight="1" x14ac:dyDescent="0.25">
      <c r="A12" s="575"/>
      <c r="B12" s="559"/>
      <c r="C12" s="560"/>
      <c r="D12" s="560"/>
      <c r="E12" s="560"/>
      <c r="F12" s="560"/>
      <c r="G12" s="560"/>
      <c r="H12" s="560"/>
      <c r="I12" s="560"/>
      <c r="J12" s="560"/>
      <c r="K12" s="560"/>
      <c r="L12" s="560"/>
      <c r="M12" s="560"/>
      <c r="N12" s="560"/>
      <c r="O12" s="561"/>
    </row>
    <row r="13" spans="1:15" ht="15" customHeight="1" thickBot="1" x14ac:dyDescent="0.3">
      <c r="A13" s="576"/>
      <c r="B13" s="562"/>
      <c r="C13" s="563"/>
      <c r="D13" s="563"/>
      <c r="E13" s="563"/>
      <c r="F13" s="563"/>
      <c r="G13" s="563"/>
      <c r="H13" s="563"/>
      <c r="I13" s="563"/>
      <c r="J13" s="563"/>
      <c r="K13" s="563"/>
      <c r="L13" s="563"/>
      <c r="M13" s="563"/>
      <c r="N13" s="563"/>
      <c r="O13" s="564"/>
    </row>
    <row r="14" spans="1:15" ht="9" customHeight="1" thickBot="1" x14ac:dyDescent="0.3">
      <c r="A14" s="78"/>
      <c r="B14" s="145"/>
      <c r="C14" s="79"/>
      <c r="D14" s="79"/>
      <c r="E14" s="79"/>
      <c r="F14" s="79"/>
      <c r="G14" s="80"/>
      <c r="H14" s="80"/>
      <c r="I14" s="80"/>
      <c r="J14" s="80"/>
      <c r="K14" s="80"/>
      <c r="L14" s="81"/>
      <c r="M14" s="81"/>
      <c r="N14" s="81"/>
      <c r="O14" s="81"/>
    </row>
    <row r="15" spans="1:15" s="82" customFormat="1" ht="37.5" customHeight="1" thickBot="1" x14ac:dyDescent="0.3">
      <c r="A15" s="126" t="s">
        <v>210</v>
      </c>
      <c r="B15" s="565" t="s">
        <v>211</v>
      </c>
      <c r="C15" s="565"/>
      <c r="D15" s="565"/>
      <c r="E15" s="565"/>
      <c r="F15" s="565"/>
      <c r="G15" s="571" t="s">
        <v>212</v>
      </c>
      <c r="H15" s="571"/>
      <c r="I15" s="566" t="s">
        <v>213</v>
      </c>
      <c r="J15" s="566"/>
      <c r="K15" s="566"/>
      <c r="L15" s="566"/>
      <c r="M15" s="566"/>
      <c r="N15" s="566"/>
      <c r="O15" s="566"/>
    </row>
    <row r="16" spans="1:15" ht="9" customHeight="1" thickBot="1" x14ac:dyDescent="0.3">
      <c r="A16" s="78"/>
      <c r="B16" s="80"/>
      <c r="C16" s="79"/>
      <c r="D16" s="79"/>
      <c r="E16" s="79"/>
      <c r="F16" s="79"/>
      <c r="G16" s="80"/>
      <c r="H16" s="80"/>
      <c r="I16" s="80"/>
      <c r="J16" s="80"/>
      <c r="K16" s="80"/>
      <c r="L16" s="81"/>
      <c r="M16" s="81"/>
      <c r="N16" s="81"/>
      <c r="O16" s="81"/>
    </row>
    <row r="17" spans="1:15" ht="56.25" customHeight="1" thickBot="1" x14ac:dyDescent="0.3">
      <c r="A17" s="126" t="s">
        <v>214</v>
      </c>
      <c r="B17" s="565" t="s">
        <v>215</v>
      </c>
      <c r="C17" s="565"/>
      <c r="D17" s="565"/>
      <c r="E17" s="565"/>
      <c r="F17" s="126" t="s">
        <v>216</v>
      </c>
      <c r="G17" s="572" t="s">
        <v>217</v>
      </c>
      <c r="H17" s="572"/>
      <c r="I17" s="572"/>
      <c r="J17" s="126" t="s">
        <v>218</v>
      </c>
      <c r="K17" s="565" t="s">
        <v>219</v>
      </c>
      <c r="L17" s="565"/>
      <c r="M17" s="565"/>
      <c r="N17" s="565"/>
      <c r="O17" s="565"/>
    </row>
    <row r="18" spans="1:15" ht="9" customHeight="1" x14ac:dyDescent="0.25">
      <c r="A18" s="70"/>
      <c r="B18" s="67"/>
      <c r="C18" s="573"/>
      <c r="D18" s="573"/>
      <c r="E18" s="573"/>
      <c r="F18" s="573"/>
      <c r="G18" s="573"/>
      <c r="H18" s="573"/>
      <c r="I18" s="573"/>
      <c r="J18" s="573"/>
      <c r="K18" s="573"/>
      <c r="L18" s="573"/>
      <c r="M18" s="573"/>
      <c r="N18" s="573"/>
      <c r="O18" s="573"/>
    </row>
    <row r="20" spans="1:15" ht="16.5" customHeight="1" thickBot="1" x14ac:dyDescent="0.3">
      <c r="A20" s="143"/>
      <c r="B20" s="144"/>
      <c r="C20" s="144"/>
      <c r="D20" s="144"/>
      <c r="E20" s="144"/>
      <c r="F20" s="144"/>
      <c r="G20" s="144"/>
      <c r="H20" s="144"/>
      <c r="I20" s="144"/>
      <c r="J20" s="144"/>
      <c r="K20" s="144"/>
      <c r="L20" s="144"/>
      <c r="M20" s="144"/>
      <c r="N20" s="144"/>
      <c r="O20" s="144"/>
    </row>
    <row r="21" spans="1:15" ht="32.1" customHeight="1" thickBot="1" x14ac:dyDescent="0.3">
      <c r="A21" s="553" t="s">
        <v>220</v>
      </c>
      <c r="B21" s="554"/>
      <c r="C21" s="554"/>
      <c r="D21" s="554"/>
      <c r="E21" s="554"/>
      <c r="F21" s="554"/>
      <c r="G21" s="554"/>
      <c r="H21" s="554"/>
      <c r="I21" s="554"/>
      <c r="J21" s="554"/>
      <c r="K21" s="554"/>
      <c r="L21" s="554"/>
      <c r="M21" s="554"/>
      <c r="N21" s="554"/>
      <c r="O21" s="555"/>
    </row>
    <row r="22" spans="1:15" ht="32.1" customHeight="1" thickBot="1" x14ac:dyDescent="0.3">
      <c r="A22" s="553" t="s">
        <v>221</v>
      </c>
      <c r="B22" s="554"/>
      <c r="C22" s="554"/>
      <c r="D22" s="554"/>
      <c r="E22" s="554"/>
      <c r="F22" s="554"/>
      <c r="G22" s="554"/>
      <c r="H22" s="554"/>
      <c r="I22" s="554"/>
      <c r="J22" s="554"/>
      <c r="K22" s="554"/>
      <c r="L22" s="554"/>
      <c r="M22" s="554"/>
      <c r="N22" s="554"/>
      <c r="O22" s="555"/>
    </row>
    <row r="23" spans="1:15" ht="32.1" customHeight="1" thickBot="1" x14ac:dyDescent="0.3">
      <c r="A23" s="93"/>
      <c r="B23" s="83" t="s">
        <v>191</v>
      </c>
      <c r="C23" s="83" t="s">
        <v>193</v>
      </c>
      <c r="D23" s="83" t="s">
        <v>194</v>
      </c>
      <c r="E23" s="83" t="s">
        <v>195</v>
      </c>
      <c r="F23" s="83" t="s">
        <v>198</v>
      </c>
      <c r="G23" s="83" t="s">
        <v>199</v>
      </c>
      <c r="H23" s="83" t="s">
        <v>200</v>
      </c>
      <c r="I23" s="83" t="s">
        <v>201</v>
      </c>
      <c r="J23" s="83" t="s">
        <v>203</v>
      </c>
      <c r="K23" s="83" t="s">
        <v>204</v>
      </c>
      <c r="L23" s="83" t="s">
        <v>205</v>
      </c>
      <c r="M23" s="83" t="s">
        <v>206</v>
      </c>
      <c r="N23" s="84" t="s">
        <v>222</v>
      </c>
      <c r="O23" s="84" t="s">
        <v>223</v>
      </c>
    </row>
    <row r="24" spans="1:15" ht="32.1" customHeight="1" x14ac:dyDescent="0.25">
      <c r="A24" s="87" t="s">
        <v>224</v>
      </c>
      <c r="B24" s="88">
        <v>1894836000</v>
      </c>
      <c r="C24" s="88">
        <v>2592079300</v>
      </c>
      <c r="D24" s="88"/>
      <c r="E24" s="88"/>
      <c r="F24" s="88"/>
      <c r="G24" s="88"/>
      <c r="H24" s="85"/>
      <c r="I24" s="85"/>
      <c r="J24" s="85"/>
      <c r="K24" s="85"/>
      <c r="L24" s="85"/>
      <c r="M24" s="85"/>
      <c r="N24" s="407">
        <f>SUM(B24:M24)</f>
        <v>4486915300</v>
      </c>
      <c r="O24" s="86"/>
    </row>
    <row r="25" spans="1:15" ht="32.1" customHeight="1" x14ac:dyDescent="0.25">
      <c r="A25" s="87" t="s">
        <v>225</v>
      </c>
      <c r="B25" s="396">
        <v>1894833500</v>
      </c>
      <c r="C25" s="396">
        <v>2005965525</v>
      </c>
      <c r="D25" s="88"/>
      <c r="E25" s="88"/>
      <c r="F25" s="88"/>
      <c r="G25" s="88"/>
      <c r="H25" s="88"/>
      <c r="I25" s="88"/>
      <c r="J25" s="88"/>
      <c r="K25" s="88"/>
      <c r="L25" s="88"/>
      <c r="M25" s="88"/>
      <c r="N25" s="408">
        <f t="shared" ref="N25:N29" si="0">SUM(B25:M25)</f>
        <v>3900799025</v>
      </c>
      <c r="O25" s="125">
        <f>+(B25+C25+D25+E25+F25+G25+H25+I25+J25+K25+L25+M25)/N24</f>
        <v>0.86937211072381959</v>
      </c>
    </row>
    <row r="26" spans="1:15" ht="32.1" customHeight="1" x14ac:dyDescent="0.25">
      <c r="A26" s="87" t="s">
        <v>226</v>
      </c>
      <c r="B26" s="396"/>
      <c r="C26" s="396">
        <v>14542124</v>
      </c>
      <c r="D26" s="88"/>
      <c r="E26" s="88"/>
      <c r="F26" s="88"/>
      <c r="G26" s="88"/>
      <c r="H26" s="88"/>
      <c r="I26" s="88"/>
      <c r="J26" s="88"/>
      <c r="K26" s="88"/>
      <c r="L26" s="88"/>
      <c r="M26" s="88"/>
      <c r="N26" s="88">
        <f t="shared" si="0"/>
        <v>14542124</v>
      </c>
      <c r="O26" s="125"/>
    </row>
    <row r="27" spans="1:15" ht="32.1" customHeight="1" x14ac:dyDescent="0.25">
      <c r="A27" s="87" t="s">
        <v>227</v>
      </c>
      <c r="B27" s="88">
        <v>13035998</v>
      </c>
      <c r="C27" s="88">
        <v>73782867</v>
      </c>
      <c r="D27" s="88"/>
      <c r="E27" s="88"/>
      <c r="F27" s="88"/>
      <c r="G27" s="88"/>
      <c r="H27" s="88"/>
      <c r="I27" s="88"/>
      <c r="J27" s="88"/>
      <c r="K27" s="88"/>
      <c r="L27" s="88"/>
      <c r="M27" s="88"/>
      <c r="N27" s="88">
        <f t="shared" si="0"/>
        <v>86818865</v>
      </c>
      <c r="O27" s="89"/>
    </row>
    <row r="28" spans="1:15" ht="32.1" customHeight="1" x14ac:dyDescent="0.25">
      <c r="A28" s="87" t="s">
        <v>228</v>
      </c>
      <c r="B28" s="88">
        <v>0</v>
      </c>
      <c r="C28" s="88"/>
      <c r="D28" s="88"/>
      <c r="E28" s="88"/>
      <c r="F28" s="88"/>
      <c r="G28" s="88"/>
      <c r="H28" s="88"/>
      <c r="I28" s="88"/>
      <c r="J28" s="88"/>
      <c r="K28" s="88"/>
      <c r="L28" s="88"/>
      <c r="M28" s="88"/>
      <c r="N28" s="88">
        <f t="shared" si="0"/>
        <v>0</v>
      </c>
      <c r="O28" s="89"/>
    </row>
    <row r="29" spans="1:15" ht="32.1" customHeight="1" thickBot="1" x14ac:dyDescent="0.3">
      <c r="A29" s="90" t="s">
        <v>229</v>
      </c>
      <c r="B29" s="397">
        <v>13035998</v>
      </c>
      <c r="C29" s="397">
        <v>72262000</v>
      </c>
      <c r="D29" s="91"/>
      <c r="E29" s="91"/>
      <c r="F29" s="91"/>
      <c r="G29" s="91"/>
      <c r="H29" s="91"/>
      <c r="I29" s="91"/>
      <c r="J29" s="91"/>
      <c r="K29" s="91"/>
      <c r="L29" s="91"/>
      <c r="M29" s="91"/>
      <c r="N29" s="91">
        <f t="shared" si="0"/>
        <v>85297998</v>
      </c>
      <c r="O29" s="94"/>
    </row>
    <row r="30" spans="1:15" s="92" customFormat="1" ht="16.5" customHeight="1" x14ac:dyDescent="0.2"/>
    <row r="31" spans="1:15" s="92" customFormat="1" ht="17.25" customHeight="1" x14ac:dyDescent="0.2"/>
    <row r="32" spans="1:15" ht="5.25" customHeight="1" thickBot="1" x14ac:dyDescent="0.3"/>
    <row r="33" spans="1:10" ht="48" customHeight="1" thickBot="1" x14ac:dyDescent="0.3">
      <c r="A33" s="520" t="s">
        <v>230</v>
      </c>
      <c r="B33" s="521"/>
      <c r="C33" s="521"/>
      <c r="D33" s="521"/>
      <c r="E33" s="521"/>
      <c r="F33" s="521"/>
      <c r="G33" s="521"/>
      <c r="H33" s="521"/>
      <c r="I33" s="522"/>
      <c r="J33" s="97"/>
    </row>
    <row r="34" spans="1:10" ht="50.25" customHeight="1" thickBot="1" x14ac:dyDescent="0.3">
      <c r="A34" s="108" t="s">
        <v>231</v>
      </c>
      <c r="B34" s="523" t="str">
        <f>+B11</f>
        <v>Iniciar 3500 casos de representación jurídica asignados por el Comité Técnico de Representación Jurídica</v>
      </c>
      <c r="C34" s="524"/>
      <c r="D34" s="524"/>
      <c r="E34" s="524"/>
      <c r="F34" s="524"/>
      <c r="G34" s="524"/>
      <c r="H34" s="524"/>
      <c r="I34" s="525"/>
      <c r="J34" s="95"/>
    </row>
    <row r="35" spans="1:10" ht="18.75" customHeight="1" thickBot="1" x14ac:dyDescent="0.3">
      <c r="A35" s="514" t="s">
        <v>232</v>
      </c>
      <c r="B35" s="154">
        <v>2024</v>
      </c>
      <c r="C35" s="154">
        <v>2025</v>
      </c>
      <c r="D35" s="154">
        <v>2026</v>
      </c>
      <c r="E35" s="154">
        <v>2027</v>
      </c>
      <c r="F35" s="154" t="s">
        <v>233</v>
      </c>
      <c r="G35" s="533" t="s">
        <v>234</v>
      </c>
      <c r="H35" s="533" t="s">
        <v>21</v>
      </c>
      <c r="I35" s="533"/>
      <c r="J35" s="95"/>
    </row>
    <row r="36" spans="1:10" ht="50.25" customHeight="1" thickBot="1" x14ac:dyDescent="0.3">
      <c r="A36" s="515"/>
      <c r="B36" s="364">
        <v>485</v>
      </c>
      <c r="C36" s="364">
        <v>1015</v>
      </c>
      <c r="D36" s="364">
        <v>1000</v>
      </c>
      <c r="E36" s="364">
        <v>1000</v>
      </c>
      <c r="F36" s="365">
        <f>SUM(B36:E36)</f>
        <v>3500</v>
      </c>
      <c r="G36" s="533"/>
      <c r="H36" s="533"/>
      <c r="I36" s="533"/>
      <c r="J36" s="95"/>
    </row>
    <row r="37" spans="1:10" ht="52.5" customHeight="1" thickBot="1" x14ac:dyDescent="0.3">
      <c r="A37" s="109" t="s">
        <v>235</v>
      </c>
      <c r="B37" s="526">
        <v>0.2</v>
      </c>
      <c r="C37" s="527"/>
      <c r="D37" s="530" t="s">
        <v>236</v>
      </c>
      <c r="E37" s="531"/>
      <c r="F37" s="531"/>
      <c r="G37" s="531"/>
      <c r="H37" s="531"/>
      <c r="I37" s="532"/>
    </row>
    <row r="38" spans="1:10" s="96" customFormat="1" ht="83.25" customHeight="1" thickBot="1" x14ac:dyDescent="0.3">
      <c r="A38" s="514" t="s">
        <v>237</v>
      </c>
      <c r="B38" s="109" t="s">
        <v>238</v>
      </c>
      <c r="C38" s="108" t="s">
        <v>239</v>
      </c>
      <c r="D38" s="500" t="s">
        <v>240</v>
      </c>
      <c r="E38" s="501"/>
      <c r="F38" s="500" t="s">
        <v>241</v>
      </c>
      <c r="G38" s="501"/>
      <c r="H38" s="110" t="s">
        <v>242</v>
      </c>
      <c r="I38" s="112" t="s">
        <v>243</v>
      </c>
    </row>
    <row r="39" spans="1:10" s="382" customFormat="1" ht="210" x14ac:dyDescent="0.25">
      <c r="A39" s="515"/>
      <c r="B39" s="378">
        <v>42</v>
      </c>
      <c r="C39" s="379">
        <v>20</v>
      </c>
      <c r="D39" s="516" t="s">
        <v>244</v>
      </c>
      <c r="E39" s="517"/>
      <c r="F39" s="516" t="s">
        <v>245</v>
      </c>
      <c r="G39" s="517"/>
      <c r="H39" s="380" t="s">
        <v>246</v>
      </c>
      <c r="I39" s="381" t="s">
        <v>247</v>
      </c>
    </row>
    <row r="40" spans="1:10" s="96" customFormat="1" ht="83.25" customHeight="1" thickBot="1" x14ac:dyDescent="0.3">
      <c r="A40" s="514" t="s">
        <v>248</v>
      </c>
      <c r="B40" s="111" t="s">
        <v>238</v>
      </c>
      <c r="C40" s="110" t="s">
        <v>239</v>
      </c>
      <c r="D40" s="500" t="s">
        <v>240</v>
      </c>
      <c r="E40" s="501"/>
      <c r="F40" s="500" t="s">
        <v>241</v>
      </c>
      <c r="G40" s="501"/>
      <c r="H40" s="110" t="s">
        <v>242</v>
      </c>
      <c r="I40" s="112" t="s">
        <v>243</v>
      </c>
    </row>
    <row r="41" spans="1:10" s="382" customFormat="1" ht="195.75" thickBot="1" x14ac:dyDescent="0.3">
      <c r="A41" s="515"/>
      <c r="B41" s="378">
        <v>84</v>
      </c>
      <c r="C41" s="379">
        <v>79</v>
      </c>
      <c r="D41" s="516" t="s">
        <v>249</v>
      </c>
      <c r="E41" s="517"/>
      <c r="F41" s="516" t="s">
        <v>250</v>
      </c>
      <c r="G41" s="517"/>
      <c r="H41" s="380" t="s">
        <v>251</v>
      </c>
      <c r="I41" s="381" t="s">
        <v>247</v>
      </c>
    </row>
    <row r="42" spans="1:10" s="96" customFormat="1" ht="83.25" customHeight="1" thickBot="1" x14ac:dyDescent="0.3">
      <c r="A42" s="514" t="s">
        <v>252</v>
      </c>
      <c r="B42" s="111" t="s">
        <v>238</v>
      </c>
      <c r="C42" s="110" t="s">
        <v>239</v>
      </c>
      <c r="D42" s="500" t="s">
        <v>240</v>
      </c>
      <c r="E42" s="501"/>
      <c r="F42" s="500" t="s">
        <v>241</v>
      </c>
      <c r="G42" s="501"/>
      <c r="H42" s="110" t="s">
        <v>242</v>
      </c>
      <c r="I42" s="112" t="s">
        <v>243</v>
      </c>
    </row>
    <row r="43" spans="1:10" ht="83.25" customHeight="1" thickBot="1" x14ac:dyDescent="0.3">
      <c r="A43" s="515"/>
      <c r="B43" s="101">
        <v>104</v>
      </c>
      <c r="C43" s="102"/>
      <c r="D43" s="528"/>
      <c r="E43" s="529"/>
      <c r="F43" s="528"/>
      <c r="G43" s="529"/>
      <c r="H43" s="98"/>
      <c r="I43" s="99"/>
    </row>
    <row r="44" spans="1:10" s="96" customFormat="1" ht="83.25" customHeight="1" thickBot="1" x14ac:dyDescent="0.3">
      <c r="A44" s="514" t="s">
        <v>253</v>
      </c>
      <c r="B44" s="111" t="s">
        <v>238</v>
      </c>
      <c r="C44" s="111" t="s">
        <v>239</v>
      </c>
      <c r="D44" s="500" t="s">
        <v>240</v>
      </c>
      <c r="E44" s="501"/>
      <c r="F44" s="500" t="s">
        <v>241</v>
      </c>
      <c r="G44" s="501"/>
      <c r="H44" s="110" t="s">
        <v>242</v>
      </c>
      <c r="I44" s="110" t="s">
        <v>243</v>
      </c>
    </row>
    <row r="45" spans="1:10" ht="83.25" customHeight="1" thickBot="1" x14ac:dyDescent="0.3">
      <c r="A45" s="515"/>
      <c r="B45" s="101">
        <v>109</v>
      </c>
      <c r="C45" s="102"/>
      <c r="D45" s="518"/>
      <c r="E45" s="519"/>
      <c r="F45" s="518"/>
      <c r="G45" s="519"/>
      <c r="H45" s="120"/>
      <c r="I45" s="121"/>
    </row>
    <row r="46" spans="1:10" s="96" customFormat="1" ht="83.25" customHeight="1" thickBot="1" x14ac:dyDescent="0.3">
      <c r="A46" s="514" t="s">
        <v>254</v>
      </c>
      <c r="B46" s="111" t="s">
        <v>238</v>
      </c>
      <c r="C46" s="110" t="s">
        <v>239</v>
      </c>
      <c r="D46" s="500" t="s">
        <v>240</v>
      </c>
      <c r="E46" s="501"/>
      <c r="F46" s="500" t="s">
        <v>241</v>
      </c>
      <c r="G46" s="501"/>
      <c r="H46" s="110" t="s">
        <v>242</v>
      </c>
      <c r="I46" s="112" t="s">
        <v>243</v>
      </c>
    </row>
    <row r="47" spans="1:10" ht="83.25" customHeight="1" thickBot="1" x14ac:dyDescent="0.3">
      <c r="A47" s="515"/>
      <c r="B47" s="101">
        <v>109</v>
      </c>
      <c r="C47" s="102"/>
      <c r="D47" s="502"/>
      <c r="E47" s="504"/>
      <c r="F47" s="502"/>
      <c r="G47" s="504"/>
      <c r="H47" s="98"/>
      <c r="I47" s="100"/>
    </row>
    <row r="48" spans="1:10" s="96" customFormat="1" ht="83.25" customHeight="1" thickBot="1" x14ac:dyDescent="0.3">
      <c r="A48" s="514" t="s">
        <v>255</v>
      </c>
      <c r="B48" s="111" t="s">
        <v>238</v>
      </c>
      <c r="C48" s="110" t="s">
        <v>239</v>
      </c>
      <c r="D48" s="500" t="s">
        <v>240</v>
      </c>
      <c r="E48" s="501"/>
      <c r="F48" s="500" t="s">
        <v>241</v>
      </c>
      <c r="G48" s="501"/>
      <c r="H48" s="110" t="s">
        <v>242</v>
      </c>
      <c r="I48" s="112" t="s">
        <v>243</v>
      </c>
    </row>
    <row r="49" spans="1:9" ht="83.25" customHeight="1" thickBot="1" x14ac:dyDescent="0.3">
      <c r="A49" s="515"/>
      <c r="B49" s="103">
        <v>109</v>
      </c>
      <c r="C49" s="104"/>
      <c r="D49" s="502"/>
      <c r="E49" s="504"/>
      <c r="F49" s="502"/>
      <c r="G49" s="504"/>
      <c r="H49" s="98"/>
      <c r="I49" s="100"/>
    </row>
    <row r="50" spans="1:9" ht="83.25" customHeight="1" thickBot="1" x14ac:dyDescent="0.3">
      <c r="A50" s="514" t="s">
        <v>256</v>
      </c>
      <c r="B50" s="109" t="s">
        <v>238</v>
      </c>
      <c r="C50" s="108" t="s">
        <v>239</v>
      </c>
      <c r="D50" s="500" t="s">
        <v>240</v>
      </c>
      <c r="E50" s="501"/>
      <c r="F50" s="500" t="s">
        <v>241</v>
      </c>
      <c r="G50" s="501"/>
      <c r="H50" s="110" t="s">
        <v>242</v>
      </c>
      <c r="I50" s="112" t="s">
        <v>243</v>
      </c>
    </row>
    <row r="51" spans="1:9" ht="83.25" customHeight="1" thickBot="1" x14ac:dyDescent="0.3">
      <c r="A51" s="515"/>
      <c r="B51" s="103">
        <v>104</v>
      </c>
      <c r="C51" s="104"/>
      <c r="D51" s="502"/>
      <c r="E51" s="503"/>
      <c r="F51" s="502"/>
      <c r="G51" s="504"/>
      <c r="H51" s="98"/>
      <c r="I51" s="100"/>
    </row>
    <row r="52" spans="1:9" ht="83.25" customHeight="1" thickBot="1" x14ac:dyDescent="0.3">
      <c r="A52" s="514" t="s">
        <v>257</v>
      </c>
      <c r="B52" s="109" t="s">
        <v>238</v>
      </c>
      <c r="C52" s="108" t="s">
        <v>239</v>
      </c>
      <c r="D52" s="500" t="s">
        <v>240</v>
      </c>
      <c r="E52" s="501"/>
      <c r="F52" s="500" t="s">
        <v>241</v>
      </c>
      <c r="G52" s="501"/>
      <c r="H52" s="110" t="s">
        <v>242</v>
      </c>
      <c r="I52" s="112" t="s">
        <v>243</v>
      </c>
    </row>
    <row r="53" spans="1:9" ht="83.25" customHeight="1" thickBot="1" x14ac:dyDescent="0.3">
      <c r="A53" s="515"/>
      <c r="B53" s="103">
        <v>104</v>
      </c>
      <c r="C53" s="104"/>
      <c r="D53" s="502"/>
      <c r="E53" s="503"/>
      <c r="F53" s="502"/>
      <c r="G53" s="504"/>
      <c r="H53" s="122"/>
      <c r="I53" s="100"/>
    </row>
    <row r="54" spans="1:9" ht="83.25" customHeight="1" thickBot="1" x14ac:dyDescent="0.3">
      <c r="A54" s="514" t="s">
        <v>258</v>
      </c>
      <c r="B54" s="109" t="s">
        <v>238</v>
      </c>
      <c r="C54" s="108" t="s">
        <v>239</v>
      </c>
      <c r="D54" s="500" t="s">
        <v>240</v>
      </c>
      <c r="E54" s="501"/>
      <c r="F54" s="500" t="s">
        <v>241</v>
      </c>
      <c r="G54" s="501"/>
      <c r="H54" s="110" t="s">
        <v>242</v>
      </c>
      <c r="I54" s="112" t="s">
        <v>243</v>
      </c>
    </row>
    <row r="55" spans="1:9" ht="83.25" customHeight="1" thickBot="1" x14ac:dyDescent="0.3">
      <c r="A55" s="515"/>
      <c r="B55" s="103">
        <v>104</v>
      </c>
      <c r="C55" s="104"/>
      <c r="D55" s="502"/>
      <c r="E55" s="504"/>
      <c r="F55" s="502"/>
      <c r="G55" s="504"/>
      <c r="H55" s="98"/>
      <c r="I55" s="98"/>
    </row>
    <row r="56" spans="1:9" ht="83.25" customHeight="1" thickBot="1" x14ac:dyDescent="0.3">
      <c r="A56" s="514" t="s">
        <v>259</v>
      </c>
      <c r="B56" s="109" t="s">
        <v>238</v>
      </c>
      <c r="C56" s="108" t="s">
        <v>239</v>
      </c>
      <c r="D56" s="500" t="s">
        <v>240</v>
      </c>
      <c r="E56" s="501"/>
      <c r="F56" s="500" t="s">
        <v>241</v>
      </c>
      <c r="G56" s="501"/>
      <c r="H56" s="110" t="s">
        <v>242</v>
      </c>
      <c r="I56" s="112" t="s">
        <v>243</v>
      </c>
    </row>
    <row r="57" spans="1:9" ht="83.25" customHeight="1" thickBot="1" x14ac:dyDescent="0.3">
      <c r="A57" s="515"/>
      <c r="B57" s="103">
        <v>104</v>
      </c>
      <c r="C57" s="104"/>
      <c r="D57" s="502"/>
      <c r="E57" s="504"/>
      <c r="F57" s="502"/>
      <c r="G57" s="504"/>
      <c r="H57" s="98"/>
      <c r="I57" s="100"/>
    </row>
    <row r="58" spans="1:9" ht="81" customHeight="1" thickBot="1" x14ac:dyDescent="0.3">
      <c r="A58" s="514" t="s">
        <v>260</v>
      </c>
      <c r="B58" s="109" t="s">
        <v>238</v>
      </c>
      <c r="C58" s="108" t="s">
        <v>239</v>
      </c>
      <c r="D58" s="500" t="s">
        <v>240</v>
      </c>
      <c r="E58" s="501"/>
      <c r="F58" s="500" t="s">
        <v>241</v>
      </c>
      <c r="G58" s="501"/>
      <c r="H58" s="110" t="s">
        <v>242</v>
      </c>
      <c r="I58" s="112" t="s">
        <v>243</v>
      </c>
    </row>
    <row r="59" spans="1:9" ht="57" customHeight="1" thickBot="1" x14ac:dyDescent="0.3">
      <c r="A59" s="515"/>
      <c r="B59" s="103">
        <v>42</v>
      </c>
      <c r="C59" s="104"/>
      <c r="D59" s="502"/>
      <c r="E59" s="504"/>
      <c r="F59" s="503"/>
      <c r="G59" s="503"/>
      <c r="H59" s="98"/>
      <c r="I59" s="98"/>
    </row>
    <row r="60" spans="1:9" ht="72" customHeight="1" thickBot="1" x14ac:dyDescent="0.3">
      <c r="A60" s="514" t="s">
        <v>261</v>
      </c>
      <c r="B60" s="109" t="s">
        <v>238</v>
      </c>
      <c r="C60" s="108" t="s">
        <v>239</v>
      </c>
      <c r="D60" s="500" t="s">
        <v>240</v>
      </c>
      <c r="E60" s="501"/>
      <c r="F60" s="500" t="s">
        <v>241</v>
      </c>
      <c r="G60" s="501"/>
      <c r="H60" s="110" t="s">
        <v>242</v>
      </c>
      <c r="I60" s="112" t="s">
        <v>243</v>
      </c>
    </row>
    <row r="61" spans="1:9" ht="72" customHeight="1" thickBot="1" x14ac:dyDescent="0.3">
      <c r="A61" s="515"/>
      <c r="B61" s="103">
        <v>0</v>
      </c>
      <c r="C61" s="104"/>
      <c r="D61" s="502"/>
      <c r="E61" s="504"/>
      <c r="F61" s="502"/>
      <c r="G61" s="504"/>
      <c r="H61" s="98"/>
      <c r="I61" s="98"/>
    </row>
    <row r="64" spans="1:9" ht="30.75" customHeight="1" x14ac:dyDescent="0.25">
      <c r="A64" s="124" t="s">
        <v>262</v>
      </c>
    </row>
    <row r="65" spans="1:13" ht="20.25" x14ac:dyDescent="0.25">
      <c r="A65" s="105" t="s">
        <v>263</v>
      </c>
    </row>
    <row r="66" spans="1:13" ht="20.25" x14ac:dyDescent="0.25">
      <c r="A66" s="105"/>
    </row>
    <row r="67" spans="1:13" ht="20.25" x14ac:dyDescent="0.25">
      <c r="A67" s="105"/>
    </row>
    <row r="68" spans="1:13" ht="20.25" x14ac:dyDescent="0.25">
      <c r="A68" s="105"/>
    </row>
    <row r="70" spans="1:13" s="95" customFormat="1" ht="30" customHeight="1" x14ac:dyDescent="0.25">
      <c r="A70" s="66"/>
      <c r="B70" s="66"/>
      <c r="C70" s="66"/>
      <c r="D70" s="66"/>
      <c r="E70" s="66"/>
      <c r="F70" s="66"/>
      <c r="G70" s="66"/>
      <c r="H70" s="66"/>
      <c r="I70" s="66"/>
      <c r="J70" s="66"/>
      <c r="K70" s="66"/>
      <c r="L70" s="66"/>
      <c r="M70" s="66"/>
    </row>
    <row r="71" spans="1:13" ht="34.5" customHeight="1" x14ac:dyDescent="0.25">
      <c r="A71" s="580" t="s">
        <v>264</v>
      </c>
      <c r="B71" s="580"/>
      <c r="C71" s="580"/>
      <c r="D71" s="580"/>
      <c r="E71" s="580"/>
      <c r="F71" s="580"/>
      <c r="G71" s="580"/>
      <c r="H71" s="580"/>
      <c r="I71" s="580"/>
    </row>
    <row r="72" spans="1:13" ht="41.25" customHeight="1" x14ac:dyDescent="0.25">
      <c r="A72" s="113" t="s">
        <v>265</v>
      </c>
      <c r="B72" s="509" t="s">
        <v>266</v>
      </c>
      <c r="C72" s="510"/>
      <c r="D72" s="511" t="s">
        <v>267</v>
      </c>
      <c r="E72" s="512"/>
      <c r="F72" s="581" t="s">
        <v>268</v>
      </c>
      <c r="G72" s="582"/>
      <c r="H72" s="581" t="s">
        <v>269</v>
      </c>
      <c r="I72" s="582"/>
    </row>
    <row r="73" spans="1:13" ht="40.5" customHeight="1" x14ac:dyDescent="0.25">
      <c r="A73" s="113" t="s">
        <v>270</v>
      </c>
      <c r="B73" s="584">
        <v>0.1</v>
      </c>
      <c r="C73" s="585"/>
      <c r="D73" s="586">
        <v>0.1</v>
      </c>
      <c r="E73" s="587"/>
      <c r="F73" s="586"/>
      <c r="G73" s="587"/>
      <c r="H73" s="586"/>
      <c r="I73" s="587"/>
    </row>
    <row r="74" spans="1:13" ht="30" customHeight="1" x14ac:dyDescent="0.25">
      <c r="A74" s="577" t="s">
        <v>191</v>
      </c>
      <c r="B74" s="161" t="s">
        <v>99</v>
      </c>
      <c r="C74" s="161" t="s">
        <v>239</v>
      </c>
      <c r="D74" s="161" t="s">
        <v>99</v>
      </c>
      <c r="E74" s="161" t="s">
        <v>239</v>
      </c>
      <c r="F74" s="161" t="s">
        <v>99</v>
      </c>
      <c r="G74" s="161" t="s">
        <v>239</v>
      </c>
      <c r="H74" s="161" t="s">
        <v>99</v>
      </c>
      <c r="I74" s="161" t="s">
        <v>239</v>
      </c>
    </row>
    <row r="75" spans="1:13" ht="30" customHeight="1" x14ac:dyDescent="0.25">
      <c r="A75" s="578"/>
      <c r="B75" s="115">
        <f>+B39/C36</f>
        <v>4.1379310344827586E-2</v>
      </c>
      <c r="C75" s="398" t="s">
        <v>271</v>
      </c>
      <c r="D75" s="115">
        <v>4.2000000000000003E-2</v>
      </c>
      <c r="E75" s="403">
        <v>4.2000000000000003E-2</v>
      </c>
      <c r="F75" s="123"/>
      <c r="G75" s="116"/>
      <c r="H75" s="123"/>
      <c r="I75" s="116"/>
    </row>
    <row r="76" spans="1:13" ht="140.1" customHeight="1" x14ac:dyDescent="0.25">
      <c r="A76" s="113" t="s">
        <v>272</v>
      </c>
      <c r="B76" s="536" t="s">
        <v>273</v>
      </c>
      <c r="C76" s="506"/>
      <c r="D76" s="536" t="s">
        <v>274</v>
      </c>
      <c r="E76" s="506"/>
      <c r="F76" s="498"/>
      <c r="G76" s="499"/>
      <c r="H76" s="498"/>
      <c r="I76" s="583"/>
    </row>
    <row r="77" spans="1:13" ht="80.25" customHeight="1" x14ac:dyDescent="0.25">
      <c r="A77" s="113" t="s">
        <v>275</v>
      </c>
      <c r="B77" s="539" t="s">
        <v>276</v>
      </c>
      <c r="C77" s="540"/>
      <c r="D77" s="505" t="s">
        <v>277</v>
      </c>
      <c r="E77" s="507"/>
      <c r="F77" s="494"/>
      <c r="G77" s="495"/>
      <c r="H77" s="494"/>
      <c r="I77" s="495"/>
    </row>
    <row r="78" spans="1:13" ht="30.75" customHeight="1" x14ac:dyDescent="0.25">
      <c r="A78" s="577" t="s">
        <v>193</v>
      </c>
      <c r="B78" s="161" t="s">
        <v>99</v>
      </c>
      <c r="C78" s="161" t="s">
        <v>239</v>
      </c>
      <c r="D78" s="161" t="s">
        <v>99</v>
      </c>
      <c r="E78" s="161" t="s">
        <v>239</v>
      </c>
      <c r="F78" s="161" t="s">
        <v>99</v>
      </c>
      <c r="G78" s="161" t="s">
        <v>239</v>
      </c>
      <c r="H78" s="161" t="s">
        <v>99</v>
      </c>
      <c r="I78" s="161" t="s">
        <v>239</v>
      </c>
    </row>
    <row r="79" spans="1:13" ht="30.75" customHeight="1" x14ac:dyDescent="0.25">
      <c r="A79" s="578"/>
      <c r="B79" s="115">
        <f>+B41/C36</f>
        <v>8.2758620689655171E-2</v>
      </c>
      <c r="C79" s="115">
        <f>+B79</f>
        <v>8.2758620689655171E-2</v>
      </c>
      <c r="D79" s="115">
        <v>8.4000000000000005E-2</v>
      </c>
      <c r="E79" s="374">
        <f>+D79</f>
        <v>8.4000000000000005E-2</v>
      </c>
      <c r="F79" s="123"/>
      <c r="G79" s="117"/>
      <c r="H79" s="123"/>
      <c r="I79" s="117"/>
    </row>
    <row r="80" spans="1:13" ht="129" customHeight="1" x14ac:dyDescent="0.25">
      <c r="A80" s="113" t="s">
        <v>272</v>
      </c>
      <c r="B80" s="536" t="s">
        <v>278</v>
      </c>
      <c r="C80" s="506"/>
      <c r="D80" s="536" t="s">
        <v>279</v>
      </c>
      <c r="E80" s="506"/>
      <c r="F80" s="498"/>
      <c r="G80" s="499"/>
      <c r="H80" s="537"/>
      <c r="I80" s="538"/>
    </row>
    <row r="81" spans="1:9" ht="129.94999999999999" customHeight="1" x14ac:dyDescent="0.25">
      <c r="A81" s="113" t="s">
        <v>275</v>
      </c>
      <c r="B81" s="505" t="s">
        <v>276</v>
      </c>
      <c r="C81" s="506"/>
      <c r="D81" s="505" t="s">
        <v>277</v>
      </c>
      <c r="E81" s="507"/>
      <c r="F81" s="494"/>
      <c r="G81" s="495"/>
      <c r="H81" s="494"/>
      <c r="I81" s="495"/>
    </row>
    <row r="82" spans="1:9" ht="30.75" customHeight="1" x14ac:dyDescent="0.25">
      <c r="A82" s="577" t="s">
        <v>194</v>
      </c>
      <c r="B82" s="161" t="s">
        <v>99</v>
      </c>
      <c r="C82" s="161" t="s">
        <v>239</v>
      </c>
      <c r="D82" s="161" t="s">
        <v>99</v>
      </c>
      <c r="E82" s="161" t="s">
        <v>239</v>
      </c>
      <c r="F82" s="161" t="s">
        <v>99</v>
      </c>
      <c r="G82" s="161" t="s">
        <v>239</v>
      </c>
      <c r="H82" s="161" t="s">
        <v>99</v>
      </c>
      <c r="I82" s="161" t="s">
        <v>239</v>
      </c>
    </row>
    <row r="83" spans="1:9" ht="30.75" customHeight="1" x14ac:dyDescent="0.25">
      <c r="A83" s="578"/>
      <c r="B83" s="115">
        <f>+B43/C36</f>
        <v>0.10246305418719212</v>
      </c>
      <c r="C83" s="116"/>
      <c r="D83" s="115">
        <v>0.104</v>
      </c>
      <c r="E83" s="116"/>
      <c r="F83" s="123"/>
      <c r="G83" s="117"/>
      <c r="H83" s="123"/>
      <c r="I83" s="117"/>
    </row>
    <row r="84" spans="1:9" ht="80.25" customHeight="1" x14ac:dyDescent="0.25">
      <c r="A84" s="113" t="s">
        <v>272</v>
      </c>
      <c r="B84" s="508"/>
      <c r="C84" s="507"/>
      <c r="D84" s="494"/>
      <c r="E84" s="495"/>
      <c r="F84" s="498"/>
      <c r="G84" s="499"/>
      <c r="H84" s="494"/>
      <c r="I84" s="495"/>
    </row>
    <row r="85" spans="1:9" ht="80.25" customHeight="1" x14ac:dyDescent="0.25">
      <c r="A85" s="113" t="s">
        <v>275</v>
      </c>
      <c r="B85" s="534"/>
      <c r="C85" s="535"/>
      <c r="D85" s="534"/>
      <c r="E85" s="535"/>
      <c r="F85" s="494"/>
      <c r="G85" s="495"/>
      <c r="H85" s="494"/>
      <c r="I85" s="495"/>
    </row>
    <row r="86" spans="1:9" ht="30.75" customHeight="1" x14ac:dyDescent="0.25">
      <c r="A86" s="577" t="s">
        <v>195</v>
      </c>
      <c r="B86" s="161" t="s">
        <v>99</v>
      </c>
      <c r="C86" s="161" t="s">
        <v>239</v>
      </c>
      <c r="D86" s="161" t="s">
        <v>99</v>
      </c>
      <c r="E86" s="161" t="s">
        <v>239</v>
      </c>
      <c r="F86" s="161" t="s">
        <v>99</v>
      </c>
      <c r="G86" s="161" t="s">
        <v>239</v>
      </c>
      <c r="H86" s="161" t="s">
        <v>99</v>
      </c>
      <c r="I86" s="161" t="s">
        <v>239</v>
      </c>
    </row>
    <row r="87" spans="1:9" ht="30.75" customHeight="1" x14ac:dyDescent="0.25">
      <c r="A87" s="578"/>
      <c r="B87" s="115">
        <f>+B45/C36</f>
        <v>0.10738916256157635</v>
      </c>
      <c r="C87" s="116"/>
      <c r="D87" s="115">
        <v>0.104</v>
      </c>
      <c r="E87" s="116"/>
      <c r="F87" s="123"/>
      <c r="G87" s="117"/>
      <c r="H87" s="123"/>
      <c r="I87" s="117"/>
    </row>
    <row r="88" spans="1:9" ht="80.25" customHeight="1" x14ac:dyDescent="0.25">
      <c r="A88" s="113" t="s">
        <v>272</v>
      </c>
      <c r="B88" s="496"/>
      <c r="C88" s="497"/>
      <c r="D88" s="494"/>
      <c r="E88" s="495"/>
      <c r="F88" s="498"/>
      <c r="G88" s="499"/>
      <c r="H88" s="494"/>
      <c r="I88" s="495"/>
    </row>
    <row r="89" spans="1:9" ht="80.25" customHeight="1" x14ac:dyDescent="0.25">
      <c r="A89" s="113" t="s">
        <v>275</v>
      </c>
      <c r="B89" s="588"/>
      <c r="C89" s="589"/>
      <c r="D89" s="534"/>
      <c r="E89" s="535"/>
      <c r="F89" s="494"/>
      <c r="G89" s="495"/>
      <c r="H89" s="494"/>
      <c r="I89" s="495"/>
    </row>
    <row r="90" spans="1:9" ht="30" customHeight="1" x14ac:dyDescent="0.25">
      <c r="A90" s="577" t="s">
        <v>198</v>
      </c>
      <c r="B90" s="161" t="s">
        <v>99</v>
      </c>
      <c r="C90" s="161" t="s">
        <v>239</v>
      </c>
      <c r="D90" s="161" t="s">
        <v>99</v>
      </c>
      <c r="E90" s="161" t="s">
        <v>239</v>
      </c>
      <c r="F90" s="161" t="s">
        <v>99</v>
      </c>
      <c r="G90" s="161" t="s">
        <v>239</v>
      </c>
      <c r="H90" s="161" t="s">
        <v>99</v>
      </c>
      <c r="I90" s="161" t="s">
        <v>239</v>
      </c>
    </row>
    <row r="91" spans="1:9" ht="30" customHeight="1" x14ac:dyDescent="0.25">
      <c r="A91" s="578"/>
      <c r="B91" s="299">
        <f>+B47/C36</f>
        <v>0.10738916256157635</v>
      </c>
      <c r="C91" s="116"/>
      <c r="D91" s="115">
        <v>0.104</v>
      </c>
      <c r="E91" s="116"/>
      <c r="F91" s="123"/>
      <c r="G91" s="117"/>
      <c r="H91" s="123"/>
      <c r="I91" s="117"/>
    </row>
    <row r="92" spans="1:9" ht="80.25" customHeight="1" x14ac:dyDescent="0.25">
      <c r="A92" s="113" t="s">
        <v>272</v>
      </c>
      <c r="B92" s="513"/>
      <c r="C92" s="513"/>
      <c r="D92" s="487"/>
      <c r="E92" s="488"/>
      <c r="F92" s="513"/>
      <c r="G92" s="513"/>
      <c r="H92" s="513"/>
      <c r="I92" s="513"/>
    </row>
    <row r="93" spans="1:9" ht="80.25" customHeight="1" x14ac:dyDescent="0.25">
      <c r="A93" s="113" t="s">
        <v>275</v>
      </c>
      <c r="B93" s="487"/>
      <c r="C93" s="488"/>
      <c r="D93" s="487"/>
      <c r="E93" s="488"/>
      <c r="F93" s="487"/>
      <c r="G93" s="488"/>
      <c r="H93" s="487"/>
      <c r="I93" s="488"/>
    </row>
    <row r="94" spans="1:9" ht="29.25" customHeight="1" x14ac:dyDescent="0.25">
      <c r="A94" s="577" t="s">
        <v>199</v>
      </c>
      <c r="B94" s="161" t="s">
        <v>99</v>
      </c>
      <c r="C94" s="161" t="s">
        <v>239</v>
      </c>
      <c r="D94" s="161" t="s">
        <v>99</v>
      </c>
      <c r="E94" s="161" t="s">
        <v>239</v>
      </c>
      <c r="F94" s="161" t="s">
        <v>99</v>
      </c>
      <c r="G94" s="161" t="s">
        <v>239</v>
      </c>
      <c r="H94" s="161" t="s">
        <v>99</v>
      </c>
      <c r="I94" s="161" t="s">
        <v>239</v>
      </c>
    </row>
    <row r="95" spans="1:9" ht="29.25" customHeight="1" x14ac:dyDescent="0.25">
      <c r="A95" s="578"/>
      <c r="B95" s="115">
        <f>+B49/C36</f>
        <v>0.10738916256157635</v>
      </c>
      <c r="C95" s="118"/>
      <c r="D95" s="115">
        <v>0.104</v>
      </c>
      <c r="E95" s="116"/>
      <c r="F95" s="123"/>
      <c r="G95" s="117"/>
      <c r="H95" s="123"/>
      <c r="I95" s="117"/>
    </row>
    <row r="96" spans="1:9" ht="80.25" customHeight="1" x14ac:dyDescent="0.25">
      <c r="A96" s="113" t="s">
        <v>272</v>
      </c>
      <c r="B96" s="486"/>
      <c r="C96" s="486"/>
      <c r="D96" s="489"/>
      <c r="E96" s="490"/>
      <c r="F96" s="486"/>
      <c r="G96" s="486"/>
      <c r="H96" s="486"/>
      <c r="I96" s="486"/>
    </row>
    <row r="97" spans="1:9" ht="80.25" customHeight="1" x14ac:dyDescent="0.25">
      <c r="A97" s="113" t="s">
        <v>275</v>
      </c>
      <c r="B97" s="487"/>
      <c r="C97" s="488"/>
      <c r="D97" s="487"/>
      <c r="E97" s="488"/>
      <c r="F97" s="487"/>
      <c r="G97" s="488"/>
      <c r="H97" s="487"/>
      <c r="I97" s="488"/>
    </row>
    <row r="98" spans="1:9" ht="24.95" customHeight="1" x14ac:dyDescent="0.25">
      <c r="A98" s="577" t="s">
        <v>200</v>
      </c>
      <c r="B98" s="161" t="s">
        <v>99</v>
      </c>
      <c r="C98" s="161" t="s">
        <v>239</v>
      </c>
      <c r="D98" s="161" t="s">
        <v>99</v>
      </c>
      <c r="E98" s="161" t="s">
        <v>239</v>
      </c>
      <c r="F98" s="161" t="s">
        <v>99</v>
      </c>
      <c r="G98" s="161" t="s">
        <v>239</v>
      </c>
      <c r="H98" s="161" t="s">
        <v>99</v>
      </c>
      <c r="I98" s="161" t="s">
        <v>239</v>
      </c>
    </row>
    <row r="99" spans="1:9" ht="24.95" customHeight="1" x14ac:dyDescent="0.25">
      <c r="A99" s="578"/>
      <c r="B99" s="115">
        <f>+B51/C36</f>
        <v>0.10246305418719212</v>
      </c>
      <c r="C99" s="118"/>
      <c r="D99" s="115">
        <v>0.104</v>
      </c>
      <c r="E99" s="116"/>
      <c r="F99" s="123"/>
      <c r="G99" s="117"/>
      <c r="H99" s="123"/>
      <c r="I99" s="117"/>
    </row>
    <row r="100" spans="1:9" ht="80.25" customHeight="1" x14ac:dyDescent="0.25">
      <c r="A100" s="113" t="s">
        <v>272</v>
      </c>
      <c r="B100" s="486"/>
      <c r="C100" s="486"/>
      <c r="D100" s="489"/>
      <c r="E100" s="490"/>
      <c r="F100" s="486"/>
      <c r="G100" s="486"/>
      <c r="H100" s="486"/>
      <c r="I100" s="486"/>
    </row>
    <row r="101" spans="1:9" ht="80.25" customHeight="1" x14ac:dyDescent="0.25">
      <c r="A101" s="113" t="s">
        <v>275</v>
      </c>
      <c r="B101" s="487"/>
      <c r="C101" s="488"/>
      <c r="D101" s="487"/>
      <c r="E101" s="488"/>
      <c r="F101" s="487"/>
      <c r="G101" s="488"/>
      <c r="H101" s="487"/>
      <c r="I101" s="488"/>
    </row>
    <row r="102" spans="1:9" ht="24.95" customHeight="1" x14ac:dyDescent="0.25">
      <c r="A102" s="577" t="s">
        <v>201</v>
      </c>
      <c r="B102" s="161" t="s">
        <v>99</v>
      </c>
      <c r="C102" s="161" t="s">
        <v>239</v>
      </c>
      <c r="D102" s="161" t="s">
        <v>99</v>
      </c>
      <c r="E102" s="161" t="s">
        <v>239</v>
      </c>
      <c r="F102" s="161" t="s">
        <v>99</v>
      </c>
      <c r="G102" s="161" t="s">
        <v>239</v>
      </c>
      <c r="H102" s="161" t="s">
        <v>99</v>
      </c>
      <c r="I102" s="161" t="s">
        <v>239</v>
      </c>
    </row>
    <row r="103" spans="1:9" ht="24.95" customHeight="1" x14ac:dyDescent="0.25">
      <c r="A103" s="578"/>
      <c r="B103" s="115">
        <f>+B53/C36</f>
        <v>0.10246305418719212</v>
      </c>
      <c r="C103" s="118"/>
      <c r="D103" s="115">
        <v>0.104</v>
      </c>
      <c r="E103" s="116"/>
      <c r="F103" s="123"/>
      <c r="G103" s="117"/>
      <c r="H103" s="123"/>
      <c r="I103" s="117"/>
    </row>
    <row r="104" spans="1:9" ht="80.25" customHeight="1" x14ac:dyDescent="0.25">
      <c r="A104" s="113" t="s">
        <v>272</v>
      </c>
      <c r="B104" s="486"/>
      <c r="C104" s="486"/>
      <c r="D104" s="489"/>
      <c r="E104" s="490"/>
      <c r="F104" s="486"/>
      <c r="G104" s="486"/>
      <c r="H104" s="486"/>
      <c r="I104" s="486"/>
    </row>
    <row r="105" spans="1:9" ht="80.25" customHeight="1" x14ac:dyDescent="0.25">
      <c r="A105" s="113" t="s">
        <v>275</v>
      </c>
      <c r="B105" s="487"/>
      <c r="C105" s="488"/>
      <c r="D105" s="487"/>
      <c r="E105" s="488"/>
      <c r="F105" s="487"/>
      <c r="G105" s="488"/>
      <c r="H105" s="487"/>
      <c r="I105" s="488"/>
    </row>
    <row r="106" spans="1:9" ht="24.95" customHeight="1" x14ac:dyDescent="0.25">
      <c r="A106" s="577" t="s">
        <v>203</v>
      </c>
      <c r="B106" s="161" t="s">
        <v>99</v>
      </c>
      <c r="C106" s="161" t="s">
        <v>239</v>
      </c>
      <c r="D106" s="161" t="s">
        <v>99</v>
      </c>
      <c r="E106" s="161" t="s">
        <v>239</v>
      </c>
      <c r="F106" s="161" t="s">
        <v>99</v>
      </c>
      <c r="G106" s="161" t="s">
        <v>239</v>
      </c>
      <c r="H106" s="161" t="s">
        <v>99</v>
      </c>
      <c r="I106" s="161" t="s">
        <v>239</v>
      </c>
    </row>
    <row r="107" spans="1:9" ht="24.95" customHeight="1" x14ac:dyDescent="0.25">
      <c r="A107" s="578"/>
      <c r="B107" s="115">
        <f>+B55/C36</f>
        <v>0.10246305418719212</v>
      </c>
      <c r="C107" s="118"/>
      <c r="D107" s="115">
        <v>0.104</v>
      </c>
      <c r="E107" s="116"/>
      <c r="F107" s="123"/>
      <c r="G107" s="117"/>
      <c r="H107" s="123"/>
      <c r="I107" s="117"/>
    </row>
    <row r="108" spans="1:9" ht="80.25" customHeight="1" x14ac:dyDescent="0.25">
      <c r="A108" s="113" t="s">
        <v>272</v>
      </c>
      <c r="B108" s="486"/>
      <c r="C108" s="486"/>
      <c r="D108" s="489"/>
      <c r="E108" s="490"/>
      <c r="F108" s="486"/>
      <c r="G108" s="486"/>
      <c r="H108" s="486"/>
      <c r="I108" s="486"/>
    </row>
    <row r="109" spans="1:9" ht="80.25" customHeight="1" x14ac:dyDescent="0.25">
      <c r="A109" s="113" t="s">
        <v>275</v>
      </c>
      <c r="B109" s="487"/>
      <c r="C109" s="488"/>
      <c r="D109" s="487"/>
      <c r="E109" s="488"/>
      <c r="F109" s="487"/>
      <c r="G109" s="488"/>
      <c r="H109" s="487"/>
      <c r="I109" s="488"/>
    </row>
    <row r="110" spans="1:9" ht="24.95" customHeight="1" x14ac:dyDescent="0.25">
      <c r="A110" s="577" t="s">
        <v>204</v>
      </c>
      <c r="B110" s="161" t="s">
        <v>99</v>
      </c>
      <c r="C110" s="161" t="s">
        <v>239</v>
      </c>
      <c r="D110" s="161" t="s">
        <v>99</v>
      </c>
      <c r="E110" s="161" t="s">
        <v>239</v>
      </c>
      <c r="F110" s="161" t="s">
        <v>99</v>
      </c>
      <c r="G110" s="161" t="s">
        <v>239</v>
      </c>
      <c r="H110" s="161" t="s">
        <v>99</v>
      </c>
      <c r="I110" s="161" t="s">
        <v>239</v>
      </c>
    </row>
    <row r="111" spans="1:9" ht="24.95" customHeight="1" x14ac:dyDescent="0.25">
      <c r="A111" s="578"/>
      <c r="B111" s="115">
        <f>+B57/C36</f>
        <v>0.10246305418719212</v>
      </c>
      <c r="C111" s="118"/>
      <c r="D111" s="115">
        <v>0.104</v>
      </c>
      <c r="E111" s="116"/>
      <c r="F111" s="123"/>
      <c r="G111" s="117"/>
      <c r="H111" s="123"/>
      <c r="I111" s="117"/>
    </row>
    <row r="112" spans="1:9" ht="80.25" customHeight="1" x14ac:dyDescent="0.25">
      <c r="A112" s="113" t="s">
        <v>272</v>
      </c>
      <c r="B112" s="486"/>
      <c r="C112" s="486"/>
      <c r="D112" s="489"/>
      <c r="E112" s="490"/>
      <c r="F112" s="486"/>
      <c r="G112" s="486"/>
      <c r="H112" s="486"/>
      <c r="I112" s="486"/>
    </row>
    <row r="113" spans="1:9" ht="80.25" customHeight="1" x14ac:dyDescent="0.25">
      <c r="A113" s="113" t="s">
        <v>275</v>
      </c>
      <c r="B113" s="487"/>
      <c r="C113" s="488"/>
      <c r="D113" s="487"/>
      <c r="E113" s="488"/>
      <c r="F113" s="487"/>
      <c r="G113" s="488"/>
      <c r="H113" s="487"/>
      <c r="I113" s="488"/>
    </row>
    <row r="114" spans="1:9" ht="24.95" customHeight="1" x14ac:dyDescent="0.25">
      <c r="A114" s="577" t="s">
        <v>205</v>
      </c>
      <c r="B114" s="161" t="s">
        <v>99</v>
      </c>
      <c r="C114" s="161" t="s">
        <v>239</v>
      </c>
      <c r="D114" s="161" t="s">
        <v>99</v>
      </c>
      <c r="E114" s="161" t="s">
        <v>239</v>
      </c>
      <c r="F114" s="161" t="s">
        <v>99</v>
      </c>
      <c r="G114" s="161" t="s">
        <v>239</v>
      </c>
      <c r="H114" s="161" t="s">
        <v>99</v>
      </c>
      <c r="I114" s="161" t="s">
        <v>239</v>
      </c>
    </row>
    <row r="115" spans="1:9" ht="24.95" customHeight="1" x14ac:dyDescent="0.25">
      <c r="A115" s="578"/>
      <c r="B115" s="115">
        <f>+B59/C36</f>
        <v>4.1379310344827586E-2</v>
      </c>
      <c r="C115" s="118"/>
      <c r="D115" s="115">
        <v>4.2000000000000003E-2</v>
      </c>
      <c r="E115" s="116"/>
      <c r="F115" s="123"/>
      <c r="G115" s="117"/>
      <c r="H115" s="123"/>
      <c r="I115" s="117"/>
    </row>
    <row r="116" spans="1:9" ht="80.25" customHeight="1" x14ac:dyDescent="0.25">
      <c r="A116" s="113" t="s">
        <v>272</v>
      </c>
      <c r="B116" s="486"/>
      <c r="C116" s="486"/>
      <c r="D116" s="489"/>
      <c r="E116" s="490"/>
      <c r="F116" s="486"/>
      <c r="G116" s="486"/>
      <c r="H116" s="486"/>
      <c r="I116" s="486"/>
    </row>
    <row r="117" spans="1:9" ht="80.25" customHeight="1" x14ac:dyDescent="0.25">
      <c r="A117" s="113" t="s">
        <v>275</v>
      </c>
      <c r="B117" s="487"/>
      <c r="C117" s="488"/>
      <c r="D117" s="487"/>
      <c r="E117" s="488"/>
      <c r="F117" s="487"/>
      <c r="G117" s="488"/>
      <c r="H117" s="487"/>
      <c r="I117" s="488"/>
    </row>
    <row r="118" spans="1:9" ht="24.95" customHeight="1" x14ac:dyDescent="0.25">
      <c r="A118" s="577" t="s">
        <v>206</v>
      </c>
      <c r="B118" s="161" t="s">
        <v>99</v>
      </c>
      <c r="C118" s="161" t="s">
        <v>239</v>
      </c>
      <c r="D118" s="161" t="s">
        <v>99</v>
      </c>
      <c r="E118" s="161" t="s">
        <v>239</v>
      </c>
      <c r="F118" s="161" t="s">
        <v>99</v>
      </c>
      <c r="G118" s="161" t="s">
        <v>239</v>
      </c>
      <c r="H118" s="161" t="s">
        <v>99</v>
      </c>
      <c r="I118" s="161" t="s">
        <v>239</v>
      </c>
    </row>
    <row r="119" spans="1:9" ht="24.95" customHeight="1" x14ac:dyDescent="0.25">
      <c r="A119" s="578"/>
      <c r="B119" s="293">
        <f>+B61/C36</f>
        <v>0</v>
      </c>
      <c r="C119" s="287"/>
      <c r="D119" s="287">
        <v>0</v>
      </c>
      <c r="E119" s="287"/>
      <c r="F119" s="287"/>
      <c r="G119" s="288"/>
      <c r="H119" s="287"/>
      <c r="I119" s="288"/>
    </row>
    <row r="120" spans="1:9" ht="80.25" customHeight="1" x14ac:dyDescent="0.25">
      <c r="A120" s="113" t="s">
        <v>272</v>
      </c>
      <c r="B120" s="491"/>
      <c r="C120" s="491"/>
      <c r="D120" s="492"/>
      <c r="E120" s="493"/>
      <c r="F120" s="491"/>
      <c r="G120" s="491"/>
      <c r="H120" s="491"/>
      <c r="I120" s="491"/>
    </row>
    <row r="121" spans="1:9" ht="80.25" customHeight="1" x14ac:dyDescent="0.25">
      <c r="A121" s="113" t="s">
        <v>275</v>
      </c>
      <c r="B121" s="487"/>
      <c r="C121" s="488"/>
      <c r="D121" s="487"/>
      <c r="E121" s="488"/>
      <c r="F121" s="487"/>
      <c r="G121" s="488"/>
      <c r="H121" s="487"/>
      <c r="I121" s="488"/>
    </row>
    <row r="122" spans="1:9" ht="16.5" x14ac:dyDescent="0.25">
      <c r="A122" s="114" t="s">
        <v>280</v>
      </c>
      <c r="B122" s="119">
        <f t="shared" ref="B122:I122" si="1">(B75+B79+B83+B87+B91+B95+B99+B103+B107+B111+B115+B119)</f>
        <v>1.0000000000000002</v>
      </c>
      <c r="C122" s="119" t="e">
        <f t="shared" si="1"/>
        <v>#VALUE!</v>
      </c>
      <c r="D122" s="119">
        <f t="shared" si="1"/>
        <v>0.99999999999999989</v>
      </c>
      <c r="E122" s="119">
        <f t="shared" si="1"/>
        <v>0.126</v>
      </c>
      <c r="F122" s="119">
        <f t="shared" si="1"/>
        <v>0</v>
      </c>
      <c r="G122" s="119">
        <f t="shared" si="1"/>
        <v>0</v>
      </c>
      <c r="H122" s="119">
        <f t="shared" si="1"/>
        <v>0</v>
      </c>
      <c r="I122" s="119">
        <f t="shared" si="1"/>
        <v>0</v>
      </c>
    </row>
  </sheetData>
  <mergeCells count="209">
    <mergeCell ref="B73:C73"/>
    <mergeCell ref="D73:E73"/>
    <mergeCell ref="F73:G73"/>
    <mergeCell ref="H73:I73"/>
    <mergeCell ref="A98:A99"/>
    <mergeCell ref="A102:A103"/>
    <mergeCell ref="A106:A107"/>
    <mergeCell ref="F51:G51"/>
    <mergeCell ref="B97:C97"/>
    <mergeCell ref="D97:E97"/>
    <mergeCell ref="F97:G97"/>
    <mergeCell ref="H97:I97"/>
    <mergeCell ref="B93:C93"/>
    <mergeCell ref="D93:E93"/>
    <mergeCell ref="F93:G93"/>
    <mergeCell ref="H93:I93"/>
    <mergeCell ref="B96:C96"/>
    <mergeCell ref="D96:E96"/>
    <mergeCell ref="F96:G96"/>
    <mergeCell ref="H96:I96"/>
    <mergeCell ref="B89:C89"/>
    <mergeCell ref="D89:E89"/>
    <mergeCell ref="F57:G57"/>
    <mergeCell ref="F55:G55"/>
    <mergeCell ref="F53:G53"/>
    <mergeCell ref="F89:G89"/>
    <mergeCell ref="H89:I89"/>
    <mergeCell ref="B92:C92"/>
    <mergeCell ref="A110:A111"/>
    <mergeCell ref="A114:A115"/>
    <mergeCell ref="A118:A119"/>
    <mergeCell ref="M6:O6"/>
    <mergeCell ref="M7:O7"/>
    <mergeCell ref="M8:O8"/>
    <mergeCell ref="A74:A75"/>
    <mergeCell ref="A78:A79"/>
    <mergeCell ref="A82:A83"/>
    <mergeCell ref="A86:A87"/>
    <mergeCell ref="A90:A91"/>
    <mergeCell ref="A94:A95"/>
    <mergeCell ref="A22:O22"/>
    <mergeCell ref="A71:I71"/>
    <mergeCell ref="F72:G72"/>
    <mergeCell ref="H72:I72"/>
    <mergeCell ref="D76:E76"/>
    <mergeCell ref="F76:G76"/>
    <mergeCell ref="H76:I76"/>
    <mergeCell ref="H92:I92"/>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B85:C85"/>
    <mergeCell ref="D85:E85"/>
    <mergeCell ref="F85:G85"/>
    <mergeCell ref="B76:C76"/>
    <mergeCell ref="D77:E77"/>
    <mergeCell ref="F77:G77"/>
    <mergeCell ref="F80:G80"/>
    <mergeCell ref="H80:I80"/>
    <mergeCell ref="B80:C80"/>
    <mergeCell ref="D80:E80"/>
    <mergeCell ref="H81:I81"/>
    <mergeCell ref="H84:I84"/>
    <mergeCell ref="H77:I77"/>
    <mergeCell ref="B77:C7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104:E104"/>
    <mergeCell ref="F54:G54"/>
    <mergeCell ref="D56:E56"/>
    <mergeCell ref="F56:G56"/>
    <mergeCell ref="D51:E51"/>
    <mergeCell ref="D55:E55"/>
    <mergeCell ref="F61:G61"/>
    <mergeCell ref="F59:G59"/>
    <mergeCell ref="B109:C109"/>
    <mergeCell ref="D109:E109"/>
    <mergeCell ref="F109:G109"/>
    <mergeCell ref="B81:C81"/>
    <mergeCell ref="D81:E81"/>
    <mergeCell ref="F81:G81"/>
    <mergeCell ref="B84:C84"/>
    <mergeCell ref="D84:E84"/>
    <mergeCell ref="F84:G84"/>
    <mergeCell ref="F104:G104"/>
    <mergeCell ref="B72:C72"/>
    <mergeCell ref="D72:E72"/>
    <mergeCell ref="F58:G58"/>
    <mergeCell ref="F60:G60"/>
    <mergeCell ref="D92:E92"/>
    <mergeCell ref="F92:G92"/>
    <mergeCell ref="H120:I120"/>
    <mergeCell ref="H109:I109"/>
    <mergeCell ref="B100:C100"/>
    <mergeCell ref="D100:E100"/>
    <mergeCell ref="F100:G100"/>
    <mergeCell ref="H85:I85"/>
    <mergeCell ref="B88:C88"/>
    <mergeCell ref="D88:E88"/>
    <mergeCell ref="F88:G88"/>
    <mergeCell ref="H88:I88"/>
    <mergeCell ref="H100:I100"/>
    <mergeCell ref="B101:C101"/>
    <mergeCell ref="D101:E101"/>
    <mergeCell ref="B105:C105"/>
    <mergeCell ref="D105:E105"/>
    <mergeCell ref="F105:G105"/>
    <mergeCell ref="H105:I105"/>
    <mergeCell ref="B108:C108"/>
    <mergeCell ref="D108:E108"/>
    <mergeCell ref="F108:G108"/>
    <mergeCell ref="H108:I108"/>
    <mergeCell ref="F101:G101"/>
    <mergeCell ref="H101:I101"/>
    <mergeCell ref="B104:C104"/>
    <mergeCell ref="H104:I104"/>
    <mergeCell ref="B121:C121"/>
    <mergeCell ref="D121:E121"/>
    <mergeCell ref="F121:G121"/>
    <mergeCell ref="H121:I121"/>
    <mergeCell ref="B112:C112"/>
    <mergeCell ref="D112:E112"/>
    <mergeCell ref="F112:G112"/>
    <mergeCell ref="H112:I112"/>
    <mergeCell ref="B113:C113"/>
    <mergeCell ref="D113:E113"/>
    <mergeCell ref="F113:G113"/>
    <mergeCell ref="H113:I113"/>
    <mergeCell ref="B116:C116"/>
    <mergeCell ref="D116:E116"/>
    <mergeCell ref="F116:G116"/>
    <mergeCell ref="H116:I116"/>
    <mergeCell ref="B117:C117"/>
    <mergeCell ref="D117:E117"/>
    <mergeCell ref="F117:G117"/>
    <mergeCell ref="H117:I117"/>
    <mergeCell ref="B120:C120"/>
    <mergeCell ref="D120:E120"/>
    <mergeCell ref="F120:G120"/>
  </mergeCells>
  <phoneticPr fontId="49" type="noConversion"/>
  <hyperlinks>
    <hyperlink ref="B81" r:id="rId1" xr:uid="{7B6D6138-BEB6-4D99-98EC-5BADC5C0AAF8}"/>
    <hyperlink ref="B77" r:id="rId2" xr:uid="{7D351DB9-E5D8-4ACF-BA2C-5DB8BB325C51}"/>
    <hyperlink ref="D77" r:id="rId3" xr:uid="{683F76AA-59AE-4241-A7E3-3928ABE0528E}"/>
    <hyperlink ref="D81" r:id="rId4" xr:uid="{5CCAF7B5-7BFA-4378-B917-4516E71D5504}"/>
  </hyperlinks>
  <pageMargins left="0.25" right="0.25" top="0.75" bottom="0.75" header="0.3" footer="0.3"/>
  <pageSetup scale="10" orientation="landscape" r:id="rId5"/>
  <rowBreaks count="1" manualBreakCount="1">
    <brk id="105" max="14" man="1"/>
  </row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E5DA-7A70-4A72-9632-5CDB3F2274D6}">
  <sheetPr>
    <tabColor theme="5" tint="0.59999389629810485"/>
  </sheetPr>
  <dimension ref="A1:O116"/>
  <sheetViews>
    <sheetView showGridLines="0" view="pageBreakPreview" topLeftCell="A34" zoomScale="70" zoomScaleNormal="70" zoomScaleSheetLayoutView="70" workbookViewId="0">
      <selection activeCell="N24" sqref="N24"/>
    </sheetView>
  </sheetViews>
  <sheetFormatPr baseColWidth="10" defaultColWidth="10.85546875" defaultRowHeight="14.25" x14ac:dyDescent="0.25"/>
  <cols>
    <col min="1" max="1" width="49.7109375" style="66" customWidth="1"/>
    <col min="2" max="4" width="35.7109375" style="66" customWidth="1"/>
    <col min="5" max="5" width="45.140625" style="66" customWidth="1"/>
    <col min="6" max="7" width="35.7109375" style="66" customWidth="1"/>
    <col min="8" max="8" width="85.140625" style="66" customWidth="1"/>
    <col min="9" max="9" width="93.8554687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5"/>
      <c r="J1" s="545"/>
      <c r="K1" s="545"/>
      <c r="L1" s="546"/>
      <c r="M1" s="541" t="s">
        <v>183</v>
      </c>
      <c r="N1" s="542"/>
      <c r="O1" s="543"/>
    </row>
    <row r="2" spans="1:15" s="146" customFormat="1" ht="30.75" customHeight="1" thickBot="1" x14ac:dyDescent="0.3">
      <c r="A2" s="568"/>
      <c r="B2" s="547" t="s">
        <v>184</v>
      </c>
      <c r="C2" s="548"/>
      <c r="D2" s="548"/>
      <c r="E2" s="548"/>
      <c r="F2" s="548"/>
      <c r="G2" s="548"/>
      <c r="H2" s="548"/>
      <c r="I2" s="548"/>
      <c r="J2" s="548"/>
      <c r="K2" s="548"/>
      <c r="L2" s="549"/>
      <c r="M2" s="541" t="s">
        <v>185</v>
      </c>
      <c r="N2" s="542"/>
      <c r="O2" s="543"/>
    </row>
    <row r="3" spans="1:15" s="146" customFormat="1" ht="24" customHeight="1" thickBot="1" x14ac:dyDescent="0.3">
      <c r="A3" s="568"/>
      <c r="B3" s="547" t="s">
        <v>186</v>
      </c>
      <c r="C3" s="548"/>
      <c r="D3" s="548"/>
      <c r="E3" s="548"/>
      <c r="F3" s="548"/>
      <c r="G3" s="548"/>
      <c r="H3" s="548"/>
      <c r="I3" s="548"/>
      <c r="J3" s="548"/>
      <c r="K3" s="548"/>
      <c r="L3" s="549"/>
      <c r="M3" s="541" t="s">
        <v>187</v>
      </c>
      <c r="N3" s="542"/>
      <c r="O3" s="543"/>
    </row>
    <row r="4" spans="1:15" s="146" customFormat="1" ht="21.75" customHeight="1" thickBot="1" x14ac:dyDescent="0.3">
      <c r="A4" s="569"/>
      <c r="B4" s="550" t="s">
        <v>188</v>
      </c>
      <c r="C4" s="551"/>
      <c r="D4" s="551"/>
      <c r="E4" s="551"/>
      <c r="F4" s="551"/>
      <c r="G4" s="551"/>
      <c r="H4" s="551"/>
      <c r="I4" s="551"/>
      <c r="J4" s="551"/>
      <c r="K4" s="551"/>
      <c r="L4" s="552"/>
      <c r="M4" s="541" t="s">
        <v>189</v>
      </c>
      <c r="N4" s="542"/>
      <c r="O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571" t="s">
        <v>190</v>
      </c>
      <c r="B6" s="255" t="s">
        <v>191</v>
      </c>
      <c r="C6" s="210" t="s">
        <v>192</v>
      </c>
      <c r="D6" s="255" t="s">
        <v>193</v>
      </c>
      <c r="E6" s="210" t="s">
        <v>192</v>
      </c>
      <c r="F6" s="255" t="s">
        <v>194</v>
      </c>
      <c r="G6" s="211"/>
      <c r="H6" s="255" t="s">
        <v>195</v>
      </c>
      <c r="I6" s="212"/>
      <c r="J6" s="555" t="s">
        <v>196</v>
      </c>
      <c r="K6" s="570"/>
      <c r="L6" s="254" t="s">
        <v>197</v>
      </c>
      <c r="M6" s="579"/>
      <c r="N6" s="579"/>
      <c r="O6" s="579"/>
    </row>
    <row r="7" spans="1:15" s="146" customFormat="1" ht="21.75" customHeight="1" thickBot="1" x14ac:dyDescent="0.3">
      <c r="A7" s="571"/>
      <c r="B7" s="256" t="s">
        <v>198</v>
      </c>
      <c r="C7" s="213"/>
      <c r="D7" s="255" t="s">
        <v>199</v>
      </c>
      <c r="E7" s="214"/>
      <c r="F7" s="255" t="s">
        <v>200</v>
      </c>
      <c r="G7" s="214"/>
      <c r="H7" s="255" t="s">
        <v>201</v>
      </c>
      <c r="I7" s="212"/>
      <c r="J7" s="555"/>
      <c r="K7" s="570"/>
      <c r="L7" s="254" t="s">
        <v>202</v>
      </c>
      <c r="M7" s="579" t="s">
        <v>192</v>
      </c>
      <c r="N7" s="579"/>
      <c r="O7" s="579"/>
    </row>
    <row r="8" spans="1:15" s="146" customFormat="1" ht="21.75" customHeight="1" thickBot="1" x14ac:dyDescent="0.3">
      <c r="A8" s="571"/>
      <c r="B8" s="255" t="s">
        <v>203</v>
      </c>
      <c r="C8" s="210"/>
      <c r="D8" s="255" t="s">
        <v>204</v>
      </c>
      <c r="E8" s="214"/>
      <c r="F8" s="255" t="s">
        <v>205</v>
      </c>
      <c r="G8" s="214"/>
      <c r="H8" s="255" t="s">
        <v>206</v>
      </c>
      <c r="I8" s="212"/>
      <c r="J8" s="555"/>
      <c r="K8" s="570"/>
      <c r="L8" s="254" t="s">
        <v>207</v>
      </c>
      <c r="M8" s="579" t="s">
        <v>192</v>
      </c>
      <c r="N8" s="579"/>
      <c r="O8" s="579"/>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thickBot="1" x14ac:dyDescent="0.3">
      <c r="A10" s="71"/>
      <c r="B10" s="72"/>
      <c r="C10" s="72"/>
      <c r="D10" s="74"/>
      <c r="E10" s="73"/>
      <c r="F10" s="73"/>
      <c r="G10" s="336"/>
      <c r="H10" s="336"/>
      <c r="I10" s="75"/>
      <c r="J10" s="75"/>
      <c r="K10" s="72"/>
      <c r="L10" s="72"/>
      <c r="M10" s="72"/>
      <c r="N10" s="72"/>
      <c r="O10" s="72"/>
    </row>
    <row r="11" spans="1:15" ht="15" customHeight="1" x14ac:dyDescent="0.25">
      <c r="A11" s="574" t="s">
        <v>208</v>
      </c>
      <c r="B11" s="556" t="s">
        <v>281</v>
      </c>
      <c r="C11" s="557"/>
      <c r="D11" s="557"/>
      <c r="E11" s="557"/>
      <c r="F11" s="557"/>
      <c r="G11" s="557"/>
      <c r="H11" s="557"/>
      <c r="I11" s="557"/>
      <c r="J11" s="557"/>
      <c r="K11" s="557"/>
      <c r="L11" s="557"/>
      <c r="M11" s="557"/>
      <c r="N11" s="557"/>
      <c r="O11" s="558"/>
    </row>
    <row r="12" spans="1:15" ht="15" customHeight="1" x14ac:dyDescent="0.25">
      <c r="A12" s="575"/>
      <c r="B12" s="559"/>
      <c r="C12" s="560"/>
      <c r="D12" s="560"/>
      <c r="E12" s="560"/>
      <c r="F12" s="560"/>
      <c r="G12" s="560"/>
      <c r="H12" s="560"/>
      <c r="I12" s="560"/>
      <c r="J12" s="560"/>
      <c r="K12" s="560"/>
      <c r="L12" s="560"/>
      <c r="M12" s="560"/>
      <c r="N12" s="560"/>
      <c r="O12" s="561"/>
    </row>
    <row r="13" spans="1:15" ht="15" customHeight="1" thickBot="1" x14ac:dyDescent="0.3">
      <c r="A13" s="576"/>
      <c r="B13" s="562"/>
      <c r="C13" s="563"/>
      <c r="D13" s="563"/>
      <c r="E13" s="563"/>
      <c r="F13" s="563"/>
      <c r="G13" s="563"/>
      <c r="H13" s="563"/>
      <c r="I13" s="563"/>
      <c r="J13" s="563"/>
      <c r="K13" s="563"/>
      <c r="L13" s="563"/>
      <c r="M13" s="563"/>
      <c r="N13" s="563"/>
      <c r="O13" s="564"/>
    </row>
    <row r="14" spans="1:15" ht="9" customHeight="1" thickBot="1" x14ac:dyDescent="0.3">
      <c r="A14" s="78"/>
      <c r="B14" s="145"/>
      <c r="C14" s="79"/>
      <c r="D14" s="79"/>
      <c r="E14" s="79"/>
      <c r="F14" s="79"/>
      <c r="G14" s="80"/>
      <c r="H14" s="80"/>
      <c r="I14" s="80"/>
      <c r="J14" s="80"/>
      <c r="K14" s="80"/>
      <c r="L14" s="81"/>
      <c r="M14" s="81"/>
      <c r="N14" s="81"/>
      <c r="O14" s="81"/>
    </row>
    <row r="15" spans="1:15" s="82" customFormat="1" ht="37.5" customHeight="1" x14ac:dyDescent="0.25">
      <c r="A15" s="126" t="s">
        <v>210</v>
      </c>
      <c r="B15" s="565" t="s">
        <v>211</v>
      </c>
      <c r="C15" s="565"/>
      <c r="D15" s="565"/>
      <c r="E15" s="565"/>
      <c r="F15" s="565"/>
      <c r="G15" s="571" t="s">
        <v>212</v>
      </c>
      <c r="H15" s="571"/>
      <c r="I15" s="566" t="s">
        <v>282</v>
      </c>
      <c r="J15" s="566"/>
      <c r="K15" s="566"/>
      <c r="L15" s="566"/>
      <c r="M15" s="566"/>
      <c r="N15" s="566"/>
      <c r="O15" s="566"/>
    </row>
    <row r="16" spans="1:15" ht="9" customHeight="1" thickBot="1" x14ac:dyDescent="0.3">
      <c r="A16" s="78"/>
      <c r="B16" s="80"/>
      <c r="C16" s="79"/>
      <c r="D16" s="79"/>
      <c r="E16" s="79"/>
      <c r="F16" s="79"/>
      <c r="G16" s="80"/>
      <c r="H16" s="80"/>
      <c r="I16" s="80"/>
      <c r="J16" s="80"/>
      <c r="K16" s="80"/>
      <c r="L16" s="81"/>
      <c r="M16" s="81"/>
      <c r="N16" s="81"/>
      <c r="O16" s="81"/>
    </row>
    <row r="17" spans="1:15" ht="56.25" customHeight="1" thickBot="1" x14ac:dyDescent="0.3">
      <c r="A17" s="126" t="s">
        <v>214</v>
      </c>
      <c r="B17" s="565" t="s">
        <v>215</v>
      </c>
      <c r="C17" s="565"/>
      <c r="D17" s="565"/>
      <c r="E17" s="565"/>
      <c r="F17" s="126" t="s">
        <v>216</v>
      </c>
      <c r="G17" s="572" t="s">
        <v>217</v>
      </c>
      <c r="H17" s="572"/>
      <c r="I17" s="572"/>
      <c r="J17" s="126" t="s">
        <v>218</v>
      </c>
      <c r="K17" s="565" t="s">
        <v>283</v>
      </c>
      <c r="L17" s="565"/>
      <c r="M17" s="565"/>
      <c r="N17" s="565"/>
      <c r="O17" s="565"/>
    </row>
    <row r="18" spans="1:15" ht="9" customHeight="1" x14ac:dyDescent="0.25">
      <c r="A18" s="70"/>
      <c r="B18" s="67"/>
      <c r="C18" s="573"/>
      <c r="D18" s="573"/>
      <c r="E18" s="573"/>
      <c r="F18" s="573"/>
      <c r="G18" s="573"/>
      <c r="H18" s="573"/>
      <c r="I18" s="573"/>
      <c r="J18" s="573"/>
      <c r="K18" s="573"/>
      <c r="L18" s="573"/>
      <c r="M18" s="573"/>
      <c r="N18" s="573"/>
      <c r="O18" s="573"/>
    </row>
    <row r="20" spans="1:15" ht="16.5" customHeight="1" thickBot="1" x14ac:dyDescent="0.3">
      <c r="A20" s="143"/>
      <c r="B20" s="144"/>
      <c r="C20" s="144"/>
      <c r="D20" s="144"/>
      <c r="E20" s="144"/>
      <c r="F20" s="144"/>
      <c r="G20" s="144"/>
      <c r="H20" s="144"/>
      <c r="I20" s="144"/>
      <c r="J20" s="144"/>
      <c r="K20" s="144"/>
      <c r="L20" s="144"/>
      <c r="M20" s="144"/>
      <c r="N20" s="144"/>
      <c r="O20" s="144"/>
    </row>
    <row r="21" spans="1:15" ht="32.1" customHeight="1" thickBot="1" x14ac:dyDescent="0.3">
      <c r="A21" s="553" t="s">
        <v>220</v>
      </c>
      <c r="B21" s="554"/>
      <c r="C21" s="554"/>
      <c r="D21" s="554"/>
      <c r="E21" s="554"/>
      <c r="F21" s="554"/>
      <c r="G21" s="554"/>
      <c r="H21" s="554"/>
      <c r="I21" s="554"/>
      <c r="J21" s="554"/>
      <c r="K21" s="554"/>
      <c r="L21" s="554"/>
      <c r="M21" s="554"/>
      <c r="N21" s="554"/>
      <c r="O21" s="555"/>
    </row>
    <row r="22" spans="1:15" ht="32.1" customHeight="1" thickBot="1" x14ac:dyDescent="0.3">
      <c r="A22" s="553" t="s">
        <v>221</v>
      </c>
      <c r="B22" s="554"/>
      <c r="C22" s="554"/>
      <c r="D22" s="554"/>
      <c r="E22" s="554"/>
      <c r="F22" s="554"/>
      <c r="G22" s="554"/>
      <c r="H22" s="554"/>
      <c r="I22" s="554"/>
      <c r="J22" s="554"/>
      <c r="K22" s="554"/>
      <c r="L22" s="554"/>
      <c r="M22" s="554"/>
      <c r="N22" s="554"/>
      <c r="O22" s="555"/>
    </row>
    <row r="23" spans="1:15" ht="32.1" customHeight="1" thickBot="1" x14ac:dyDescent="0.3">
      <c r="A23" s="93"/>
      <c r="B23" s="83" t="s">
        <v>191</v>
      </c>
      <c r="C23" s="83" t="s">
        <v>193</v>
      </c>
      <c r="D23" s="83" t="s">
        <v>194</v>
      </c>
      <c r="E23" s="83" t="s">
        <v>195</v>
      </c>
      <c r="F23" s="83" t="s">
        <v>198</v>
      </c>
      <c r="G23" s="83" t="s">
        <v>199</v>
      </c>
      <c r="H23" s="83" t="s">
        <v>200</v>
      </c>
      <c r="I23" s="83" t="s">
        <v>201</v>
      </c>
      <c r="J23" s="83" t="s">
        <v>203</v>
      </c>
      <c r="K23" s="83" t="s">
        <v>204</v>
      </c>
      <c r="L23" s="83" t="s">
        <v>205</v>
      </c>
      <c r="M23" s="83" t="s">
        <v>206</v>
      </c>
      <c r="N23" s="84" t="s">
        <v>222</v>
      </c>
      <c r="O23" s="84" t="s">
        <v>223</v>
      </c>
    </row>
    <row r="24" spans="1:15" ht="32.1" customHeight="1" x14ac:dyDescent="0.25">
      <c r="A24" s="87" t="s">
        <v>224</v>
      </c>
      <c r="B24" s="88">
        <v>381413000</v>
      </c>
      <c r="C24" s="88">
        <v>139344400</v>
      </c>
      <c r="D24" s="88">
        <v>70487000</v>
      </c>
      <c r="E24" s="88">
        <v>11237000</v>
      </c>
      <c r="F24" s="88"/>
      <c r="G24" s="88"/>
      <c r="H24" s="85"/>
      <c r="I24" s="85"/>
      <c r="J24" s="85"/>
      <c r="K24" s="85"/>
      <c r="L24" s="85"/>
      <c r="M24" s="85"/>
      <c r="N24" s="409">
        <f>SUM(B24:M24)</f>
        <v>602481400</v>
      </c>
      <c r="O24" s="86"/>
    </row>
    <row r="25" spans="1:15" ht="32.1" customHeight="1" x14ac:dyDescent="0.25">
      <c r="A25" s="87" t="s">
        <v>225</v>
      </c>
      <c r="B25" s="396">
        <v>381412000</v>
      </c>
      <c r="C25" s="396">
        <v>209234214</v>
      </c>
      <c r="D25" s="396"/>
      <c r="E25" s="88"/>
      <c r="F25" s="88"/>
      <c r="G25" s="88"/>
      <c r="H25" s="88"/>
      <c r="I25" s="88"/>
      <c r="J25" s="88"/>
      <c r="K25" s="88"/>
      <c r="L25" s="88"/>
      <c r="M25" s="88"/>
      <c r="N25" s="88">
        <f t="shared" ref="N25:N29" si="0">SUM(B25:M25)</f>
        <v>590646214</v>
      </c>
      <c r="O25" s="125">
        <f>+(B25+C25+D25+E25+F25+G25+H25+I25+J25+K25+L25+M25)/N24</f>
        <v>0.9803559313200374</v>
      </c>
    </row>
    <row r="26" spans="1:15" ht="32.1" customHeight="1" x14ac:dyDescent="0.25">
      <c r="A26" s="87" t="s">
        <v>226</v>
      </c>
      <c r="B26" s="88"/>
      <c r="C26" s="396">
        <v>4636081</v>
      </c>
      <c r="D26" s="88"/>
      <c r="E26" s="88"/>
      <c r="F26" s="88"/>
      <c r="G26" s="88"/>
      <c r="H26" s="88"/>
      <c r="I26" s="88"/>
      <c r="J26" s="88"/>
      <c r="K26" s="88"/>
      <c r="L26" s="88"/>
      <c r="M26" s="88"/>
      <c r="N26" s="88">
        <f t="shared" si="0"/>
        <v>4636081</v>
      </c>
      <c r="O26" s="125"/>
    </row>
    <row r="27" spans="1:15" ht="32.1" customHeight="1" x14ac:dyDescent="0.25">
      <c r="A27" s="87" t="s">
        <v>227</v>
      </c>
      <c r="B27" s="88"/>
      <c r="C27" s="88">
        <v>3143000</v>
      </c>
      <c r="D27" s="88"/>
      <c r="E27" s="88"/>
      <c r="F27" s="88"/>
      <c r="G27" s="88"/>
      <c r="H27" s="88"/>
      <c r="I27" s="88"/>
      <c r="J27" s="88"/>
      <c r="K27" s="88"/>
      <c r="L27" s="88"/>
      <c r="M27" s="88"/>
      <c r="N27" s="88">
        <f t="shared" si="0"/>
        <v>3143000</v>
      </c>
      <c r="O27" s="89"/>
    </row>
    <row r="28" spans="1:15" ht="32.1" customHeight="1" x14ac:dyDescent="0.25">
      <c r="A28" s="87" t="s">
        <v>228</v>
      </c>
      <c r="B28" s="88">
        <v>0</v>
      </c>
      <c r="C28" s="88"/>
      <c r="D28" s="88"/>
      <c r="E28" s="88"/>
      <c r="F28" s="88"/>
      <c r="G28" s="88"/>
      <c r="H28" s="88"/>
      <c r="I28" s="88"/>
      <c r="J28" s="88"/>
      <c r="K28" s="88"/>
      <c r="L28" s="88"/>
      <c r="M28" s="88"/>
      <c r="N28" s="88">
        <f t="shared" si="0"/>
        <v>0</v>
      </c>
      <c r="O28" s="89"/>
    </row>
    <row r="29" spans="1:15" ht="32.1" customHeight="1" thickBot="1" x14ac:dyDescent="0.3">
      <c r="A29" s="90" t="s">
        <v>229</v>
      </c>
      <c r="B29" s="91">
        <v>0</v>
      </c>
      <c r="C29" s="91"/>
      <c r="D29" s="91"/>
      <c r="E29" s="91"/>
      <c r="F29" s="91"/>
      <c r="G29" s="91"/>
      <c r="H29" s="91"/>
      <c r="I29" s="91"/>
      <c r="J29" s="91"/>
      <c r="K29" s="91"/>
      <c r="L29" s="91"/>
      <c r="M29" s="91"/>
      <c r="N29" s="91">
        <f t="shared" si="0"/>
        <v>0</v>
      </c>
      <c r="O29" s="94"/>
    </row>
    <row r="30" spans="1:15" s="92" customFormat="1" ht="16.5" customHeight="1" x14ac:dyDescent="0.2"/>
    <row r="31" spans="1:15" s="92" customFormat="1" ht="17.25" customHeight="1" x14ac:dyDescent="0.2"/>
    <row r="32" spans="1:15" ht="5.25" customHeight="1" thickBot="1" x14ac:dyDescent="0.3"/>
    <row r="33" spans="1:10" ht="48" customHeight="1" thickBot="1" x14ac:dyDescent="0.3">
      <c r="A33" s="520" t="s">
        <v>230</v>
      </c>
      <c r="B33" s="521"/>
      <c r="C33" s="521"/>
      <c r="D33" s="521"/>
      <c r="E33" s="521"/>
      <c r="F33" s="521"/>
      <c r="G33" s="521"/>
      <c r="H33" s="521"/>
      <c r="I33" s="522"/>
      <c r="J33" s="97"/>
    </row>
    <row r="34" spans="1:10" ht="50.25" customHeight="1" thickBot="1" x14ac:dyDescent="0.3">
      <c r="A34" s="108" t="s">
        <v>231</v>
      </c>
      <c r="B34" s="523" t="str">
        <f>+B11</f>
        <v xml:space="preserve">Acompañar el 100% de los casos de representación jurídica que requieran el apoyo de psicología forense. </v>
      </c>
      <c r="C34" s="524"/>
      <c r="D34" s="524"/>
      <c r="E34" s="524"/>
      <c r="F34" s="524"/>
      <c r="G34" s="524"/>
      <c r="H34" s="524"/>
      <c r="I34" s="525"/>
      <c r="J34" s="95"/>
    </row>
    <row r="35" spans="1:10" ht="18.75" customHeight="1" thickBot="1" x14ac:dyDescent="0.3">
      <c r="A35" s="514" t="s">
        <v>232</v>
      </c>
      <c r="B35" s="154">
        <v>2024</v>
      </c>
      <c r="C35" s="154">
        <v>2025</v>
      </c>
      <c r="D35" s="154">
        <v>2026</v>
      </c>
      <c r="E35" s="154">
        <v>2027</v>
      </c>
      <c r="F35" s="154" t="s">
        <v>233</v>
      </c>
      <c r="G35" s="533" t="s">
        <v>234</v>
      </c>
      <c r="H35" s="533" t="s">
        <v>23</v>
      </c>
      <c r="I35" s="533"/>
      <c r="J35" s="95"/>
    </row>
    <row r="36" spans="1:10" ht="50.25" customHeight="1" thickBot="1" x14ac:dyDescent="0.3">
      <c r="A36" s="515"/>
      <c r="B36" s="156">
        <v>1</v>
      </c>
      <c r="C36" s="156">
        <v>1</v>
      </c>
      <c r="D36" s="156">
        <v>1</v>
      </c>
      <c r="E36" s="156">
        <v>1</v>
      </c>
      <c r="F36" s="155">
        <v>1</v>
      </c>
      <c r="G36" s="533"/>
      <c r="H36" s="533"/>
      <c r="I36" s="533"/>
      <c r="J36" s="95"/>
    </row>
    <row r="37" spans="1:10" ht="52.5" customHeight="1" thickBot="1" x14ac:dyDescent="0.3">
      <c r="A37" s="109" t="s">
        <v>235</v>
      </c>
      <c r="B37" s="526">
        <v>0.2</v>
      </c>
      <c r="C37" s="527"/>
      <c r="D37" s="530" t="s">
        <v>236</v>
      </c>
      <c r="E37" s="531"/>
      <c r="F37" s="531"/>
      <c r="G37" s="531"/>
      <c r="H37" s="531"/>
      <c r="I37" s="532"/>
    </row>
    <row r="38" spans="1:10" s="96" customFormat="1" ht="63" customHeight="1" thickBot="1" x14ac:dyDescent="0.3">
      <c r="A38" s="514" t="s">
        <v>237</v>
      </c>
      <c r="B38" s="109" t="s">
        <v>238</v>
      </c>
      <c r="C38" s="108" t="s">
        <v>239</v>
      </c>
      <c r="D38" s="500" t="s">
        <v>240</v>
      </c>
      <c r="E38" s="501"/>
      <c r="F38" s="500" t="s">
        <v>241</v>
      </c>
      <c r="G38" s="501"/>
      <c r="H38" s="110" t="s">
        <v>242</v>
      </c>
      <c r="I38" s="112" t="s">
        <v>243</v>
      </c>
    </row>
    <row r="39" spans="1:10" ht="219.95" customHeight="1" thickBot="1" x14ac:dyDescent="0.3">
      <c r="A39" s="515"/>
      <c r="B39" s="294">
        <v>1</v>
      </c>
      <c r="C39" s="377">
        <v>1</v>
      </c>
      <c r="D39" s="590" t="s">
        <v>284</v>
      </c>
      <c r="E39" s="591"/>
      <c r="F39" s="590" t="s">
        <v>285</v>
      </c>
      <c r="G39" s="591"/>
      <c r="H39" s="375" t="s">
        <v>286</v>
      </c>
      <c r="I39" s="376" t="s">
        <v>287</v>
      </c>
    </row>
    <row r="40" spans="1:10" s="96" customFormat="1" ht="63" customHeight="1" thickBot="1" x14ac:dyDescent="0.3">
      <c r="A40" s="514" t="s">
        <v>248</v>
      </c>
      <c r="B40" s="111" t="s">
        <v>238</v>
      </c>
      <c r="C40" s="110" t="s">
        <v>239</v>
      </c>
      <c r="D40" s="500" t="s">
        <v>240</v>
      </c>
      <c r="E40" s="501"/>
      <c r="F40" s="500" t="s">
        <v>241</v>
      </c>
      <c r="G40" s="501"/>
      <c r="H40" s="110" t="s">
        <v>242</v>
      </c>
      <c r="I40" s="112" t="s">
        <v>243</v>
      </c>
    </row>
    <row r="41" spans="1:10" ht="200.45" customHeight="1" thickBot="1" x14ac:dyDescent="0.3">
      <c r="A41" s="515"/>
      <c r="B41" s="294">
        <v>1</v>
      </c>
      <c r="C41" s="377">
        <v>1</v>
      </c>
      <c r="D41" s="590" t="s">
        <v>288</v>
      </c>
      <c r="E41" s="591"/>
      <c r="F41" s="590" t="s">
        <v>289</v>
      </c>
      <c r="G41" s="591"/>
      <c r="H41" s="375" t="s">
        <v>290</v>
      </c>
      <c r="I41" s="376" t="s">
        <v>287</v>
      </c>
    </row>
    <row r="42" spans="1:10" s="96" customFormat="1" ht="63" customHeight="1" thickBot="1" x14ac:dyDescent="0.3">
      <c r="A42" s="514" t="s">
        <v>252</v>
      </c>
      <c r="B42" s="111" t="s">
        <v>238</v>
      </c>
      <c r="C42" s="110" t="s">
        <v>239</v>
      </c>
      <c r="D42" s="500" t="s">
        <v>240</v>
      </c>
      <c r="E42" s="501"/>
      <c r="F42" s="500" t="s">
        <v>241</v>
      </c>
      <c r="G42" s="501"/>
      <c r="H42" s="110" t="s">
        <v>242</v>
      </c>
      <c r="I42" s="112" t="s">
        <v>243</v>
      </c>
    </row>
    <row r="43" spans="1:10" ht="63" customHeight="1" thickBot="1" x14ac:dyDescent="0.3">
      <c r="A43" s="515"/>
      <c r="B43" s="294">
        <v>1</v>
      </c>
      <c r="C43" s="102"/>
      <c r="D43" s="528"/>
      <c r="E43" s="529"/>
      <c r="F43" s="528"/>
      <c r="G43" s="529"/>
      <c r="H43" s="98"/>
      <c r="I43" s="99"/>
    </row>
    <row r="44" spans="1:10" s="96" customFormat="1" ht="63" customHeight="1" thickBot="1" x14ac:dyDescent="0.3">
      <c r="A44" s="514" t="s">
        <v>253</v>
      </c>
      <c r="B44" s="111" t="s">
        <v>238</v>
      </c>
      <c r="C44" s="111" t="s">
        <v>239</v>
      </c>
      <c r="D44" s="500" t="s">
        <v>240</v>
      </c>
      <c r="E44" s="501"/>
      <c r="F44" s="500" t="s">
        <v>241</v>
      </c>
      <c r="G44" s="501"/>
      <c r="H44" s="110" t="s">
        <v>242</v>
      </c>
      <c r="I44" s="110" t="s">
        <v>243</v>
      </c>
    </row>
    <row r="45" spans="1:10" ht="63" customHeight="1" thickBot="1" x14ac:dyDescent="0.3">
      <c r="A45" s="515"/>
      <c r="B45" s="294">
        <v>1</v>
      </c>
      <c r="C45" s="102"/>
      <c r="D45" s="518"/>
      <c r="E45" s="519"/>
      <c r="F45" s="518"/>
      <c r="G45" s="519"/>
      <c r="H45" s="120"/>
      <c r="I45" s="121"/>
    </row>
    <row r="46" spans="1:10" s="96" customFormat="1" ht="63" customHeight="1" thickBot="1" x14ac:dyDescent="0.3">
      <c r="A46" s="514" t="s">
        <v>254</v>
      </c>
      <c r="B46" s="111" t="s">
        <v>238</v>
      </c>
      <c r="C46" s="110" t="s">
        <v>239</v>
      </c>
      <c r="D46" s="500" t="s">
        <v>240</v>
      </c>
      <c r="E46" s="501"/>
      <c r="F46" s="500" t="s">
        <v>241</v>
      </c>
      <c r="G46" s="501"/>
      <c r="H46" s="110" t="s">
        <v>242</v>
      </c>
      <c r="I46" s="112" t="s">
        <v>243</v>
      </c>
    </row>
    <row r="47" spans="1:10" ht="63" customHeight="1" thickBot="1" x14ac:dyDescent="0.3">
      <c r="A47" s="515"/>
      <c r="B47" s="294">
        <v>1</v>
      </c>
      <c r="C47" s="102"/>
      <c r="D47" s="502"/>
      <c r="E47" s="504"/>
      <c r="F47" s="502"/>
      <c r="G47" s="504"/>
      <c r="H47" s="98"/>
      <c r="I47" s="100"/>
    </row>
    <row r="48" spans="1:10" s="96" customFormat="1" ht="63" customHeight="1" thickBot="1" x14ac:dyDescent="0.3">
      <c r="A48" s="514" t="s">
        <v>255</v>
      </c>
      <c r="B48" s="111" t="s">
        <v>238</v>
      </c>
      <c r="C48" s="110" t="s">
        <v>239</v>
      </c>
      <c r="D48" s="500" t="s">
        <v>240</v>
      </c>
      <c r="E48" s="501"/>
      <c r="F48" s="500" t="s">
        <v>241</v>
      </c>
      <c r="G48" s="501"/>
      <c r="H48" s="110" t="s">
        <v>242</v>
      </c>
      <c r="I48" s="112" t="s">
        <v>243</v>
      </c>
    </row>
    <row r="49" spans="1:9" ht="63" customHeight="1" thickBot="1" x14ac:dyDescent="0.3">
      <c r="A49" s="515"/>
      <c r="B49" s="295">
        <v>1</v>
      </c>
      <c r="C49" s="104"/>
      <c r="D49" s="502"/>
      <c r="E49" s="504"/>
      <c r="F49" s="502"/>
      <c r="G49" s="504"/>
      <c r="H49" s="98"/>
      <c r="I49" s="100"/>
    </row>
    <row r="50" spans="1:9" ht="63" customHeight="1" thickBot="1" x14ac:dyDescent="0.3">
      <c r="A50" s="514" t="s">
        <v>256</v>
      </c>
      <c r="B50" s="109" t="s">
        <v>238</v>
      </c>
      <c r="C50" s="108" t="s">
        <v>239</v>
      </c>
      <c r="D50" s="500" t="s">
        <v>240</v>
      </c>
      <c r="E50" s="501"/>
      <c r="F50" s="500" t="s">
        <v>241</v>
      </c>
      <c r="G50" s="501"/>
      <c r="H50" s="110" t="s">
        <v>242</v>
      </c>
      <c r="I50" s="112" t="s">
        <v>243</v>
      </c>
    </row>
    <row r="51" spans="1:9" ht="63" customHeight="1" thickBot="1" x14ac:dyDescent="0.3">
      <c r="A51" s="515"/>
      <c r="B51" s="295">
        <v>1</v>
      </c>
      <c r="C51" s="104"/>
      <c r="D51" s="502"/>
      <c r="E51" s="503"/>
      <c r="F51" s="502"/>
      <c r="G51" s="504"/>
      <c r="H51" s="98"/>
      <c r="I51" s="100"/>
    </row>
    <row r="52" spans="1:9" ht="63" customHeight="1" thickBot="1" x14ac:dyDescent="0.3">
      <c r="A52" s="514" t="s">
        <v>257</v>
      </c>
      <c r="B52" s="109" t="s">
        <v>238</v>
      </c>
      <c r="C52" s="108" t="s">
        <v>239</v>
      </c>
      <c r="D52" s="500" t="s">
        <v>240</v>
      </c>
      <c r="E52" s="501"/>
      <c r="F52" s="500" t="s">
        <v>241</v>
      </c>
      <c r="G52" s="501"/>
      <c r="H52" s="110" t="s">
        <v>242</v>
      </c>
      <c r="I52" s="112" t="s">
        <v>243</v>
      </c>
    </row>
    <row r="53" spans="1:9" ht="63" customHeight="1" thickBot="1" x14ac:dyDescent="0.3">
      <c r="A53" s="515"/>
      <c r="B53" s="295">
        <v>1</v>
      </c>
      <c r="C53" s="104"/>
      <c r="D53" s="502"/>
      <c r="E53" s="503"/>
      <c r="F53" s="502"/>
      <c r="G53" s="504"/>
      <c r="H53" s="122"/>
      <c r="I53" s="100"/>
    </row>
    <row r="54" spans="1:9" ht="63" customHeight="1" thickBot="1" x14ac:dyDescent="0.3">
      <c r="A54" s="514" t="s">
        <v>258</v>
      </c>
      <c r="B54" s="109" t="s">
        <v>238</v>
      </c>
      <c r="C54" s="108" t="s">
        <v>239</v>
      </c>
      <c r="D54" s="500" t="s">
        <v>240</v>
      </c>
      <c r="E54" s="501"/>
      <c r="F54" s="500" t="s">
        <v>241</v>
      </c>
      <c r="G54" s="501"/>
      <c r="H54" s="110" t="s">
        <v>242</v>
      </c>
      <c r="I54" s="112" t="s">
        <v>243</v>
      </c>
    </row>
    <row r="55" spans="1:9" ht="63" customHeight="1" thickBot="1" x14ac:dyDescent="0.3">
      <c r="A55" s="515"/>
      <c r="B55" s="295">
        <v>1</v>
      </c>
      <c r="C55" s="104"/>
      <c r="D55" s="502"/>
      <c r="E55" s="504"/>
      <c r="F55" s="502"/>
      <c r="G55" s="504"/>
      <c r="H55" s="98"/>
      <c r="I55" s="98"/>
    </row>
    <row r="56" spans="1:9" ht="63" customHeight="1" thickBot="1" x14ac:dyDescent="0.3">
      <c r="A56" s="514" t="s">
        <v>259</v>
      </c>
      <c r="B56" s="109" t="s">
        <v>238</v>
      </c>
      <c r="C56" s="108" t="s">
        <v>239</v>
      </c>
      <c r="D56" s="500" t="s">
        <v>240</v>
      </c>
      <c r="E56" s="501"/>
      <c r="F56" s="500" t="s">
        <v>241</v>
      </c>
      <c r="G56" s="501"/>
      <c r="H56" s="110" t="s">
        <v>242</v>
      </c>
      <c r="I56" s="112" t="s">
        <v>243</v>
      </c>
    </row>
    <row r="57" spans="1:9" ht="63" customHeight="1" thickBot="1" x14ac:dyDescent="0.3">
      <c r="A57" s="515"/>
      <c r="B57" s="295">
        <v>1</v>
      </c>
      <c r="C57" s="104"/>
      <c r="D57" s="502"/>
      <c r="E57" s="504"/>
      <c r="F57" s="502"/>
      <c r="G57" s="504"/>
      <c r="H57" s="98"/>
      <c r="I57" s="100"/>
    </row>
    <row r="58" spans="1:9" ht="63" customHeight="1" thickBot="1" x14ac:dyDescent="0.3">
      <c r="A58" s="514" t="s">
        <v>260</v>
      </c>
      <c r="B58" s="109" t="s">
        <v>238</v>
      </c>
      <c r="C58" s="108" t="s">
        <v>239</v>
      </c>
      <c r="D58" s="500" t="s">
        <v>240</v>
      </c>
      <c r="E58" s="501"/>
      <c r="F58" s="500" t="s">
        <v>241</v>
      </c>
      <c r="G58" s="501"/>
      <c r="H58" s="110" t="s">
        <v>242</v>
      </c>
      <c r="I58" s="112" t="s">
        <v>243</v>
      </c>
    </row>
    <row r="59" spans="1:9" ht="63" customHeight="1" thickBot="1" x14ac:dyDescent="0.3">
      <c r="A59" s="515"/>
      <c r="B59" s="295">
        <v>1</v>
      </c>
      <c r="C59" s="104"/>
      <c r="D59" s="502"/>
      <c r="E59" s="504"/>
      <c r="F59" s="503"/>
      <c r="G59" s="503"/>
      <c r="H59" s="98"/>
      <c r="I59" s="98"/>
    </row>
    <row r="60" spans="1:9" ht="63" customHeight="1" thickBot="1" x14ac:dyDescent="0.3">
      <c r="A60" s="514" t="s">
        <v>261</v>
      </c>
      <c r="B60" s="109" t="s">
        <v>238</v>
      </c>
      <c r="C60" s="108" t="s">
        <v>239</v>
      </c>
      <c r="D60" s="500" t="s">
        <v>240</v>
      </c>
      <c r="E60" s="501"/>
      <c r="F60" s="500" t="s">
        <v>241</v>
      </c>
      <c r="G60" s="501"/>
      <c r="H60" s="110" t="s">
        <v>242</v>
      </c>
      <c r="I60" s="112" t="s">
        <v>243</v>
      </c>
    </row>
    <row r="61" spans="1:9" ht="63" customHeight="1" thickBot="1" x14ac:dyDescent="0.3">
      <c r="A61" s="515"/>
      <c r="B61" s="295">
        <v>1</v>
      </c>
      <c r="C61" s="104"/>
      <c r="D61" s="502"/>
      <c r="E61" s="504"/>
      <c r="F61" s="502"/>
      <c r="G61" s="504"/>
      <c r="H61" s="98"/>
      <c r="I61" s="98"/>
    </row>
    <row r="64" spans="1:9" s="95" customFormat="1" ht="30" customHeight="1" x14ac:dyDescent="0.25">
      <c r="A64" s="66"/>
      <c r="B64" s="66"/>
      <c r="C64" s="66"/>
      <c r="D64" s="66"/>
      <c r="E64" s="66"/>
      <c r="F64" s="66"/>
      <c r="G64" s="66"/>
      <c r="H64" s="66"/>
      <c r="I64" s="66"/>
    </row>
    <row r="65" spans="1:9" ht="34.5" customHeight="1" x14ac:dyDescent="0.25">
      <c r="A65" s="580" t="s">
        <v>264</v>
      </c>
      <c r="B65" s="580"/>
      <c r="C65" s="580"/>
      <c r="D65" s="580"/>
      <c r="E65" s="580"/>
      <c r="F65" s="580"/>
      <c r="G65" s="580"/>
      <c r="H65" s="580"/>
      <c r="I65" s="580"/>
    </row>
    <row r="66" spans="1:9" ht="60.95" customHeight="1" x14ac:dyDescent="0.25">
      <c r="A66" s="113" t="s">
        <v>265</v>
      </c>
      <c r="B66" s="592" t="s">
        <v>291</v>
      </c>
      <c r="C66" s="593"/>
      <c r="D66" s="592" t="s">
        <v>292</v>
      </c>
      <c r="E66" s="593"/>
      <c r="F66" s="584" t="s">
        <v>268</v>
      </c>
      <c r="G66" s="585"/>
      <c r="H66" s="584" t="s">
        <v>269</v>
      </c>
      <c r="I66" s="585"/>
    </row>
    <row r="67" spans="1:9" ht="40.5" customHeight="1" x14ac:dyDescent="0.25">
      <c r="A67" s="113" t="s">
        <v>270</v>
      </c>
      <c r="B67" s="594">
        <v>0.05</v>
      </c>
      <c r="C67" s="595"/>
      <c r="D67" s="594">
        <v>0.15</v>
      </c>
      <c r="E67" s="595"/>
      <c r="F67" s="596"/>
      <c r="G67" s="597"/>
      <c r="H67" s="596"/>
      <c r="I67" s="597"/>
    </row>
    <row r="68" spans="1:9" ht="30" customHeight="1" x14ac:dyDescent="0.25">
      <c r="A68" s="577" t="s">
        <v>191</v>
      </c>
      <c r="B68" s="161" t="s">
        <v>99</v>
      </c>
      <c r="C68" s="161" t="s">
        <v>239</v>
      </c>
      <c r="D68" s="161" t="s">
        <v>99</v>
      </c>
      <c r="E68" s="161" t="s">
        <v>239</v>
      </c>
      <c r="F68" s="161" t="s">
        <v>99</v>
      </c>
      <c r="G68" s="161" t="s">
        <v>239</v>
      </c>
      <c r="H68" s="161" t="s">
        <v>99</v>
      </c>
      <c r="I68" s="161" t="s">
        <v>239</v>
      </c>
    </row>
    <row r="69" spans="1:9" ht="30" customHeight="1" x14ac:dyDescent="0.25">
      <c r="A69" s="578"/>
      <c r="B69" s="115">
        <v>0.05</v>
      </c>
      <c r="C69" s="116">
        <v>0.05</v>
      </c>
      <c r="D69" s="115">
        <v>0.05</v>
      </c>
      <c r="E69" s="116">
        <f>+E39/E36</f>
        <v>0</v>
      </c>
      <c r="F69" s="123"/>
      <c r="G69" s="116"/>
      <c r="H69" s="123"/>
      <c r="I69" s="116"/>
    </row>
    <row r="70" spans="1:9" ht="180" customHeight="1" x14ac:dyDescent="0.25">
      <c r="A70" s="113" t="s">
        <v>272</v>
      </c>
      <c r="B70" s="508" t="s">
        <v>293</v>
      </c>
      <c r="C70" s="507"/>
      <c r="D70" s="508" t="s">
        <v>294</v>
      </c>
      <c r="E70" s="507"/>
      <c r="F70" s="498"/>
      <c r="G70" s="499"/>
      <c r="H70" s="498"/>
      <c r="I70" s="583"/>
    </row>
    <row r="71" spans="1:9" ht="80.25" customHeight="1" x14ac:dyDescent="0.25">
      <c r="A71" s="113" t="s">
        <v>275</v>
      </c>
      <c r="B71" s="505" t="s">
        <v>295</v>
      </c>
      <c r="C71" s="506"/>
      <c r="D71" s="536" t="s">
        <v>296</v>
      </c>
      <c r="E71" s="506"/>
      <c r="F71" s="494"/>
      <c r="G71" s="495"/>
      <c r="H71" s="494"/>
      <c r="I71" s="495"/>
    </row>
    <row r="72" spans="1:9" ht="30.75" customHeight="1" x14ac:dyDescent="0.25">
      <c r="A72" s="577" t="s">
        <v>193</v>
      </c>
      <c r="B72" s="161" t="s">
        <v>99</v>
      </c>
      <c r="C72" s="161" t="s">
        <v>239</v>
      </c>
      <c r="D72" s="161" t="s">
        <v>99</v>
      </c>
      <c r="E72" s="161" t="s">
        <v>239</v>
      </c>
      <c r="F72" s="161" t="s">
        <v>99</v>
      </c>
      <c r="G72" s="161" t="s">
        <v>239</v>
      </c>
      <c r="H72" s="161" t="s">
        <v>99</v>
      </c>
      <c r="I72" s="161" t="s">
        <v>239</v>
      </c>
    </row>
    <row r="73" spans="1:9" ht="30.75" customHeight="1" x14ac:dyDescent="0.25">
      <c r="A73" s="578"/>
      <c r="B73" s="115">
        <v>0.05</v>
      </c>
      <c r="C73" s="116">
        <v>0.05</v>
      </c>
      <c r="D73" s="115">
        <v>0.05</v>
      </c>
      <c r="E73" s="116"/>
      <c r="F73" s="123"/>
      <c r="G73" s="117"/>
      <c r="H73" s="123"/>
      <c r="I73" s="117"/>
    </row>
    <row r="74" spans="1:9" ht="128.44999999999999" customHeight="1" x14ac:dyDescent="0.25">
      <c r="A74" s="113" t="s">
        <v>272</v>
      </c>
      <c r="B74" s="508" t="s">
        <v>297</v>
      </c>
      <c r="C74" s="507"/>
      <c r="D74" s="508" t="s">
        <v>298</v>
      </c>
      <c r="E74" s="507"/>
      <c r="F74" s="498"/>
      <c r="G74" s="499"/>
      <c r="H74" s="537"/>
      <c r="I74" s="538"/>
    </row>
    <row r="75" spans="1:9" ht="80.25" customHeight="1" x14ac:dyDescent="0.25">
      <c r="A75" s="113" t="s">
        <v>275</v>
      </c>
      <c r="B75" s="505" t="s">
        <v>299</v>
      </c>
      <c r="C75" s="507"/>
      <c r="D75" s="536" t="s">
        <v>296</v>
      </c>
      <c r="E75" s="506"/>
      <c r="F75" s="494"/>
      <c r="G75" s="495"/>
      <c r="H75" s="494"/>
      <c r="I75" s="495"/>
    </row>
    <row r="76" spans="1:9" ht="30.75" customHeight="1" x14ac:dyDescent="0.25">
      <c r="A76" s="577" t="s">
        <v>194</v>
      </c>
      <c r="B76" s="161" t="s">
        <v>99</v>
      </c>
      <c r="C76" s="161" t="s">
        <v>239</v>
      </c>
      <c r="D76" s="161" t="s">
        <v>99</v>
      </c>
      <c r="E76" s="161" t="s">
        <v>239</v>
      </c>
      <c r="F76" s="161" t="s">
        <v>99</v>
      </c>
      <c r="G76" s="161" t="s">
        <v>239</v>
      </c>
      <c r="H76" s="161" t="s">
        <v>99</v>
      </c>
      <c r="I76" s="161" t="s">
        <v>239</v>
      </c>
    </row>
    <row r="77" spans="1:9" ht="30.75" customHeight="1" x14ac:dyDescent="0.25">
      <c r="A77" s="578"/>
      <c r="B77" s="115">
        <v>0.09</v>
      </c>
      <c r="C77" s="116"/>
      <c r="D77" s="115">
        <v>0.09</v>
      </c>
      <c r="E77" s="116"/>
      <c r="F77" s="123"/>
      <c r="G77" s="117"/>
      <c r="H77" s="123"/>
      <c r="I77" s="117"/>
    </row>
    <row r="78" spans="1:9" ht="80.25" customHeight="1" x14ac:dyDescent="0.25">
      <c r="A78" s="113" t="s">
        <v>272</v>
      </c>
      <c r="B78" s="508"/>
      <c r="C78" s="507"/>
      <c r="D78" s="508"/>
      <c r="E78" s="507"/>
      <c r="F78" s="498"/>
      <c r="G78" s="499"/>
      <c r="H78" s="494"/>
      <c r="I78" s="495"/>
    </row>
    <row r="79" spans="1:9" ht="80.25" customHeight="1" x14ac:dyDescent="0.25">
      <c r="A79" s="113" t="s">
        <v>275</v>
      </c>
      <c r="B79" s="534"/>
      <c r="C79" s="535"/>
      <c r="D79" s="534"/>
      <c r="E79" s="535"/>
      <c r="F79" s="494"/>
      <c r="G79" s="495"/>
      <c r="H79" s="494"/>
      <c r="I79" s="495"/>
    </row>
    <row r="80" spans="1:9" ht="30.75" customHeight="1" x14ac:dyDescent="0.25">
      <c r="A80" s="577" t="s">
        <v>195</v>
      </c>
      <c r="B80" s="161" t="s">
        <v>99</v>
      </c>
      <c r="C80" s="161" t="s">
        <v>239</v>
      </c>
      <c r="D80" s="161" t="s">
        <v>99</v>
      </c>
      <c r="E80" s="161" t="s">
        <v>239</v>
      </c>
      <c r="F80" s="161" t="s">
        <v>99</v>
      </c>
      <c r="G80" s="161" t="s">
        <v>239</v>
      </c>
      <c r="H80" s="161" t="s">
        <v>99</v>
      </c>
      <c r="I80" s="161" t="s">
        <v>239</v>
      </c>
    </row>
    <row r="81" spans="1:9" ht="30.75" customHeight="1" x14ac:dyDescent="0.25">
      <c r="A81" s="578"/>
      <c r="B81" s="115">
        <v>0.09</v>
      </c>
      <c r="C81" s="116"/>
      <c r="D81" s="115">
        <v>0.09</v>
      </c>
      <c r="E81" s="116"/>
      <c r="F81" s="123"/>
      <c r="G81" s="117"/>
      <c r="H81" s="123"/>
      <c r="I81" s="117"/>
    </row>
    <row r="82" spans="1:9" ht="80.25" customHeight="1" x14ac:dyDescent="0.25">
      <c r="A82" s="113" t="s">
        <v>272</v>
      </c>
      <c r="B82" s="496"/>
      <c r="C82" s="497"/>
      <c r="D82" s="496"/>
      <c r="E82" s="497"/>
      <c r="F82" s="498"/>
      <c r="G82" s="499"/>
      <c r="H82" s="494"/>
      <c r="I82" s="495"/>
    </row>
    <row r="83" spans="1:9" ht="80.25" customHeight="1" x14ac:dyDescent="0.25">
      <c r="A83" s="113" t="s">
        <v>275</v>
      </c>
      <c r="B83" s="588"/>
      <c r="C83" s="589"/>
      <c r="D83" s="588"/>
      <c r="E83" s="589"/>
      <c r="F83" s="494"/>
      <c r="G83" s="495"/>
      <c r="H83" s="494"/>
      <c r="I83" s="495"/>
    </row>
    <row r="84" spans="1:9" ht="30" customHeight="1" x14ac:dyDescent="0.25">
      <c r="A84" s="577" t="s">
        <v>198</v>
      </c>
      <c r="B84" s="161" t="s">
        <v>99</v>
      </c>
      <c r="C84" s="161" t="s">
        <v>239</v>
      </c>
      <c r="D84" s="161" t="s">
        <v>99</v>
      </c>
      <c r="E84" s="161" t="s">
        <v>239</v>
      </c>
      <c r="F84" s="161" t="s">
        <v>99</v>
      </c>
      <c r="G84" s="161" t="s">
        <v>239</v>
      </c>
      <c r="H84" s="161" t="s">
        <v>99</v>
      </c>
      <c r="I84" s="161" t="s">
        <v>239</v>
      </c>
    </row>
    <row r="85" spans="1:9" ht="30" customHeight="1" x14ac:dyDescent="0.25">
      <c r="A85" s="578"/>
      <c r="B85" s="115">
        <v>0.09</v>
      </c>
      <c r="C85" s="116"/>
      <c r="D85" s="115">
        <v>0.09</v>
      </c>
      <c r="E85" s="116"/>
      <c r="F85" s="123"/>
      <c r="G85" s="117"/>
      <c r="H85" s="123"/>
      <c r="I85" s="117"/>
    </row>
    <row r="86" spans="1:9" ht="80.25" customHeight="1" x14ac:dyDescent="0.25">
      <c r="A86" s="113" t="s">
        <v>272</v>
      </c>
      <c r="B86" s="513"/>
      <c r="C86" s="513"/>
      <c r="D86" s="513"/>
      <c r="E86" s="513"/>
      <c r="F86" s="513"/>
      <c r="G86" s="513"/>
      <c r="H86" s="513"/>
      <c r="I86" s="513"/>
    </row>
    <row r="87" spans="1:9" ht="80.25" customHeight="1" x14ac:dyDescent="0.25">
      <c r="A87" s="113" t="s">
        <v>275</v>
      </c>
      <c r="B87" s="487"/>
      <c r="C87" s="488"/>
      <c r="D87" s="487"/>
      <c r="E87" s="488"/>
      <c r="F87" s="487"/>
      <c r="G87" s="488"/>
      <c r="H87" s="487"/>
      <c r="I87" s="488"/>
    </row>
    <row r="88" spans="1:9" ht="29.25" customHeight="1" x14ac:dyDescent="0.25">
      <c r="A88" s="577" t="s">
        <v>199</v>
      </c>
      <c r="B88" s="161" t="s">
        <v>99</v>
      </c>
      <c r="C88" s="161" t="s">
        <v>239</v>
      </c>
      <c r="D88" s="161" t="s">
        <v>99</v>
      </c>
      <c r="E88" s="161" t="s">
        <v>239</v>
      </c>
      <c r="F88" s="161" t="s">
        <v>99</v>
      </c>
      <c r="G88" s="161" t="s">
        <v>239</v>
      </c>
      <c r="H88" s="161" t="s">
        <v>99</v>
      </c>
      <c r="I88" s="161" t="s">
        <v>239</v>
      </c>
    </row>
    <row r="89" spans="1:9" ht="29.25" customHeight="1" x14ac:dyDescent="0.25">
      <c r="A89" s="578"/>
      <c r="B89" s="115">
        <v>0.09</v>
      </c>
      <c r="C89" s="118"/>
      <c r="D89" s="115">
        <v>0.09</v>
      </c>
      <c r="E89" s="118"/>
      <c r="F89" s="123"/>
      <c r="G89" s="117"/>
      <c r="H89" s="123"/>
      <c r="I89" s="117"/>
    </row>
    <row r="90" spans="1:9" ht="80.25" customHeight="1" x14ac:dyDescent="0.25">
      <c r="A90" s="113" t="s">
        <v>272</v>
      </c>
      <c r="B90" s="486"/>
      <c r="C90" s="486"/>
      <c r="D90" s="486"/>
      <c r="E90" s="486"/>
      <c r="F90" s="486"/>
      <c r="G90" s="486"/>
      <c r="H90" s="486"/>
      <c r="I90" s="486"/>
    </row>
    <row r="91" spans="1:9" ht="80.25" customHeight="1" x14ac:dyDescent="0.25">
      <c r="A91" s="113" t="s">
        <v>275</v>
      </c>
      <c r="B91" s="487"/>
      <c r="C91" s="488"/>
      <c r="D91" s="487"/>
      <c r="E91" s="488"/>
      <c r="F91" s="487"/>
      <c r="G91" s="488"/>
      <c r="H91" s="487"/>
      <c r="I91" s="488"/>
    </row>
    <row r="92" spans="1:9" ht="24.95" customHeight="1" x14ac:dyDescent="0.25">
      <c r="A92" s="577" t="s">
        <v>200</v>
      </c>
      <c r="B92" s="161" t="s">
        <v>99</v>
      </c>
      <c r="C92" s="161" t="s">
        <v>239</v>
      </c>
      <c r="D92" s="161" t="s">
        <v>99</v>
      </c>
      <c r="E92" s="161" t="s">
        <v>239</v>
      </c>
      <c r="F92" s="161" t="s">
        <v>99</v>
      </c>
      <c r="G92" s="161" t="s">
        <v>239</v>
      </c>
      <c r="H92" s="161" t="s">
        <v>99</v>
      </c>
      <c r="I92" s="161" t="s">
        <v>239</v>
      </c>
    </row>
    <row r="93" spans="1:9" ht="24.95" customHeight="1" x14ac:dyDescent="0.25">
      <c r="A93" s="578"/>
      <c r="B93" s="115">
        <v>0.09</v>
      </c>
      <c r="C93" s="118"/>
      <c r="D93" s="115">
        <v>0.09</v>
      </c>
      <c r="E93" s="118"/>
      <c r="F93" s="123"/>
      <c r="G93" s="117"/>
      <c r="H93" s="123"/>
      <c r="I93" s="117"/>
    </row>
    <row r="94" spans="1:9" ht="80.25" customHeight="1" x14ac:dyDescent="0.25">
      <c r="A94" s="113" t="s">
        <v>272</v>
      </c>
      <c r="B94" s="486"/>
      <c r="C94" s="486"/>
      <c r="D94" s="486"/>
      <c r="E94" s="486"/>
      <c r="F94" s="486"/>
      <c r="G94" s="486"/>
      <c r="H94" s="486"/>
      <c r="I94" s="486"/>
    </row>
    <row r="95" spans="1:9" ht="80.25" customHeight="1" x14ac:dyDescent="0.25">
      <c r="A95" s="113" t="s">
        <v>275</v>
      </c>
      <c r="B95" s="487"/>
      <c r="C95" s="488"/>
      <c r="D95" s="487"/>
      <c r="E95" s="488"/>
      <c r="F95" s="487"/>
      <c r="G95" s="488"/>
      <c r="H95" s="487"/>
      <c r="I95" s="488"/>
    </row>
    <row r="96" spans="1:9" ht="24.95" customHeight="1" x14ac:dyDescent="0.25">
      <c r="A96" s="577" t="s">
        <v>201</v>
      </c>
      <c r="B96" s="161" t="s">
        <v>99</v>
      </c>
      <c r="C96" s="161" t="s">
        <v>239</v>
      </c>
      <c r="D96" s="161" t="s">
        <v>99</v>
      </c>
      <c r="E96" s="161" t="s">
        <v>239</v>
      </c>
      <c r="F96" s="161" t="s">
        <v>99</v>
      </c>
      <c r="G96" s="161" t="s">
        <v>239</v>
      </c>
      <c r="H96" s="161" t="s">
        <v>99</v>
      </c>
      <c r="I96" s="161" t="s">
        <v>239</v>
      </c>
    </row>
    <row r="97" spans="1:9" ht="24.95" customHeight="1" x14ac:dyDescent="0.25">
      <c r="A97" s="578"/>
      <c r="B97" s="115">
        <v>0.09</v>
      </c>
      <c r="C97" s="118"/>
      <c r="D97" s="115">
        <v>0.09</v>
      </c>
      <c r="E97" s="118"/>
      <c r="F97" s="123"/>
      <c r="G97" s="117"/>
      <c r="H97" s="123"/>
      <c r="I97" s="117"/>
    </row>
    <row r="98" spans="1:9" ht="80.25" customHeight="1" x14ac:dyDescent="0.25">
      <c r="A98" s="113" t="s">
        <v>272</v>
      </c>
      <c r="B98" s="486"/>
      <c r="C98" s="486"/>
      <c r="D98" s="486"/>
      <c r="E98" s="486"/>
      <c r="F98" s="486"/>
      <c r="G98" s="486"/>
      <c r="H98" s="486"/>
      <c r="I98" s="486"/>
    </row>
    <row r="99" spans="1:9" ht="80.25" customHeight="1" x14ac:dyDescent="0.25">
      <c r="A99" s="113" t="s">
        <v>275</v>
      </c>
      <c r="B99" s="487"/>
      <c r="C99" s="488"/>
      <c r="D99" s="487"/>
      <c r="E99" s="488"/>
      <c r="F99" s="487"/>
      <c r="G99" s="488"/>
      <c r="H99" s="487"/>
      <c r="I99" s="488"/>
    </row>
    <row r="100" spans="1:9" ht="24.95" customHeight="1" x14ac:dyDescent="0.25">
      <c r="A100" s="577" t="s">
        <v>203</v>
      </c>
      <c r="B100" s="161" t="s">
        <v>99</v>
      </c>
      <c r="C100" s="161" t="s">
        <v>239</v>
      </c>
      <c r="D100" s="161" t="s">
        <v>99</v>
      </c>
      <c r="E100" s="161" t="s">
        <v>239</v>
      </c>
      <c r="F100" s="161" t="s">
        <v>99</v>
      </c>
      <c r="G100" s="161" t="s">
        <v>239</v>
      </c>
      <c r="H100" s="161" t="s">
        <v>99</v>
      </c>
      <c r="I100" s="161" t="s">
        <v>239</v>
      </c>
    </row>
    <row r="101" spans="1:9" ht="24.95" customHeight="1" x14ac:dyDescent="0.25">
      <c r="A101" s="578"/>
      <c r="B101" s="115">
        <v>0.09</v>
      </c>
      <c r="C101" s="118"/>
      <c r="D101" s="115">
        <v>0.09</v>
      </c>
      <c r="E101" s="118"/>
      <c r="F101" s="123"/>
      <c r="G101" s="117"/>
      <c r="H101" s="123"/>
      <c r="I101" s="117"/>
    </row>
    <row r="102" spans="1:9" ht="80.25" customHeight="1" x14ac:dyDescent="0.25">
      <c r="A102" s="113" t="s">
        <v>272</v>
      </c>
      <c r="B102" s="486"/>
      <c r="C102" s="486"/>
      <c r="D102" s="486"/>
      <c r="E102" s="486"/>
      <c r="F102" s="486"/>
      <c r="G102" s="486"/>
      <c r="H102" s="486"/>
      <c r="I102" s="486"/>
    </row>
    <row r="103" spans="1:9" ht="80.25" customHeight="1" x14ac:dyDescent="0.25">
      <c r="A103" s="113" t="s">
        <v>275</v>
      </c>
      <c r="B103" s="487"/>
      <c r="C103" s="488"/>
      <c r="D103" s="487"/>
      <c r="E103" s="488"/>
      <c r="F103" s="487"/>
      <c r="G103" s="488"/>
      <c r="H103" s="487"/>
      <c r="I103" s="488"/>
    </row>
    <row r="104" spans="1:9" ht="24.95" customHeight="1" x14ac:dyDescent="0.25">
      <c r="A104" s="577" t="s">
        <v>204</v>
      </c>
      <c r="B104" s="161" t="s">
        <v>99</v>
      </c>
      <c r="C104" s="161" t="s">
        <v>239</v>
      </c>
      <c r="D104" s="161" t="s">
        <v>99</v>
      </c>
      <c r="E104" s="161" t="s">
        <v>239</v>
      </c>
      <c r="F104" s="161" t="s">
        <v>99</v>
      </c>
      <c r="G104" s="161" t="s">
        <v>239</v>
      </c>
      <c r="H104" s="161" t="s">
        <v>99</v>
      </c>
      <c r="I104" s="161" t="s">
        <v>239</v>
      </c>
    </row>
    <row r="105" spans="1:9" ht="24.95" customHeight="1" x14ac:dyDescent="0.25">
      <c r="A105" s="578"/>
      <c r="B105" s="115">
        <v>0.09</v>
      </c>
      <c r="C105" s="118"/>
      <c r="D105" s="115">
        <v>0.09</v>
      </c>
      <c r="E105" s="118"/>
      <c r="F105" s="123"/>
      <c r="G105" s="117"/>
      <c r="H105" s="123"/>
      <c r="I105" s="117"/>
    </row>
    <row r="106" spans="1:9" ht="80.25" customHeight="1" x14ac:dyDescent="0.25">
      <c r="A106" s="113" t="s">
        <v>272</v>
      </c>
      <c r="B106" s="486"/>
      <c r="C106" s="486"/>
      <c r="D106" s="486"/>
      <c r="E106" s="486"/>
      <c r="F106" s="486"/>
      <c r="G106" s="486"/>
      <c r="H106" s="486"/>
      <c r="I106" s="486"/>
    </row>
    <row r="107" spans="1:9" ht="80.25" customHeight="1" x14ac:dyDescent="0.25">
      <c r="A107" s="113" t="s">
        <v>275</v>
      </c>
      <c r="B107" s="487"/>
      <c r="C107" s="488"/>
      <c r="D107" s="487"/>
      <c r="E107" s="488"/>
      <c r="F107" s="487"/>
      <c r="G107" s="488"/>
      <c r="H107" s="487"/>
      <c r="I107" s="488"/>
    </row>
    <row r="108" spans="1:9" ht="24.95" customHeight="1" x14ac:dyDescent="0.25">
      <c r="A108" s="577" t="s">
        <v>205</v>
      </c>
      <c r="B108" s="161" t="s">
        <v>99</v>
      </c>
      <c r="C108" s="161" t="s">
        <v>239</v>
      </c>
      <c r="D108" s="161" t="s">
        <v>99</v>
      </c>
      <c r="E108" s="161" t="s">
        <v>239</v>
      </c>
      <c r="F108" s="161" t="s">
        <v>99</v>
      </c>
      <c r="G108" s="161" t="s">
        <v>239</v>
      </c>
      <c r="H108" s="161" t="s">
        <v>99</v>
      </c>
      <c r="I108" s="161" t="s">
        <v>239</v>
      </c>
    </row>
    <row r="109" spans="1:9" ht="24.95" customHeight="1" x14ac:dyDescent="0.25">
      <c r="A109" s="578"/>
      <c r="B109" s="115">
        <v>0.09</v>
      </c>
      <c r="C109" s="118"/>
      <c r="D109" s="115">
        <v>0.09</v>
      </c>
      <c r="E109" s="118"/>
      <c r="F109" s="123"/>
      <c r="G109" s="117"/>
      <c r="H109" s="123"/>
      <c r="I109" s="117"/>
    </row>
    <row r="110" spans="1:9" ht="80.25" customHeight="1" x14ac:dyDescent="0.25">
      <c r="A110" s="113" t="s">
        <v>272</v>
      </c>
      <c r="B110" s="486"/>
      <c r="C110" s="486"/>
      <c r="D110" s="486"/>
      <c r="E110" s="486"/>
      <c r="F110" s="486"/>
      <c r="G110" s="486"/>
      <c r="H110" s="486"/>
      <c r="I110" s="486"/>
    </row>
    <row r="111" spans="1:9" ht="80.25" customHeight="1" x14ac:dyDescent="0.25">
      <c r="A111" s="113" t="s">
        <v>275</v>
      </c>
      <c r="B111" s="487"/>
      <c r="C111" s="488"/>
      <c r="D111" s="487"/>
      <c r="E111" s="488"/>
      <c r="F111" s="487"/>
      <c r="G111" s="488"/>
      <c r="H111" s="487"/>
      <c r="I111" s="488"/>
    </row>
    <row r="112" spans="1:9" ht="24.95" customHeight="1" x14ac:dyDescent="0.25">
      <c r="A112" s="577" t="s">
        <v>206</v>
      </c>
      <c r="B112" s="161" t="s">
        <v>99</v>
      </c>
      <c r="C112" s="161" t="s">
        <v>239</v>
      </c>
      <c r="D112" s="161" t="s">
        <v>99</v>
      </c>
      <c r="E112" s="161" t="s">
        <v>239</v>
      </c>
      <c r="F112" s="161" t="s">
        <v>99</v>
      </c>
      <c r="G112" s="161" t="s">
        <v>239</v>
      </c>
      <c r="H112" s="161" t="s">
        <v>99</v>
      </c>
      <c r="I112" s="161" t="s">
        <v>239</v>
      </c>
    </row>
    <row r="113" spans="1:9" ht="24.95" customHeight="1" x14ac:dyDescent="0.25">
      <c r="A113" s="578"/>
      <c r="B113" s="296">
        <v>0.09</v>
      </c>
      <c r="C113" s="287"/>
      <c r="D113" s="296">
        <v>0.09</v>
      </c>
      <c r="E113" s="287"/>
      <c r="F113" s="287"/>
      <c r="G113" s="288"/>
      <c r="H113" s="287"/>
      <c r="I113" s="288"/>
    </row>
    <row r="114" spans="1:9" ht="80.25" customHeight="1" x14ac:dyDescent="0.25">
      <c r="A114" s="113" t="s">
        <v>272</v>
      </c>
      <c r="B114" s="491"/>
      <c r="C114" s="491"/>
      <c r="D114" s="491"/>
      <c r="E114" s="491"/>
      <c r="F114" s="491"/>
      <c r="G114" s="491"/>
      <c r="H114" s="491"/>
      <c r="I114" s="491"/>
    </row>
    <row r="115" spans="1:9" ht="80.25" customHeight="1" x14ac:dyDescent="0.25">
      <c r="A115" s="113" t="s">
        <v>275</v>
      </c>
      <c r="B115" s="487"/>
      <c r="C115" s="488"/>
      <c r="D115" s="487"/>
      <c r="E115" s="488"/>
      <c r="F115" s="487"/>
      <c r="G115" s="488"/>
      <c r="H115" s="487"/>
      <c r="I115" s="488"/>
    </row>
    <row r="116" spans="1:9" ht="16.5" x14ac:dyDescent="0.25">
      <c r="A116" s="114" t="s">
        <v>280</v>
      </c>
      <c r="B116" s="119">
        <f t="shared" ref="B116:I116" si="1">(B69+B73+B77+B81+B85+B89+B93+B97+B101+B105+B109+B113)</f>
        <v>0.99999999999999978</v>
      </c>
      <c r="C116" s="119">
        <f t="shared" si="1"/>
        <v>0.1</v>
      </c>
      <c r="D116" s="119">
        <f t="shared" ref="D116:E116" si="2">(D69+D73+D77+D81+D85+D89+D93+D97+D101+D105+D109+D113)</f>
        <v>0.99999999999999978</v>
      </c>
      <c r="E116" s="119">
        <f t="shared" si="2"/>
        <v>0</v>
      </c>
      <c r="F116" s="119">
        <f t="shared" si="1"/>
        <v>0</v>
      </c>
      <c r="G116" s="119">
        <f t="shared" si="1"/>
        <v>0</v>
      </c>
      <c r="H116" s="119">
        <f t="shared" si="1"/>
        <v>0</v>
      </c>
      <c r="I116" s="119">
        <f t="shared" si="1"/>
        <v>0</v>
      </c>
    </row>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 r:id="rId1" xr:uid="{AD881468-4151-4D6A-9D33-88EBDC7B02D6}"/>
    <hyperlink ref="B71" r:id="rId2" xr:uid="{1823760D-48E0-4F35-8ED5-81B9695C13A3}"/>
  </hyperlinks>
  <pageMargins left="0.25" right="0.25" top="0.75" bottom="0.75" header="0.3" footer="0.3"/>
  <pageSetup scale="10"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F5BA0F32-842F-4355-BD56-E9ED04A4EF13}">
          <x14:formula1>
            <xm:f>Listas!$B$2:$B$4</xm:f>
          </x14:formula1>
          <xm:sqref>H35:I36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1607-104D-4B87-A317-F9AAA4428B86}">
  <sheetPr>
    <tabColor theme="5" tint="0.59999389629810485"/>
  </sheetPr>
  <dimension ref="A1:O116"/>
  <sheetViews>
    <sheetView showGridLines="0" view="pageBreakPreview" topLeftCell="F1" zoomScale="70" zoomScaleNormal="70" zoomScaleSheetLayoutView="70" workbookViewId="0">
      <selection activeCell="N24" sqref="N24"/>
    </sheetView>
  </sheetViews>
  <sheetFormatPr baseColWidth="10" defaultColWidth="10.85546875" defaultRowHeight="14.25" x14ac:dyDescent="0.25"/>
  <cols>
    <col min="1" max="1" width="49.7109375" style="66" customWidth="1"/>
    <col min="2" max="8" width="35.7109375" style="66" customWidth="1"/>
    <col min="9" max="9" width="80.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5"/>
      <c r="J1" s="545"/>
      <c r="K1" s="545"/>
      <c r="L1" s="546"/>
      <c r="M1" s="541" t="s">
        <v>183</v>
      </c>
      <c r="N1" s="542"/>
      <c r="O1" s="543"/>
    </row>
    <row r="2" spans="1:15" s="146" customFormat="1" ht="30.75" customHeight="1" thickBot="1" x14ac:dyDescent="0.3">
      <c r="A2" s="568"/>
      <c r="B2" s="547" t="s">
        <v>184</v>
      </c>
      <c r="C2" s="548"/>
      <c r="D2" s="548"/>
      <c r="E2" s="548"/>
      <c r="F2" s="548"/>
      <c r="G2" s="548"/>
      <c r="H2" s="548"/>
      <c r="I2" s="548"/>
      <c r="J2" s="548"/>
      <c r="K2" s="548"/>
      <c r="L2" s="549"/>
      <c r="M2" s="541" t="s">
        <v>185</v>
      </c>
      <c r="N2" s="542"/>
      <c r="O2" s="543"/>
    </row>
    <row r="3" spans="1:15" s="146" customFormat="1" ht="24" customHeight="1" thickBot="1" x14ac:dyDescent="0.3">
      <c r="A3" s="568"/>
      <c r="B3" s="547" t="s">
        <v>186</v>
      </c>
      <c r="C3" s="548"/>
      <c r="D3" s="548"/>
      <c r="E3" s="548"/>
      <c r="F3" s="548"/>
      <c r="G3" s="548"/>
      <c r="H3" s="548"/>
      <c r="I3" s="548"/>
      <c r="J3" s="548"/>
      <c r="K3" s="548"/>
      <c r="L3" s="549"/>
      <c r="M3" s="541" t="s">
        <v>187</v>
      </c>
      <c r="N3" s="542"/>
      <c r="O3" s="543"/>
    </row>
    <row r="4" spans="1:15" s="146" customFormat="1" ht="21.75" customHeight="1" thickBot="1" x14ac:dyDescent="0.3">
      <c r="A4" s="569"/>
      <c r="B4" s="550" t="s">
        <v>188</v>
      </c>
      <c r="C4" s="551"/>
      <c r="D4" s="551"/>
      <c r="E4" s="551"/>
      <c r="F4" s="551"/>
      <c r="G4" s="551"/>
      <c r="H4" s="551"/>
      <c r="I4" s="551"/>
      <c r="J4" s="551"/>
      <c r="K4" s="551"/>
      <c r="L4" s="552"/>
      <c r="M4" s="541" t="s">
        <v>189</v>
      </c>
      <c r="N4" s="542"/>
      <c r="O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571" t="s">
        <v>190</v>
      </c>
      <c r="B6" s="255" t="s">
        <v>191</v>
      </c>
      <c r="C6" s="210" t="s">
        <v>192</v>
      </c>
      <c r="D6" s="255" t="s">
        <v>193</v>
      </c>
      <c r="E6" s="210" t="s">
        <v>192</v>
      </c>
      <c r="F6" s="255" t="s">
        <v>194</v>
      </c>
      <c r="G6" s="211"/>
      <c r="H6" s="255" t="s">
        <v>195</v>
      </c>
      <c r="I6" s="212"/>
      <c r="J6" s="555" t="s">
        <v>196</v>
      </c>
      <c r="K6" s="570"/>
      <c r="L6" s="254" t="s">
        <v>197</v>
      </c>
      <c r="M6" s="579"/>
      <c r="N6" s="579"/>
      <c r="O6" s="579"/>
    </row>
    <row r="7" spans="1:15" s="146" customFormat="1" ht="21.75" customHeight="1" thickBot="1" x14ac:dyDescent="0.3">
      <c r="A7" s="571"/>
      <c r="B7" s="256" t="s">
        <v>198</v>
      </c>
      <c r="C7" s="213"/>
      <c r="D7" s="255" t="s">
        <v>199</v>
      </c>
      <c r="E7" s="214"/>
      <c r="F7" s="255" t="s">
        <v>200</v>
      </c>
      <c r="G7" s="214"/>
      <c r="H7" s="255" t="s">
        <v>201</v>
      </c>
      <c r="I7" s="212"/>
      <c r="J7" s="555"/>
      <c r="K7" s="570"/>
      <c r="L7" s="254" t="s">
        <v>202</v>
      </c>
      <c r="M7" s="579" t="s">
        <v>192</v>
      </c>
      <c r="N7" s="579"/>
      <c r="O7" s="579"/>
    </row>
    <row r="8" spans="1:15" s="146" customFormat="1" ht="21.75" customHeight="1" thickBot="1" x14ac:dyDescent="0.3">
      <c r="A8" s="571"/>
      <c r="B8" s="255" t="s">
        <v>203</v>
      </c>
      <c r="C8" s="210"/>
      <c r="D8" s="255" t="s">
        <v>204</v>
      </c>
      <c r="E8" s="214"/>
      <c r="F8" s="255" t="s">
        <v>205</v>
      </c>
      <c r="G8" s="214"/>
      <c r="H8" s="255" t="s">
        <v>206</v>
      </c>
      <c r="I8" s="212"/>
      <c r="J8" s="555"/>
      <c r="K8" s="570"/>
      <c r="L8" s="254" t="s">
        <v>207</v>
      </c>
      <c r="M8" s="579" t="s">
        <v>192</v>
      </c>
      <c r="N8" s="579"/>
      <c r="O8" s="579"/>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thickBot="1" x14ac:dyDescent="0.3">
      <c r="A10" s="71"/>
      <c r="B10" s="72"/>
      <c r="C10" s="72"/>
      <c r="D10" s="74"/>
      <c r="E10" s="73"/>
      <c r="F10" s="73"/>
      <c r="G10" s="336"/>
      <c r="H10" s="336"/>
      <c r="I10" s="75"/>
      <c r="J10" s="75"/>
      <c r="K10" s="72"/>
      <c r="L10" s="72"/>
      <c r="M10" s="72"/>
      <c r="N10" s="72"/>
      <c r="O10" s="72"/>
    </row>
    <row r="11" spans="1:15" ht="15" customHeight="1" x14ac:dyDescent="0.25">
      <c r="A11" s="574" t="s">
        <v>208</v>
      </c>
      <c r="B11" s="556" t="s">
        <v>300</v>
      </c>
      <c r="C11" s="557"/>
      <c r="D11" s="557"/>
      <c r="E11" s="557"/>
      <c r="F11" s="557"/>
      <c r="G11" s="557"/>
      <c r="H11" s="557"/>
      <c r="I11" s="557"/>
      <c r="J11" s="557"/>
      <c r="K11" s="557"/>
      <c r="L11" s="557"/>
      <c r="M11" s="557"/>
      <c r="N11" s="557"/>
      <c r="O11" s="558"/>
    </row>
    <row r="12" spans="1:15" ht="15" customHeight="1" x14ac:dyDescent="0.25">
      <c r="A12" s="575"/>
      <c r="B12" s="559"/>
      <c r="C12" s="560"/>
      <c r="D12" s="560"/>
      <c r="E12" s="560"/>
      <c r="F12" s="560"/>
      <c r="G12" s="560"/>
      <c r="H12" s="560"/>
      <c r="I12" s="560"/>
      <c r="J12" s="560"/>
      <c r="K12" s="560"/>
      <c r="L12" s="560"/>
      <c r="M12" s="560"/>
      <c r="N12" s="560"/>
      <c r="O12" s="561"/>
    </row>
    <row r="13" spans="1:15" ht="15" customHeight="1" thickBot="1" x14ac:dyDescent="0.3">
      <c r="A13" s="576"/>
      <c r="B13" s="562"/>
      <c r="C13" s="563"/>
      <c r="D13" s="563"/>
      <c r="E13" s="563"/>
      <c r="F13" s="563"/>
      <c r="G13" s="563"/>
      <c r="H13" s="563"/>
      <c r="I13" s="563"/>
      <c r="J13" s="563"/>
      <c r="K13" s="563"/>
      <c r="L13" s="563"/>
      <c r="M13" s="563"/>
      <c r="N13" s="563"/>
      <c r="O13" s="564"/>
    </row>
    <row r="14" spans="1:15" ht="9" customHeight="1" thickBot="1" x14ac:dyDescent="0.3">
      <c r="A14" s="78"/>
      <c r="B14" s="145"/>
      <c r="C14" s="79"/>
      <c r="D14" s="79"/>
      <c r="E14" s="79"/>
      <c r="F14" s="79"/>
      <c r="G14" s="80"/>
      <c r="H14" s="80"/>
      <c r="I14" s="80"/>
      <c r="J14" s="80"/>
      <c r="K14" s="80"/>
      <c r="L14" s="81"/>
      <c r="M14" s="81"/>
      <c r="N14" s="81"/>
      <c r="O14" s="81"/>
    </row>
    <row r="15" spans="1:15" s="82" customFormat="1" ht="37.5" customHeight="1" thickBot="1" x14ac:dyDescent="0.3">
      <c r="A15" s="126" t="s">
        <v>210</v>
      </c>
      <c r="B15" s="565" t="s">
        <v>301</v>
      </c>
      <c r="C15" s="565"/>
      <c r="D15" s="565"/>
      <c r="E15" s="565"/>
      <c r="F15" s="565"/>
      <c r="G15" s="571" t="s">
        <v>212</v>
      </c>
      <c r="H15" s="571"/>
      <c r="I15" s="566" t="s">
        <v>302</v>
      </c>
      <c r="J15" s="566"/>
      <c r="K15" s="566"/>
      <c r="L15" s="566"/>
      <c r="M15" s="566"/>
      <c r="N15" s="566"/>
      <c r="O15" s="566"/>
    </row>
    <row r="16" spans="1:15" ht="9" customHeight="1" thickBot="1" x14ac:dyDescent="0.3">
      <c r="A16" s="78"/>
      <c r="B16" s="80"/>
      <c r="C16" s="79"/>
      <c r="D16" s="79"/>
      <c r="E16" s="79"/>
      <c r="F16" s="79"/>
      <c r="G16" s="80"/>
      <c r="H16" s="80"/>
      <c r="I16" s="80"/>
      <c r="J16" s="80"/>
      <c r="K16" s="80"/>
      <c r="L16" s="81"/>
      <c r="M16" s="81"/>
      <c r="N16" s="81"/>
      <c r="O16" s="81"/>
    </row>
    <row r="17" spans="1:15" ht="56.25" customHeight="1" thickBot="1" x14ac:dyDescent="0.3">
      <c r="A17" s="126" t="s">
        <v>214</v>
      </c>
      <c r="B17" s="565" t="s">
        <v>215</v>
      </c>
      <c r="C17" s="565"/>
      <c r="D17" s="565"/>
      <c r="E17" s="565"/>
      <c r="F17" s="126" t="s">
        <v>216</v>
      </c>
      <c r="G17" s="572" t="s">
        <v>217</v>
      </c>
      <c r="H17" s="572"/>
      <c r="I17" s="572"/>
      <c r="J17" s="126" t="s">
        <v>218</v>
      </c>
      <c r="K17" s="565" t="s">
        <v>303</v>
      </c>
      <c r="L17" s="565"/>
      <c r="M17" s="565"/>
      <c r="N17" s="565"/>
      <c r="O17" s="565"/>
    </row>
    <row r="18" spans="1:15" ht="9" customHeight="1" x14ac:dyDescent="0.25">
      <c r="A18" s="70"/>
      <c r="B18" s="67"/>
      <c r="C18" s="573"/>
      <c r="D18" s="573"/>
      <c r="E18" s="573"/>
      <c r="F18" s="573"/>
      <c r="G18" s="573"/>
      <c r="H18" s="573"/>
      <c r="I18" s="573"/>
      <c r="J18" s="573"/>
      <c r="K18" s="573"/>
      <c r="L18" s="573"/>
      <c r="M18" s="573"/>
      <c r="N18" s="573"/>
      <c r="O18" s="573"/>
    </row>
    <row r="20" spans="1:15" ht="16.5" customHeight="1" thickBot="1" x14ac:dyDescent="0.3">
      <c r="A20" s="143"/>
      <c r="B20" s="144"/>
      <c r="C20" s="144"/>
      <c r="D20" s="144"/>
      <c r="E20" s="144"/>
      <c r="F20" s="144"/>
      <c r="G20" s="144"/>
      <c r="H20" s="144"/>
      <c r="I20" s="144"/>
      <c r="J20" s="144"/>
      <c r="K20" s="144"/>
      <c r="L20" s="144"/>
      <c r="M20" s="144"/>
      <c r="N20" s="144"/>
      <c r="O20" s="144"/>
    </row>
    <row r="21" spans="1:15" ht="32.1" customHeight="1" thickBot="1" x14ac:dyDescent="0.3">
      <c r="A21" s="553" t="s">
        <v>220</v>
      </c>
      <c r="B21" s="554"/>
      <c r="C21" s="554"/>
      <c r="D21" s="554"/>
      <c r="E21" s="554"/>
      <c r="F21" s="554"/>
      <c r="G21" s="554"/>
      <c r="H21" s="554"/>
      <c r="I21" s="554"/>
      <c r="J21" s="554"/>
      <c r="K21" s="554"/>
      <c r="L21" s="554"/>
      <c r="M21" s="554"/>
      <c r="N21" s="554"/>
      <c r="O21" s="555"/>
    </row>
    <row r="22" spans="1:15" ht="32.1" customHeight="1" thickBot="1" x14ac:dyDescent="0.3">
      <c r="A22" s="553" t="s">
        <v>221</v>
      </c>
      <c r="B22" s="554"/>
      <c r="C22" s="554"/>
      <c r="D22" s="554"/>
      <c r="E22" s="554"/>
      <c r="F22" s="554"/>
      <c r="G22" s="554"/>
      <c r="H22" s="554"/>
      <c r="I22" s="554"/>
      <c r="J22" s="554"/>
      <c r="K22" s="554"/>
      <c r="L22" s="554"/>
      <c r="M22" s="554"/>
      <c r="N22" s="554"/>
      <c r="O22" s="555"/>
    </row>
    <row r="23" spans="1:15" ht="32.1" customHeight="1" thickBot="1" x14ac:dyDescent="0.3">
      <c r="A23" s="93"/>
      <c r="B23" s="83" t="s">
        <v>191</v>
      </c>
      <c r="C23" s="83" t="s">
        <v>193</v>
      </c>
      <c r="D23" s="83" t="s">
        <v>194</v>
      </c>
      <c r="E23" s="83" t="s">
        <v>195</v>
      </c>
      <c r="F23" s="83" t="s">
        <v>198</v>
      </c>
      <c r="G23" s="83" t="s">
        <v>199</v>
      </c>
      <c r="H23" s="83" t="s">
        <v>200</v>
      </c>
      <c r="I23" s="83" t="s">
        <v>201</v>
      </c>
      <c r="J23" s="83" t="s">
        <v>203</v>
      </c>
      <c r="K23" s="83" t="s">
        <v>204</v>
      </c>
      <c r="L23" s="83" t="s">
        <v>205</v>
      </c>
      <c r="M23" s="83" t="s">
        <v>206</v>
      </c>
      <c r="N23" s="84" t="s">
        <v>222</v>
      </c>
      <c r="O23" s="84" t="s">
        <v>223</v>
      </c>
    </row>
    <row r="24" spans="1:15" ht="32.1" customHeight="1" x14ac:dyDescent="0.25">
      <c r="A24" s="87" t="s">
        <v>224</v>
      </c>
      <c r="B24" s="88">
        <v>735224000</v>
      </c>
      <c r="C24" s="88">
        <v>1809526800</v>
      </c>
      <c r="D24" s="88">
        <v>349615000</v>
      </c>
      <c r="E24" s="88">
        <v>401628000</v>
      </c>
      <c r="F24" s="88"/>
      <c r="G24" s="88"/>
      <c r="H24" s="85"/>
      <c r="I24" s="85"/>
      <c r="J24" s="85"/>
      <c r="K24" s="85"/>
      <c r="L24" s="85"/>
      <c r="M24" s="85"/>
      <c r="N24" s="407">
        <f>SUM(B24:M24)</f>
        <v>3295993800</v>
      </c>
      <c r="O24" s="86"/>
    </row>
    <row r="25" spans="1:15" ht="32.1" customHeight="1" x14ac:dyDescent="0.25">
      <c r="A25" s="87" t="s">
        <v>225</v>
      </c>
      <c r="B25" s="396">
        <v>735220500</v>
      </c>
      <c r="C25" s="396">
        <v>1511456199</v>
      </c>
      <c r="D25" s="88"/>
      <c r="E25" s="88"/>
      <c r="F25" s="88"/>
      <c r="G25" s="88"/>
      <c r="H25" s="88"/>
      <c r="I25" s="88"/>
      <c r="J25" s="88"/>
      <c r="K25" s="88"/>
      <c r="L25" s="88"/>
      <c r="M25" s="88"/>
      <c r="N25" s="88">
        <f t="shared" ref="N25:N29" si="0">SUM(B25:M25)</f>
        <v>2246676699</v>
      </c>
      <c r="O25" s="125">
        <f>+(B25+C25+D25+E25+F25+G25+H25+I25+J25+K25+L25+M25)/N24</f>
        <v>0.68163863020616122</v>
      </c>
    </row>
    <row r="26" spans="1:15" ht="32.1" customHeight="1" x14ac:dyDescent="0.25">
      <c r="A26" s="87" t="s">
        <v>226</v>
      </c>
      <c r="B26" s="396"/>
      <c r="C26" s="396">
        <v>6080832</v>
      </c>
      <c r="D26" s="88"/>
      <c r="E26" s="88"/>
      <c r="F26" s="88"/>
      <c r="G26" s="88"/>
      <c r="H26" s="88"/>
      <c r="I26" s="88"/>
      <c r="J26" s="88"/>
      <c r="K26" s="88"/>
      <c r="L26" s="88"/>
      <c r="M26" s="88"/>
      <c r="N26" s="88">
        <f t="shared" si="0"/>
        <v>6080832</v>
      </c>
      <c r="O26" s="125"/>
    </row>
    <row r="27" spans="1:15" ht="32.1" customHeight="1" x14ac:dyDescent="0.25">
      <c r="A27" s="87" t="s">
        <v>227</v>
      </c>
      <c r="B27" s="88"/>
      <c r="C27" s="88">
        <v>83900266</v>
      </c>
      <c r="D27" s="88">
        <v>126716982</v>
      </c>
      <c r="E27" s="88"/>
      <c r="F27" s="88"/>
      <c r="G27" s="88"/>
      <c r="H27" s="88"/>
      <c r="I27" s="88"/>
      <c r="J27" s="88"/>
      <c r="K27" s="88"/>
      <c r="L27" s="88"/>
      <c r="M27" s="88"/>
      <c r="N27" s="88">
        <f t="shared" si="0"/>
        <v>210617248</v>
      </c>
      <c r="O27" s="89"/>
    </row>
    <row r="28" spans="1:15" ht="32.1" customHeight="1" x14ac:dyDescent="0.25">
      <c r="A28" s="87" t="s">
        <v>228</v>
      </c>
      <c r="B28" s="88">
        <v>0</v>
      </c>
      <c r="C28" s="88"/>
      <c r="D28" s="88"/>
      <c r="E28" s="88"/>
      <c r="F28" s="88"/>
      <c r="G28" s="88"/>
      <c r="H28" s="88"/>
      <c r="I28" s="88"/>
      <c r="J28" s="88"/>
      <c r="K28" s="88"/>
      <c r="L28" s="88"/>
      <c r="M28" s="88"/>
      <c r="N28" s="88">
        <f t="shared" si="0"/>
        <v>0</v>
      </c>
      <c r="O28" s="89"/>
    </row>
    <row r="29" spans="1:15" ht="32.1" customHeight="1" thickBot="1" x14ac:dyDescent="0.3">
      <c r="A29" s="90" t="s">
        <v>229</v>
      </c>
      <c r="B29" s="91">
        <v>0</v>
      </c>
      <c r="C29" s="397">
        <v>68118000</v>
      </c>
      <c r="D29" s="91"/>
      <c r="E29" s="91"/>
      <c r="F29" s="91"/>
      <c r="G29" s="91"/>
      <c r="H29" s="91"/>
      <c r="I29" s="91"/>
      <c r="J29" s="91"/>
      <c r="K29" s="91"/>
      <c r="L29" s="91"/>
      <c r="M29" s="91"/>
      <c r="N29" s="91">
        <f t="shared" si="0"/>
        <v>68118000</v>
      </c>
      <c r="O29" s="94"/>
    </row>
    <row r="30" spans="1:15" s="92" customFormat="1" ht="16.5" customHeight="1" x14ac:dyDescent="0.2"/>
    <row r="31" spans="1:15" s="92" customFormat="1" ht="17.25" customHeight="1" x14ac:dyDescent="0.2"/>
    <row r="32" spans="1:15" ht="5.25" customHeight="1" thickBot="1" x14ac:dyDescent="0.3"/>
    <row r="33" spans="1:10" ht="48" customHeight="1" thickBot="1" x14ac:dyDescent="0.3">
      <c r="A33" s="520" t="s">
        <v>230</v>
      </c>
      <c r="B33" s="521"/>
      <c r="C33" s="521"/>
      <c r="D33" s="521"/>
      <c r="E33" s="521"/>
      <c r="F33" s="521"/>
      <c r="G33" s="521"/>
      <c r="H33" s="521"/>
      <c r="I33" s="522"/>
      <c r="J33" s="97"/>
    </row>
    <row r="34" spans="1:10" ht="50.25" customHeight="1" thickBot="1" x14ac:dyDescent="0.3">
      <c r="A34" s="108" t="s">
        <v>231</v>
      </c>
      <c r="B34" s="523" t="str">
        <f>+B11</f>
        <v>Brindar a 40000 mujeres orientación y asesoría jurídica en los espacios con presencia de la SDMujer</v>
      </c>
      <c r="C34" s="524"/>
      <c r="D34" s="524"/>
      <c r="E34" s="524"/>
      <c r="F34" s="524"/>
      <c r="G34" s="524"/>
      <c r="H34" s="524"/>
      <c r="I34" s="525"/>
      <c r="J34" s="95"/>
    </row>
    <row r="35" spans="1:10" ht="18.75" customHeight="1" thickBot="1" x14ac:dyDescent="0.3">
      <c r="A35" s="514" t="s">
        <v>232</v>
      </c>
      <c r="B35" s="154">
        <v>2024</v>
      </c>
      <c r="C35" s="154">
        <v>2025</v>
      </c>
      <c r="D35" s="154">
        <v>2026</v>
      </c>
      <c r="E35" s="154">
        <v>2027</v>
      </c>
      <c r="F35" s="154" t="s">
        <v>233</v>
      </c>
      <c r="G35" s="533" t="s">
        <v>234</v>
      </c>
      <c r="H35" s="533" t="s">
        <v>21</v>
      </c>
      <c r="I35" s="533"/>
      <c r="J35" s="95"/>
    </row>
    <row r="36" spans="1:10" ht="50.25" customHeight="1" thickBot="1" x14ac:dyDescent="0.3">
      <c r="A36" s="515"/>
      <c r="B36" s="364">
        <v>7421</v>
      </c>
      <c r="C36" s="364">
        <v>11500</v>
      </c>
      <c r="D36" s="364">
        <v>12000</v>
      </c>
      <c r="E36" s="364">
        <v>9079</v>
      </c>
      <c r="F36" s="292">
        <f>SUM(B36:E36)</f>
        <v>40000</v>
      </c>
      <c r="G36" s="533"/>
      <c r="H36" s="533"/>
      <c r="I36" s="533"/>
      <c r="J36" s="95"/>
    </row>
    <row r="37" spans="1:10" ht="52.5" customHeight="1" thickBot="1" x14ac:dyDescent="0.3">
      <c r="A37" s="109" t="s">
        <v>235</v>
      </c>
      <c r="B37" s="526">
        <v>0.3</v>
      </c>
      <c r="C37" s="527"/>
      <c r="D37" s="530" t="s">
        <v>236</v>
      </c>
      <c r="E37" s="531"/>
      <c r="F37" s="531"/>
      <c r="G37" s="531"/>
      <c r="H37" s="531"/>
      <c r="I37" s="532"/>
    </row>
    <row r="38" spans="1:10" s="96" customFormat="1" ht="65.25" customHeight="1" thickBot="1" x14ac:dyDescent="0.3">
      <c r="A38" s="514" t="s">
        <v>237</v>
      </c>
      <c r="B38" s="109" t="s">
        <v>238</v>
      </c>
      <c r="C38" s="108" t="s">
        <v>239</v>
      </c>
      <c r="D38" s="500" t="s">
        <v>240</v>
      </c>
      <c r="E38" s="501"/>
      <c r="F38" s="500" t="s">
        <v>241</v>
      </c>
      <c r="G38" s="501"/>
      <c r="H38" s="110" t="s">
        <v>242</v>
      </c>
      <c r="I38" s="112" t="s">
        <v>243</v>
      </c>
    </row>
    <row r="39" spans="1:10" ht="215.25" thickBot="1" x14ac:dyDescent="0.3">
      <c r="A39" s="515"/>
      <c r="B39" s="387">
        <v>479</v>
      </c>
      <c r="C39" s="388">
        <v>692</v>
      </c>
      <c r="D39" s="590" t="s">
        <v>304</v>
      </c>
      <c r="E39" s="591"/>
      <c r="F39" s="590" t="s">
        <v>305</v>
      </c>
      <c r="G39" s="591"/>
      <c r="H39" s="386" t="s">
        <v>306</v>
      </c>
      <c r="I39" s="385" t="s">
        <v>307</v>
      </c>
    </row>
    <row r="40" spans="1:10" s="96" customFormat="1" ht="65.25" customHeight="1" thickBot="1" x14ac:dyDescent="0.3">
      <c r="A40" s="514" t="s">
        <v>248</v>
      </c>
      <c r="B40" s="111" t="s">
        <v>238</v>
      </c>
      <c r="C40" s="110" t="s">
        <v>239</v>
      </c>
      <c r="D40" s="500" t="s">
        <v>240</v>
      </c>
      <c r="E40" s="501"/>
      <c r="F40" s="500" t="s">
        <v>241</v>
      </c>
      <c r="G40" s="501"/>
      <c r="H40" s="110" t="s">
        <v>242</v>
      </c>
      <c r="I40" s="112" t="s">
        <v>243</v>
      </c>
    </row>
    <row r="41" spans="1:10" ht="214.5" x14ac:dyDescent="0.25">
      <c r="A41" s="515"/>
      <c r="B41" s="387">
        <v>958</v>
      </c>
      <c r="C41" s="388">
        <v>983</v>
      </c>
      <c r="D41" s="590" t="s">
        <v>308</v>
      </c>
      <c r="E41" s="591"/>
      <c r="F41" s="590" t="s">
        <v>787</v>
      </c>
      <c r="G41" s="591"/>
      <c r="H41" s="386" t="s">
        <v>306</v>
      </c>
      <c r="I41" s="385" t="s">
        <v>307</v>
      </c>
    </row>
    <row r="42" spans="1:10" s="96" customFormat="1" ht="65.25" customHeight="1" thickBot="1" x14ac:dyDescent="0.3">
      <c r="A42" s="514" t="s">
        <v>252</v>
      </c>
      <c r="B42" s="111" t="s">
        <v>238</v>
      </c>
      <c r="C42" s="110" t="s">
        <v>239</v>
      </c>
      <c r="D42" s="500" t="s">
        <v>240</v>
      </c>
      <c r="E42" s="501"/>
      <c r="F42" s="500" t="s">
        <v>241</v>
      </c>
      <c r="G42" s="501"/>
      <c r="H42" s="110" t="s">
        <v>242</v>
      </c>
      <c r="I42" s="112" t="s">
        <v>243</v>
      </c>
    </row>
    <row r="43" spans="1:10" ht="65.25" customHeight="1" thickBot="1" x14ac:dyDescent="0.3">
      <c r="A43" s="515"/>
      <c r="B43" s="297">
        <v>1150</v>
      </c>
      <c r="C43" s="102"/>
      <c r="D43" s="528"/>
      <c r="E43" s="529"/>
      <c r="F43" s="528"/>
      <c r="G43" s="529"/>
      <c r="H43" s="98"/>
      <c r="I43" s="99"/>
    </row>
    <row r="44" spans="1:10" s="96" customFormat="1" ht="65.25" customHeight="1" thickBot="1" x14ac:dyDescent="0.3">
      <c r="A44" s="514" t="s">
        <v>253</v>
      </c>
      <c r="B44" s="111" t="s">
        <v>238</v>
      </c>
      <c r="C44" s="111" t="s">
        <v>239</v>
      </c>
      <c r="D44" s="500" t="s">
        <v>240</v>
      </c>
      <c r="E44" s="501"/>
      <c r="F44" s="500" t="s">
        <v>241</v>
      </c>
      <c r="G44" s="501"/>
      <c r="H44" s="110" t="s">
        <v>242</v>
      </c>
      <c r="I44" s="110" t="s">
        <v>243</v>
      </c>
    </row>
    <row r="45" spans="1:10" ht="65.25" customHeight="1" thickBot="1" x14ac:dyDescent="0.3">
      <c r="A45" s="515"/>
      <c r="B45" s="297">
        <v>1150</v>
      </c>
      <c r="C45" s="102"/>
      <c r="D45" s="518"/>
      <c r="E45" s="519"/>
      <c r="F45" s="518"/>
      <c r="G45" s="519"/>
      <c r="H45" s="120"/>
      <c r="I45" s="121"/>
    </row>
    <row r="46" spans="1:10" s="96" customFormat="1" ht="65.25" customHeight="1" thickBot="1" x14ac:dyDescent="0.3">
      <c r="A46" s="514" t="s">
        <v>254</v>
      </c>
      <c r="B46" s="111" t="s">
        <v>238</v>
      </c>
      <c r="C46" s="110" t="s">
        <v>239</v>
      </c>
      <c r="D46" s="500" t="s">
        <v>240</v>
      </c>
      <c r="E46" s="501"/>
      <c r="F46" s="500" t="s">
        <v>241</v>
      </c>
      <c r="G46" s="501"/>
      <c r="H46" s="110" t="s">
        <v>242</v>
      </c>
      <c r="I46" s="112" t="s">
        <v>243</v>
      </c>
    </row>
    <row r="47" spans="1:10" ht="65.25" customHeight="1" thickBot="1" x14ac:dyDescent="0.3">
      <c r="A47" s="515"/>
      <c r="B47" s="297">
        <v>1150</v>
      </c>
      <c r="C47" s="102"/>
      <c r="D47" s="502"/>
      <c r="E47" s="504"/>
      <c r="F47" s="502"/>
      <c r="G47" s="504"/>
      <c r="H47" s="98"/>
      <c r="I47" s="100"/>
    </row>
    <row r="48" spans="1:10" s="96" customFormat="1" ht="65.25" customHeight="1" thickBot="1" x14ac:dyDescent="0.3">
      <c r="A48" s="514" t="s">
        <v>255</v>
      </c>
      <c r="B48" s="111" t="s">
        <v>238</v>
      </c>
      <c r="C48" s="110" t="s">
        <v>239</v>
      </c>
      <c r="D48" s="500" t="s">
        <v>240</v>
      </c>
      <c r="E48" s="501"/>
      <c r="F48" s="500" t="s">
        <v>241</v>
      </c>
      <c r="G48" s="501"/>
      <c r="H48" s="110" t="s">
        <v>242</v>
      </c>
      <c r="I48" s="112" t="s">
        <v>243</v>
      </c>
    </row>
    <row r="49" spans="1:9" ht="65.25" customHeight="1" thickBot="1" x14ac:dyDescent="0.3">
      <c r="A49" s="515"/>
      <c r="B49" s="298">
        <v>1150</v>
      </c>
      <c r="C49" s="104"/>
      <c r="D49" s="502"/>
      <c r="E49" s="504"/>
      <c r="F49" s="502"/>
      <c r="G49" s="504"/>
      <c r="H49" s="98"/>
      <c r="I49" s="100"/>
    </row>
    <row r="50" spans="1:9" ht="65.25" customHeight="1" thickBot="1" x14ac:dyDescent="0.3">
      <c r="A50" s="514" t="s">
        <v>256</v>
      </c>
      <c r="B50" s="109" t="s">
        <v>238</v>
      </c>
      <c r="C50" s="108" t="s">
        <v>239</v>
      </c>
      <c r="D50" s="500" t="s">
        <v>240</v>
      </c>
      <c r="E50" s="501"/>
      <c r="F50" s="500" t="s">
        <v>241</v>
      </c>
      <c r="G50" s="501"/>
      <c r="H50" s="110" t="s">
        <v>242</v>
      </c>
      <c r="I50" s="112" t="s">
        <v>243</v>
      </c>
    </row>
    <row r="51" spans="1:9" ht="65.25" customHeight="1" thickBot="1" x14ac:dyDescent="0.3">
      <c r="A51" s="515"/>
      <c r="B51" s="298">
        <v>1150</v>
      </c>
      <c r="C51" s="104"/>
      <c r="D51" s="502"/>
      <c r="E51" s="503"/>
      <c r="F51" s="502"/>
      <c r="G51" s="504"/>
      <c r="H51" s="98"/>
      <c r="I51" s="100"/>
    </row>
    <row r="52" spans="1:9" ht="65.25" customHeight="1" thickBot="1" x14ac:dyDescent="0.3">
      <c r="A52" s="514" t="s">
        <v>257</v>
      </c>
      <c r="B52" s="109" t="s">
        <v>238</v>
      </c>
      <c r="C52" s="108" t="s">
        <v>239</v>
      </c>
      <c r="D52" s="500" t="s">
        <v>240</v>
      </c>
      <c r="E52" s="501"/>
      <c r="F52" s="500" t="s">
        <v>241</v>
      </c>
      <c r="G52" s="501"/>
      <c r="H52" s="110" t="s">
        <v>242</v>
      </c>
      <c r="I52" s="112" t="s">
        <v>243</v>
      </c>
    </row>
    <row r="53" spans="1:9" ht="65.25" customHeight="1" thickBot="1" x14ac:dyDescent="0.3">
      <c r="A53" s="515"/>
      <c r="B53" s="298">
        <v>1150</v>
      </c>
      <c r="C53" s="104"/>
      <c r="D53" s="502"/>
      <c r="E53" s="503"/>
      <c r="F53" s="502"/>
      <c r="G53" s="504"/>
      <c r="H53" s="122"/>
      <c r="I53" s="100"/>
    </row>
    <row r="54" spans="1:9" ht="65.25" customHeight="1" thickBot="1" x14ac:dyDescent="0.3">
      <c r="A54" s="514" t="s">
        <v>258</v>
      </c>
      <c r="B54" s="109" t="s">
        <v>238</v>
      </c>
      <c r="C54" s="108" t="s">
        <v>239</v>
      </c>
      <c r="D54" s="500" t="s">
        <v>240</v>
      </c>
      <c r="E54" s="501"/>
      <c r="F54" s="500" t="s">
        <v>241</v>
      </c>
      <c r="G54" s="501"/>
      <c r="H54" s="110" t="s">
        <v>242</v>
      </c>
      <c r="I54" s="112" t="s">
        <v>243</v>
      </c>
    </row>
    <row r="55" spans="1:9" ht="65.25" customHeight="1" thickBot="1" x14ac:dyDescent="0.3">
      <c r="A55" s="515"/>
      <c r="B55" s="298">
        <v>1150</v>
      </c>
      <c r="C55" s="104"/>
      <c r="D55" s="502"/>
      <c r="E55" s="504"/>
      <c r="F55" s="502"/>
      <c r="G55" s="504"/>
      <c r="H55" s="98"/>
      <c r="I55" s="98"/>
    </row>
    <row r="56" spans="1:9" ht="65.25" customHeight="1" thickBot="1" x14ac:dyDescent="0.3">
      <c r="A56" s="514" t="s">
        <v>259</v>
      </c>
      <c r="B56" s="109" t="s">
        <v>238</v>
      </c>
      <c r="C56" s="108" t="s">
        <v>239</v>
      </c>
      <c r="D56" s="500" t="s">
        <v>240</v>
      </c>
      <c r="E56" s="501"/>
      <c r="F56" s="500" t="s">
        <v>241</v>
      </c>
      <c r="G56" s="501"/>
      <c r="H56" s="110" t="s">
        <v>242</v>
      </c>
      <c r="I56" s="112" t="s">
        <v>243</v>
      </c>
    </row>
    <row r="57" spans="1:9" ht="65.25" customHeight="1" thickBot="1" x14ac:dyDescent="0.3">
      <c r="A57" s="515"/>
      <c r="B57" s="298">
        <v>1150</v>
      </c>
      <c r="C57" s="104"/>
      <c r="D57" s="502"/>
      <c r="E57" s="504"/>
      <c r="F57" s="502"/>
      <c r="G57" s="504"/>
      <c r="H57" s="98"/>
      <c r="I57" s="100"/>
    </row>
    <row r="58" spans="1:9" ht="65.25" customHeight="1" thickBot="1" x14ac:dyDescent="0.3">
      <c r="A58" s="514" t="s">
        <v>260</v>
      </c>
      <c r="B58" s="109" t="s">
        <v>238</v>
      </c>
      <c r="C58" s="108" t="s">
        <v>239</v>
      </c>
      <c r="D58" s="500" t="s">
        <v>240</v>
      </c>
      <c r="E58" s="501"/>
      <c r="F58" s="500" t="s">
        <v>241</v>
      </c>
      <c r="G58" s="501"/>
      <c r="H58" s="110" t="s">
        <v>242</v>
      </c>
      <c r="I58" s="112" t="s">
        <v>243</v>
      </c>
    </row>
    <row r="59" spans="1:9" ht="65.25" customHeight="1" thickBot="1" x14ac:dyDescent="0.3">
      <c r="A59" s="515"/>
      <c r="B59" s="298">
        <v>479</v>
      </c>
      <c r="C59" s="104"/>
      <c r="D59" s="502"/>
      <c r="E59" s="504"/>
      <c r="F59" s="503"/>
      <c r="G59" s="503"/>
      <c r="H59" s="98"/>
      <c r="I59" s="98"/>
    </row>
    <row r="60" spans="1:9" ht="65.25" customHeight="1" thickBot="1" x14ac:dyDescent="0.3">
      <c r="A60" s="514" t="s">
        <v>261</v>
      </c>
      <c r="B60" s="109" t="s">
        <v>238</v>
      </c>
      <c r="C60" s="108" t="s">
        <v>239</v>
      </c>
      <c r="D60" s="500" t="s">
        <v>240</v>
      </c>
      <c r="E60" s="501"/>
      <c r="F60" s="500" t="s">
        <v>241</v>
      </c>
      <c r="G60" s="501"/>
      <c r="H60" s="110" t="s">
        <v>242</v>
      </c>
      <c r="I60" s="112" t="s">
        <v>243</v>
      </c>
    </row>
    <row r="61" spans="1:9" ht="65.25" customHeight="1" thickBot="1" x14ac:dyDescent="0.3">
      <c r="A61" s="515"/>
      <c r="B61" s="298">
        <v>384</v>
      </c>
      <c r="C61" s="104"/>
      <c r="D61" s="502"/>
      <c r="E61" s="504"/>
      <c r="F61" s="502"/>
      <c r="G61" s="504"/>
      <c r="H61" s="98"/>
      <c r="I61" s="98"/>
    </row>
    <row r="64" spans="1:9" s="95" customFormat="1" ht="30" customHeight="1" x14ac:dyDescent="0.25">
      <c r="A64" s="66"/>
      <c r="B64" s="66"/>
      <c r="C64" s="66"/>
      <c r="D64" s="66"/>
      <c r="E64" s="66"/>
      <c r="F64" s="66"/>
      <c r="G64" s="66"/>
      <c r="H64" s="66"/>
      <c r="I64" s="66"/>
    </row>
    <row r="65" spans="1:9" ht="34.5" customHeight="1" x14ac:dyDescent="0.25">
      <c r="A65" s="580" t="s">
        <v>264</v>
      </c>
      <c r="B65" s="580"/>
      <c r="C65" s="580"/>
      <c r="D65" s="580"/>
      <c r="E65" s="580"/>
      <c r="F65" s="580"/>
      <c r="G65" s="580"/>
      <c r="H65" s="580"/>
      <c r="I65" s="580"/>
    </row>
    <row r="66" spans="1:9" ht="78" customHeight="1" x14ac:dyDescent="0.25">
      <c r="A66" s="113" t="s">
        <v>265</v>
      </c>
      <c r="B66" s="592" t="s">
        <v>309</v>
      </c>
      <c r="C66" s="593"/>
      <c r="D66" s="592" t="s">
        <v>310</v>
      </c>
      <c r="E66" s="593"/>
      <c r="F66" s="592" t="s">
        <v>311</v>
      </c>
      <c r="G66" s="593"/>
      <c r="H66" s="584" t="s">
        <v>269</v>
      </c>
      <c r="I66" s="585"/>
    </row>
    <row r="67" spans="1:9" ht="40.5" customHeight="1" x14ac:dyDescent="0.25">
      <c r="A67" s="113" t="s">
        <v>270</v>
      </c>
      <c r="B67" s="594">
        <v>0.1</v>
      </c>
      <c r="C67" s="595"/>
      <c r="D67" s="594">
        <v>0.1</v>
      </c>
      <c r="E67" s="595"/>
      <c r="F67" s="594">
        <v>0.1</v>
      </c>
      <c r="G67" s="595"/>
      <c r="H67" s="596"/>
      <c r="I67" s="597"/>
    </row>
    <row r="68" spans="1:9" ht="30" customHeight="1" x14ac:dyDescent="0.25">
      <c r="A68" s="577" t="s">
        <v>191</v>
      </c>
      <c r="B68" s="161" t="s">
        <v>99</v>
      </c>
      <c r="C68" s="161" t="s">
        <v>239</v>
      </c>
      <c r="D68" s="161" t="s">
        <v>99</v>
      </c>
      <c r="E68" s="161" t="s">
        <v>239</v>
      </c>
      <c r="F68" s="161" t="s">
        <v>99</v>
      </c>
      <c r="G68" s="161" t="s">
        <v>239</v>
      </c>
      <c r="H68" s="161" t="s">
        <v>99</v>
      </c>
      <c r="I68" s="161" t="s">
        <v>239</v>
      </c>
    </row>
    <row r="69" spans="1:9" ht="30" customHeight="1" x14ac:dyDescent="0.25">
      <c r="A69" s="578"/>
      <c r="B69" s="115">
        <f>+B39/C36</f>
        <v>4.1652173913043475E-2</v>
      </c>
      <c r="C69" s="115">
        <f>+B69</f>
        <v>4.1652173913043475E-2</v>
      </c>
      <c r="D69" s="115">
        <f>B69</f>
        <v>4.1652173913043475E-2</v>
      </c>
      <c r="E69" s="115">
        <f>+D69</f>
        <v>4.1652173913043475E-2</v>
      </c>
      <c r="F69" s="123">
        <f>$B$69</f>
        <v>4.1652173913043475E-2</v>
      </c>
      <c r="G69" s="115">
        <f>+F69</f>
        <v>4.1652173913043475E-2</v>
      </c>
      <c r="H69" s="123"/>
      <c r="I69" s="116"/>
    </row>
    <row r="70" spans="1:9" ht="80.25" customHeight="1" x14ac:dyDescent="0.25">
      <c r="A70" s="113" t="s">
        <v>272</v>
      </c>
      <c r="B70" s="508" t="s">
        <v>312</v>
      </c>
      <c r="C70" s="507"/>
      <c r="D70" s="598" t="s">
        <v>313</v>
      </c>
      <c r="E70" s="599"/>
      <c r="F70" s="508" t="s">
        <v>314</v>
      </c>
      <c r="G70" s="507"/>
      <c r="H70" s="498"/>
      <c r="I70" s="583"/>
    </row>
    <row r="71" spans="1:9" ht="80.25" customHeight="1" x14ac:dyDescent="0.25">
      <c r="A71" s="113" t="s">
        <v>275</v>
      </c>
      <c r="B71" s="505" t="s">
        <v>315</v>
      </c>
      <c r="C71" s="507"/>
      <c r="D71" s="505" t="s">
        <v>315</v>
      </c>
      <c r="E71" s="507"/>
      <c r="F71" s="505" t="s">
        <v>315</v>
      </c>
      <c r="G71" s="507"/>
      <c r="H71" s="494"/>
      <c r="I71" s="495"/>
    </row>
    <row r="72" spans="1:9" ht="30.75" customHeight="1" x14ac:dyDescent="0.25">
      <c r="A72" s="577" t="s">
        <v>193</v>
      </c>
      <c r="B72" s="161" t="s">
        <v>99</v>
      </c>
      <c r="C72" s="161" t="s">
        <v>239</v>
      </c>
      <c r="D72" s="161" t="s">
        <v>99</v>
      </c>
      <c r="E72" s="161" t="s">
        <v>239</v>
      </c>
      <c r="F72" s="161" t="s">
        <v>99</v>
      </c>
      <c r="G72" s="161" t="s">
        <v>239</v>
      </c>
      <c r="H72" s="161" t="s">
        <v>99</v>
      </c>
      <c r="I72" s="161" t="s">
        <v>239</v>
      </c>
    </row>
    <row r="73" spans="1:9" ht="30.75" customHeight="1" x14ac:dyDescent="0.25">
      <c r="A73" s="578"/>
      <c r="B73" s="115">
        <f>+B41/C36</f>
        <v>8.330434782608695E-2</v>
      </c>
      <c r="C73" s="115">
        <f>+B73</f>
        <v>8.330434782608695E-2</v>
      </c>
      <c r="D73" s="115">
        <v>8.3299999999999999E-2</v>
      </c>
      <c r="E73" s="115">
        <f>+D73</f>
        <v>8.3299999999999999E-2</v>
      </c>
      <c r="F73" s="123">
        <v>8.3299999999999999E-2</v>
      </c>
      <c r="G73" s="384">
        <f>+F73</f>
        <v>8.3299999999999999E-2</v>
      </c>
      <c r="H73" s="123"/>
      <c r="I73" s="117"/>
    </row>
    <row r="74" spans="1:9" ht="80.25" customHeight="1" x14ac:dyDescent="0.25">
      <c r="A74" s="113" t="s">
        <v>272</v>
      </c>
      <c r="B74" s="508" t="s">
        <v>316</v>
      </c>
      <c r="C74" s="507"/>
      <c r="D74" s="508" t="s">
        <v>317</v>
      </c>
      <c r="E74" s="507"/>
      <c r="F74" s="508" t="s">
        <v>318</v>
      </c>
      <c r="G74" s="507"/>
      <c r="H74" s="537"/>
      <c r="I74" s="538"/>
    </row>
    <row r="75" spans="1:9" ht="80.25" customHeight="1" x14ac:dyDescent="0.25">
      <c r="A75" s="113" t="s">
        <v>275</v>
      </c>
      <c r="B75" s="505" t="s">
        <v>315</v>
      </c>
      <c r="C75" s="507"/>
      <c r="D75" s="505" t="s">
        <v>315</v>
      </c>
      <c r="E75" s="507"/>
      <c r="F75" s="505" t="s">
        <v>315</v>
      </c>
      <c r="G75" s="507"/>
      <c r="H75" s="494"/>
      <c r="I75" s="495"/>
    </row>
    <row r="76" spans="1:9" ht="30.75" customHeight="1" x14ac:dyDescent="0.25">
      <c r="A76" s="577" t="s">
        <v>194</v>
      </c>
      <c r="B76" s="161" t="s">
        <v>99</v>
      </c>
      <c r="C76" s="161" t="s">
        <v>239</v>
      </c>
      <c r="D76" s="161" t="s">
        <v>99</v>
      </c>
      <c r="E76" s="161" t="s">
        <v>239</v>
      </c>
      <c r="F76" s="161" t="s">
        <v>99</v>
      </c>
      <c r="G76" s="161" t="s">
        <v>239</v>
      </c>
      <c r="H76" s="161" t="s">
        <v>99</v>
      </c>
      <c r="I76" s="161" t="s">
        <v>239</v>
      </c>
    </row>
    <row r="77" spans="1:9" ht="30.75" customHeight="1" x14ac:dyDescent="0.25">
      <c r="A77" s="578"/>
      <c r="B77" s="115">
        <f>+B43/C36</f>
        <v>0.1</v>
      </c>
      <c r="C77" s="116"/>
      <c r="D77" s="115">
        <v>0.1</v>
      </c>
      <c r="E77" s="116"/>
      <c r="F77" s="123">
        <v>0.1</v>
      </c>
      <c r="G77" s="117"/>
      <c r="H77" s="123"/>
      <c r="I77" s="117"/>
    </row>
    <row r="78" spans="1:9" ht="80.25" customHeight="1" x14ac:dyDescent="0.25">
      <c r="A78" s="113" t="s">
        <v>272</v>
      </c>
      <c r="B78" s="508"/>
      <c r="C78" s="507"/>
      <c r="D78" s="494"/>
      <c r="E78" s="600"/>
      <c r="F78" s="498"/>
      <c r="G78" s="499"/>
      <c r="H78" s="494"/>
      <c r="I78" s="495"/>
    </row>
    <row r="79" spans="1:9" ht="80.25" customHeight="1" x14ac:dyDescent="0.25">
      <c r="A79" s="113" t="s">
        <v>275</v>
      </c>
      <c r="B79" s="534"/>
      <c r="C79" s="535"/>
      <c r="D79" s="534"/>
      <c r="E79" s="535"/>
      <c r="F79" s="494"/>
      <c r="G79" s="495"/>
      <c r="H79" s="494"/>
      <c r="I79" s="495"/>
    </row>
    <row r="80" spans="1:9" ht="30.75" customHeight="1" x14ac:dyDescent="0.25">
      <c r="A80" s="577" t="s">
        <v>195</v>
      </c>
      <c r="B80" s="161" t="s">
        <v>99</v>
      </c>
      <c r="C80" s="161" t="s">
        <v>239</v>
      </c>
      <c r="D80" s="161" t="s">
        <v>99</v>
      </c>
      <c r="E80" s="161" t="s">
        <v>239</v>
      </c>
      <c r="F80" s="161" t="s">
        <v>99</v>
      </c>
      <c r="G80" s="161" t="s">
        <v>239</v>
      </c>
      <c r="H80" s="161" t="s">
        <v>99</v>
      </c>
      <c r="I80" s="161" t="s">
        <v>239</v>
      </c>
    </row>
    <row r="81" spans="1:9" ht="30.75" customHeight="1" x14ac:dyDescent="0.25">
      <c r="A81" s="578"/>
      <c r="B81" s="115">
        <f>+B45/C36</f>
        <v>0.1</v>
      </c>
      <c r="C81" s="116"/>
      <c r="D81" s="115">
        <v>0.1</v>
      </c>
      <c r="E81" s="116"/>
      <c r="F81" s="123">
        <v>0.1</v>
      </c>
      <c r="G81" s="117"/>
      <c r="H81" s="123"/>
      <c r="I81" s="117"/>
    </row>
    <row r="82" spans="1:9" ht="80.25" customHeight="1" x14ac:dyDescent="0.25">
      <c r="A82" s="113" t="s">
        <v>272</v>
      </c>
      <c r="B82" s="496"/>
      <c r="C82" s="497"/>
      <c r="D82" s="494"/>
      <c r="E82" s="495"/>
      <c r="F82" s="498"/>
      <c r="G82" s="499"/>
      <c r="H82" s="494"/>
      <c r="I82" s="495"/>
    </row>
    <row r="83" spans="1:9" ht="80.25" customHeight="1" x14ac:dyDescent="0.25">
      <c r="A83" s="113" t="s">
        <v>275</v>
      </c>
      <c r="B83" s="588"/>
      <c r="C83" s="589"/>
      <c r="D83" s="534"/>
      <c r="E83" s="535"/>
      <c r="F83" s="494"/>
      <c r="G83" s="495"/>
      <c r="H83" s="494"/>
      <c r="I83" s="495"/>
    </row>
    <row r="84" spans="1:9" ht="30" customHeight="1" x14ac:dyDescent="0.25">
      <c r="A84" s="577" t="s">
        <v>198</v>
      </c>
      <c r="B84" s="161" t="s">
        <v>99</v>
      </c>
      <c r="C84" s="161" t="s">
        <v>239</v>
      </c>
      <c r="D84" s="161" t="s">
        <v>99</v>
      </c>
      <c r="E84" s="161" t="s">
        <v>239</v>
      </c>
      <c r="F84" s="161" t="s">
        <v>99</v>
      </c>
      <c r="G84" s="161" t="s">
        <v>239</v>
      </c>
      <c r="H84" s="161" t="s">
        <v>99</v>
      </c>
      <c r="I84" s="161" t="s">
        <v>239</v>
      </c>
    </row>
    <row r="85" spans="1:9" ht="30" customHeight="1" x14ac:dyDescent="0.25">
      <c r="A85" s="578"/>
      <c r="B85" s="115">
        <f>+B47/C36</f>
        <v>0.1</v>
      </c>
      <c r="C85" s="116"/>
      <c r="D85" s="115">
        <v>0.1</v>
      </c>
      <c r="E85" s="116"/>
      <c r="F85" s="123">
        <v>0.1</v>
      </c>
      <c r="G85" s="117"/>
      <c r="H85" s="123"/>
      <c r="I85" s="117"/>
    </row>
    <row r="86" spans="1:9" ht="80.25" customHeight="1" x14ac:dyDescent="0.25">
      <c r="A86" s="113" t="s">
        <v>272</v>
      </c>
      <c r="B86" s="513"/>
      <c r="C86" s="513"/>
      <c r="D86" s="513"/>
      <c r="E86" s="513"/>
      <c r="F86" s="513"/>
      <c r="G86" s="513"/>
      <c r="H86" s="513"/>
      <c r="I86" s="513"/>
    </row>
    <row r="87" spans="1:9" ht="80.25" customHeight="1" x14ac:dyDescent="0.25">
      <c r="A87" s="113" t="s">
        <v>275</v>
      </c>
      <c r="B87" s="487"/>
      <c r="C87" s="488"/>
      <c r="D87" s="487"/>
      <c r="E87" s="488"/>
      <c r="F87" s="487"/>
      <c r="G87" s="488"/>
      <c r="H87" s="487"/>
      <c r="I87" s="488"/>
    </row>
    <row r="88" spans="1:9" ht="29.25" customHeight="1" x14ac:dyDescent="0.25">
      <c r="A88" s="577" t="s">
        <v>199</v>
      </c>
      <c r="B88" s="161" t="s">
        <v>99</v>
      </c>
      <c r="C88" s="161" t="s">
        <v>239</v>
      </c>
      <c r="D88" s="161" t="s">
        <v>99</v>
      </c>
      <c r="E88" s="161" t="s">
        <v>239</v>
      </c>
      <c r="F88" s="161" t="s">
        <v>99</v>
      </c>
      <c r="G88" s="161" t="s">
        <v>239</v>
      </c>
      <c r="H88" s="161" t="s">
        <v>99</v>
      </c>
      <c r="I88" s="161" t="s">
        <v>239</v>
      </c>
    </row>
    <row r="89" spans="1:9" ht="29.25" customHeight="1" x14ac:dyDescent="0.25">
      <c r="A89" s="578"/>
      <c r="B89" s="115">
        <f>+B49/C36</f>
        <v>0.1</v>
      </c>
      <c r="C89" s="118"/>
      <c r="D89" s="115">
        <v>0.1</v>
      </c>
      <c r="E89" s="116"/>
      <c r="F89" s="123">
        <v>0.1</v>
      </c>
      <c r="G89" s="117"/>
      <c r="H89" s="123"/>
      <c r="I89" s="117"/>
    </row>
    <row r="90" spans="1:9" ht="80.25" customHeight="1" x14ac:dyDescent="0.25">
      <c r="A90" s="113" t="s">
        <v>272</v>
      </c>
      <c r="B90" s="486"/>
      <c r="C90" s="486"/>
      <c r="D90" s="486"/>
      <c r="E90" s="486"/>
      <c r="F90" s="486"/>
      <c r="G90" s="486"/>
      <c r="H90" s="486"/>
      <c r="I90" s="486"/>
    </row>
    <row r="91" spans="1:9" ht="80.25" customHeight="1" x14ac:dyDescent="0.25">
      <c r="A91" s="113" t="s">
        <v>275</v>
      </c>
      <c r="B91" s="487"/>
      <c r="C91" s="488"/>
      <c r="D91" s="487"/>
      <c r="E91" s="488"/>
      <c r="F91" s="487"/>
      <c r="G91" s="488"/>
      <c r="H91" s="487"/>
      <c r="I91" s="488"/>
    </row>
    <row r="92" spans="1:9" ht="24.95" customHeight="1" x14ac:dyDescent="0.25">
      <c r="A92" s="577" t="s">
        <v>200</v>
      </c>
      <c r="B92" s="161" t="s">
        <v>99</v>
      </c>
      <c r="C92" s="161" t="s">
        <v>239</v>
      </c>
      <c r="D92" s="161" t="s">
        <v>99</v>
      </c>
      <c r="E92" s="161" t="s">
        <v>239</v>
      </c>
      <c r="F92" s="161" t="s">
        <v>99</v>
      </c>
      <c r="G92" s="161" t="s">
        <v>239</v>
      </c>
      <c r="H92" s="161" t="s">
        <v>99</v>
      </c>
      <c r="I92" s="161" t="s">
        <v>239</v>
      </c>
    </row>
    <row r="93" spans="1:9" ht="24.95" customHeight="1" x14ac:dyDescent="0.25">
      <c r="A93" s="578"/>
      <c r="B93" s="115">
        <f>+B51/C36</f>
        <v>0.1</v>
      </c>
      <c r="C93" s="118"/>
      <c r="D93" s="115">
        <v>0.1</v>
      </c>
      <c r="E93" s="116"/>
      <c r="F93" s="123">
        <v>0.1</v>
      </c>
      <c r="G93" s="117"/>
      <c r="H93" s="123"/>
      <c r="I93" s="117"/>
    </row>
    <row r="94" spans="1:9" ht="80.25" customHeight="1" x14ac:dyDescent="0.25">
      <c r="A94" s="113" t="s">
        <v>272</v>
      </c>
      <c r="B94" s="486"/>
      <c r="C94" s="486"/>
      <c r="D94" s="486"/>
      <c r="E94" s="486"/>
      <c r="F94" s="486"/>
      <c r="G94" s="486"/>
      <c r="H94" s="486"/>
      <c r="I94" s="486"/>
    </row>
    <row r="95" spans="1:9" ht="80.25" customHeight="1" x14ac:dyDescent="0.25">
      <c r="A95" s="113" t="s">
        <v>275</v>
      </c>
      <c r="B95" s="487"/>
      <c r="C95" s="488"/>
      <c r="D95" s="487"/>
      <c r="E95" s="488"/>
      <c r="F95" s="487"/>
      <c r="G95" s="488"/>
      <c r="H95" s="487"/>
      <c r="I95" s="488"/>
    </row>
    <row r="96" spans="1:9" ht="24.95" customHeight="1" x14ac:dyDescent="0.25">
      <c r="A96" s="577" t="s">
        <v>201</v>
      </c>
      <c r="B96" s="161" t="s">
        <v>99</v>
      </c>
      <c r="C96" s="161" t="s">
        <v>239</v>
      </c>
      <c r="D96" s="161" t="s">
        <v>99</v>
      </c>
      <c r="E96" s="161" t="s">
        <v>239</v>
      </c>
      <c r="F96" s="161" t="s">
        <v>99</v>
      </c>
      <c r="G96" s="161" t="s">
        <v>239</v>
      </c>
      <c r="H96" s="161" t="s">
        <v>99</v>
      </c>
      <c r="I96" s="161" t="s">
        <v>239</v>
      </c>
    </row>
    <row r="97" spans="1:9" ht="24.95" customHeight="1" x14ac:dyDescent="0.25">
      <c r="A97" s="578"/>
      <c r="B97" s="115">
        <f>+B53/C36</f>
        <v>0.1</v>
      </c>
      <c r="C97" s="118"/>
      <c r="D97" s="115">
        <v>0.1</v>
      </c>
      <c r="E97" s="116"/>
      <c r="F97" s="123">
        <v>0.1</v>
      </c>
      <c r="G97" s="117"/>
      <c r="H97" s="123"/>
      <c r="I97" s="117"/>
    </row>
    <row r="98" spans="1:9" ht="80.25" customHeight="1" x14ac:dyDescent="0.25">
      <c r="A98" s="113" t="s">
        <v>272</v>
      </c>
      <c r="B98" s="486"/>
      <c r="C98" s="486"/>
      <c r="D98" s="486"/>
      <c r="E98" s="486"/>
      <c r="F98" s="486"/>
      <c r="G98" s="486"/>
      <c r="H98" s="486"/>
      <c r="I98" s="486"/>
    </row>
    <row r="99" spans="1:9" ht="80.25" customHeight="1" x14ac:dyDescent="0.25">
      <c r="A99" s="113" t="s">
        <v>275</v>
      </c>
      <c r="B99" s="487"/>
      <c r="C99" s="488"/>
      <c r="D99" s="487"/>
      <c r="E99" s="488"/>
      <c r="F99" s="487"/>
      <c r="G99" s="488"/>
      <c r="H99" s="487"/>
      <c r="I99" s="488"/>
    </row>
    <row r="100" spans="1:9" ht="24.95" customHeight="1" x14ac:dyDescent="0.25">
      <c r="A100" s="577" t="s">
        <v>203</v>
      </c>
      <c r="B100" s="161" t="s">
        <v>99</v>
      </c>
      <c r="C100" s="161" t="s">
        <v>239</v>
      </c>
      <c r="D100" s="161" t="s">
        <v>99</v>
      </c>
      <c r="E100" s="161" t="s">
        <v>239</v>
      </c>
      <c r="F100" s="161" t="s">
        <v>99</v>
      </c>
      <c r="G100" s="161" t="s">
        <v>239</v>
      </c>
      <c r="H100" s="161" t="s">
        <v>99</v>
      </c>
      <c r="I100" s="161" t="s">
        <v>239</v>
      </c>
    </row>
    <row r="101" spans="1:9" ht="24.95" customHeight="1" x14ac:dyDescent="0.25">
      <c r="A101" s="578"/>
      <c r="B101" s="115">
        <f>+B55/C36</f>
        <v>0.1</v>
      </c>
      <c r="C101" s="118"/>
      <c r="D101" s="115">
        <v>0.1</v>
      </c>
      <c r="E101" s="116"/>
      <c r="F101" s="123">
        <v>0.1</v>
      </c>
      <c r="G101" s="117"/>
      <c r="H101" s="123"/>
      <c r="I101" s="117"/>
    </row>
    <row r="102" spans="1:9" ht="80.25" customHeight="1" x14ac:dyDescent="0.25">
      <c r="A102" s="113" t="s">
        <v>272</v>
      </c>
      <c r="B102" s="486"/>
      <c r="C102" s="486"/>
      <c r="D102" s="486"/>
      <c r="E102" s="486"/>
      <c r="F102" s="486"/>
      <c r="G102" s="486"/>
      <c r="H102" s="486"/>
      <c r="I102" s="486"/>
    </row>
    <row r="103" spans="1:9" ht="80.25" customHeight="1" x14ac:dyDescent="0.25">
      <c r="A103" s="113" t="s">
        <v>275</v>
      </c>
      <c r="B103" s="487"/>
      <c r="C103" s="488"/>
      <c r="D103" s="487"/>
      <c r="E103" s="488"/>
      <c r="F103" s="487"/>
      <c r="G103" s="488"/>
      <c r="H103" s="487"/>
      <c r="I103" s="488"/>
    </row>
    <row r="104" spans="1:9" ht="24.95" customHeight="1" x14ac:dyDescent="0.25">
      <c r="A104" s="577" t="s">
        <v>204</v>
      </c>
      <c r="B104" s="161" t="s">
        <v>99</v>
      </c>
      <c r="C104" s="161" t="s">
        <v>239</v>
      </c>
      <c r="D104" s="161" t="s">
        <v>99</v>
      </c>
      <c r="E104" s="161" t="s">
        <v>239</v>
      </c>
      <c r="F104" s="161" t="s">
        <v>99</v>
      </c>
      <c r="G104" s="161" t="s">
        <v>239</v>
      </c>
      <c r="H104" s="161" t="s">
        <v>99</v>
      </c>
      <c r="I104" s="161" t="s">
        <v>239</v>
      </c>
    </row>
    <row r="105" spans="1:9" ht="24.95" customHeight="1" x14ac:dyDescent="0.25">
      <c r="A105" s="578"/>
      <c r="B105" s="115">
        <f>+B57/C36</f>
        <v>0.1</v>
      </c>
      <c r="C105" s="118"/>
      <c r="D105" s="115">
        <v>0.1</v>
      </c>
      <c r="E105" s="116"/>
      <c r="F105" s="123">
        <v>0.1</v>
      </c>
      <c r="G105" s="117"/>
      <c r="H105" s="123"/>
      <c r="I105" s="117"/>
    </row>
    <row r="106" spans="1:9" ht="80.25" customHeight="1" x14ac:dyDescent="0.25">
      <c r="A106" s="113" t="s">
        <v>272</v>
      </c>
      <c r="B106" s="486"/>
      <c r="C106" s="486"/>
      <c r="D106" s="486"/>
      <c r="E106" s="486"/>
      <c r="F106" s="486"/>
      <c r="G106" s="486"/>
      <c r="H106" s="486"/>
      <c r="I106" s="486"/>
    </row>
    <row r="107" spans="1:9" ht="80.25" customHeight="1" x14ac:dyDescent="0.25">
      <c r="A107" s="113" t="s">
        <v>275</v>
      </c>
      <c r="B107" s="487"/>
      <c r="C107" s="488"/>
      <c r="D107" s="487"/>
      <c r="E107" s="488"/>
      <c r="F107" s="487"/>
      <c r="G107" s="488"/>
      <c r="H107" s="487"/>
      <c r="I107" s="488"/>
    </row>
    <row r="108" spans="1:9" ht="24.95" customHeight="1" x14ac:dyDescent="0.25">
      <c r="A108" s="577" t="s">
        <v>205</v>
      </c>
      <c r="B108" s="161" t="s">
        <v>99</v>
      </c>
      <c r="C108" s="161" t="s">
        <v>239</v>
      </c>
      <c r="D108" s="161" t="s">
        <v>99</v>
      </c>
      <c r="E108" s="161" t="s">
        <v>239</v>
      </c>
      <c r="F108" s="161" t="s">
        <v>99</v>
      </c>
      <c r="G108" s="161" t="s">
        <v>239</v>
      </c>
      <c r="H108" s="161" t="s">
        <v>99</v>
      </c>
      <c r="I108" s="161" t="s">
        <v>239</v>
      </c>
    </row>
    <row r="109" spans="1:9" ht="24.95" customHeight="1" x14ac:dyDescent="0.25">
      <c r="A109" s="578"/>
      <c r="B109" s="115">
        <f>+B59/C36</f>
        <v>4.1652173913043475E-2</v>
      </c>
      <c r="C109" s="118"/>
      <c r="D109" s="115">
        <v>4.1700000000000001E-2</v>
      </c>
      <c r="E109" s="116"/>
      <c r="F109" s="123">
        <v>4.1700000000000001E-2</v>
      </c>
      <c r="G109" s="117"/>
      <c r="H109" s="123"/>
      <c r="I109" s="117"/>
    </row>
    <row r="110" spans="1:9" ht="80.25" customHeight="1" x14ac:dyDescent="0.25">
      <c r="A110" s="113" t="s">
        <v>272</v>
      </c>
      <c r="B110" s="486"/>
      <c r="C110" s="486"/>
      <c r="D110" s="486"/>
      <c r="E110" s="486"/>
      <c r="F110" s="486"/>
      <c r="G110" s="486"/>
      <c r="H110" s="486"/>
      <c r="I110" s="486"/>
    </row>
    <row r="111" spans="1:9" ht="80.25" customHeight="1" x14ac:dyDescent="0.25">
      <c r="A111" s="113" t="s">
        <v>275</v>
      </c>
      <c r="B111" s="487"/>
      <c r="C111" s="488"/>
      <c r="D111" s="487"/>
      <c r="E111" s="488"/>
      <c r="F111" s="487"/>
      <c r="G111" s="488"/>
      <c r="H111" s="487"/>
      <c r="I111" s="488"/>
    </row>
    <row r="112" spans="1:9" ht="24.95" customHeight="1" x14ac:dyDescent="0.25">
      <c r="A112" s="577" t="s">
        <v>206</v>
      </c>
      <c r="B112" s="161" t="s">
        <v>99</v>
      </c>
      <c r="C112" s="161" t="s">
        <v>239</v>
      </c>
      <c r="D112" s="161" t="s">
        <v>99</v>
      </c>
      <c r="E112" s="161" t="s">
        <v>239</v>
      </c>
      <c r="F112" s="161" t="s">
        <v>99</v>
      </c>
      <c r="G112" s="161" t="s">
        <v>239</v>
      </c>
      <c r="H112" s="161" t="s">
        <v>99</v>
      </c>
      <c r="I112" s="161" t="s">
        <v>239</v>
      </c>
    </row>
    <row r="113" spans="1:9" ht="24.95" customHeight="1" x14ac:dyDescent="0.25">
      <c r="A113" s="578"/>
      <c r="B113" s="296">
        <f>+B61/C36</f>
        <v>3.3391304347826084E-2</v>
      </c>
      <c r="C113" s="287"/>
      <c r="D113" s="296">
        <v>3.3399999999999999E-2</v>
      </c>
      <c r="E113" s="287"/>
      <c r="F113" s="296">
        <v>3.3399999999999999E-2</v>
      </c>
      <c r="G113" s="288"/>
      <c r="H113" s="287"/>
      <c r="I113" s="288"/>
    </row>
    <row r="114" spans="1:9" ht="80.25" customHeight="1" x14ac:dyDescent="0.25">
      <c r="A114" s="113" t="s">
        <v>272</v>
      </c>
      <c r="B114" s="491"/>
      <c r="C114" s="491"/>
      <c r="D114" s="491"/>
      <c r="E114" s="491"/>
      <c r="F114" s="491"/>
      <c r="G114" s="491"/>
      <c r="H114" s="491"/>
      <c r="I114" s="491"/>
    </row>
    <row r="115" spans="1:9" ht="80.25" customHeight="1" x14ac:dyDescent="0.25">
      <c r="A115" s="113" t="s">
        <v>275</v>
      </c>
      <c r="B115" s="487"/>
      <c r="C115" s="488"/>
      <c r="D115" s="487"/>
      <c r="E115" s="488"/>
      <c r="F115" s="487"/>
      <c r="G115" s="488"/>
      <c r="H115" s="487"/>
      <c r="I115" s="488"/>
    </row>
    <row r="116" spans="1:9" ht="16.5" x14ac:dyDescent="0.25">
      <c r="A116" s="114" t="s">
        <v>280</v>
      </c>
      <c r="B116" s="119">
        <f t="shared" ref="B116:I116" si="1">(B69+B73+B77+B81+B85+B89+B93+B97+B101+B105+B109+B113)</f>
        <v>0.99999999999999989</v>
      </c>
      <c r="C116" s="119">
        <f t="shared" si="1"/>
        <v>0.12495652173913042</v>
      </c>
      <c r="D116" s="119">
        <f>(D69+D73+D77+D81+D85+D89+D93+D97+D101+D105+D109+D113)</f>
        <v>1.0000521739130435</v>
      </c>
      <c r="E116" s="119">
        <f t="shared" si="1"/>
        <v>0.12495217391304347</v>
      </c>
      <c r="F116" s="119">
        <f t="shared" si="1"/>
        <v>1.0000521739130435</v>
      </c>
      <c r="G116" s="119">
        <f t="shared" si="1"/>
        <v>0.12495217391304347</v>
      </c>
      <c r="H116" s="119">
        <f t="shared" si="1"/>
        <v>0</v>
      </c>
      <c r="I116" s="119">
        <f t="shared" si="1"/>
        <v>0</v>
      </c>
    </row>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 r:id="rId1" xr:uid="{45251233-34FD-4078-87FD-02A42B6BF558}"/>
    <hyperlink ref="B75" r:id="rId2" xr:uid="{9D60A3C4-93CD-4400-B662-AD9DB263EAD7}"/>
    <hyperlink ref="D71" r:id="rId3" xr:uid="{DB6AE8EB-358C-455A-A936-14CAD439C6FF}"/>
    <hyperlink ref="F71" r:id="rId4" xr:uid="{389D10D2-58AE-4505-A043-FEA732ACC2D8}"/>
    <hyperlink ref="D75" r:id="rId5" xr:uid="{1C0216CB-2FA2-47DE-A7EA-FCEACA22528C}"/>
    <hyperlink ref="F75" r:id="rId6" xr:uid="{3B4957F9-0D2E-455E-9B4B-3C97F782B2CA}"/>
  </hyperlinks>
  <pageMargins left="0.25" right="0.25" top="0.75" bottom="0.75" header="0.3" footer="0.3"/>
  <pageSetup scale="10" orientation="landscape" r:id="rId7"/>
  <rowBreaks count="2" manualBreakCount="2">
    <brk id="107" max="14" man="1"/>
    <brk id="116" max="14" man="1"/>
  </rowBreak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FF287AC-E13A-4F0E-9D7A-C5683FA08831}">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DFE9-BD15-4607-A6A1-7596BB3C45FC}">
  <sheetPr>
    <tabColor theme="5" tint="0.59999389629810485"/>
  </sheetPr>
  <dimension ref="A1:O116"/>
  <sheetViews>
    <sheetView showGridLines="0" view="pageBreakPreview" topLeftCell="I1" zoomScale="70" zoomScaleNormal="80" zoomScaleSheetLayoutView="70" workbookViewId="0">
      <selection activeCell="N24" sqref="N24"/>
    </sheetView>
  </sheetViews>
  <sheetFormatPr baseColWidth="10" defaultColWidth="10.85546875" defaultRowHeight="14.25" x14ac:dyDescent="0.25"/>
  <cols>
    <col min="1" max="1" width="49.7109375" style="66" customWidth="1"/>
    <col min="2" max="7" width="35.7109375" style="66" customWidth="1"/>
    <col min="8" max="8" width="47.5703125" style="66" customWidth="1"/>
    <col min="9" max="9" width="69.140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5"/>
      <c r="J1" s="545"/>
      <c r="K1" s="545"/>
      <c r="L1" s="546"/>
      <c r="M1" s="541" t="s">
        <v>183</v>
      </c>
      <c r="N1" s="542"/>
      <c r="O1" s="543"/>
    </row>
    <row r="2" spans="1:15" s="146" customFormat="1" ht="30.75" customHeight="1" thickBot="1" x14ac:dyDescent="0.3">
      <c r="A2" s="568"/>
      <c r="B2" s="547" t="s">
        <v>184</v>
      </c>
      <c r="C2" s="548"/>
      <c r="D2" s="548"/>
      <c r="E2" s="548"/>
      <c r="F2" s="548"/>
      <c r="G2" s="548"/>
      <c r="H2" s="548"/>
      <c r="I2" s="548"/>
      <c r="J2" s="548"/>
      <c r="K2" s="548"/>
      <c r="L2" s="549"/>
      <c r="M2" s="541" t="s">
        <v>185</v>
      </c>
      <c r="N2" s="542"/>
      <c r="O2" s="543"/>
    </row>
    <row r="3" spans="1:15" s="146" customFormat="1" ht="24" customHeight="1" thickBot="1" x14ac:dyDescent="0.3">
      <c r="A3" s="568"/>
      <c r="B3" s="547" t="s">
        <v>186</v>
      </c>
      <c r="C3" s="548"/>
      <c r="D3" s="548"/>
      <c r="E3" s="548"/>
      <c r="F3" s="548"/>
      <c r="G3" s="548"/>
      <c r="H3" s="548"/>
      <c r="I3" s="548"/>
      <c r="J3" s="548"/>
      <c r="K3" s="548"/>
      <c r="L3" s="549"/>
      <c r="M3" s="541" t="s">
        <v>187</v>
      </c>
      <c r="N3" s="542"/>
      <c r="O3" s="543"/>
    </row>
    <row r="4" spans="1:15" s="146" customFormat="1" ht="21.75" customHeight="1" thickBot="1" x14ac:dyDescent="0.3">
      <c r="A4" s="569"/>
      <c r="B4" s="550" t="s">
        <v>188</v>
      </c>
      <c r="C4" s="551"/>
      <c r="D4" s="551"/>
      <c r="E4" s="551"/>
      <c r="F4" s="551"/>
      <c r="G4" s="551"/>
      <c r="H4" s="551"/>
      <c r="I4" s="551"/>
      <c r="J4" s="551"/>
      <c r="K4" s="551"/>
      <c r="L4" s="552"/>
      <c r="M4" s="541" t="s">
        <v>189</v>
      </c>
      <c r="N4" s="542"/>
      <c r="O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571" t="s">
        <v>190</v>
      </c>
      <c r="B6" s="255" t="s">
        <v>191</v>
      </c>
      <c r="C6" s="210" t="s">
        <v>192</v>
      </c>
      <c r="D6" s="255" t="s">
        <v>193</v>
      </c>
      <c r="E6" s="210" t="s">
        <v>192</v>
      </c>
      <c r="F6" s="255" t="s">
        <v>194</v>
      </c>
      <c r="G6" s="211"/>
      <c r="H6" s="255" t="s">
        <v>195</v>
      </c>
      <c r="I6" s="212"/>
      <c r="J6" s="555" t="s">
        <v>196</v>
      </c>
      <c r="K6" s="570"/>
      <c r="L6" s="254" t="s">
        <v>197</v>
      </c>
      <c r="M6" s="579"/>
      <c r="N6" s="579"/>
      <c r="O6" s="579"/>
    </row>
    <row r="7" spans="1:15" s="146" customFormat="1" ht="21.75" customHeight="1" thickBot="1" x14ac:dyDescent="0.3">
      <c r="A7" s="571"/>
      <c r="B7" s="256" t="s">
        <v>198</v>
      </c>
      <c r="C7" s="213"/>
      <c r="D7" s="255" t="s">
        <v>199</v>
      </c>
      <c r="E7" s="214"/>
      <c r="F7" s="255" t="s">
        <v>200</v>
      </c>
      <c r="G7" s="214"/>
      <c r="H7" s="255" t="s">
        <v>201</v>
      </c>
      <c r="I7" s="212"/>
      <c r="J7" s="555"/>
      <c r="K7" s="570"/>
      <c r="L7" s="254" t="s">
        <v>202</v>
      </c>
      <c r="M7" s="579" t="s">
        <v>192</v>
      </c>
      <c r="N7" s="579"/>
      <c r="O7" s="579"/>
    </row>
    <row r="8" spans="1:15" s="146" customFormat="1" ht="21.75" customHeight="1" thickBot="1" x14ac:dyDescent="0.3">
      <c r="A8" s="571"/>
      <c r="B8" s="255" t="s">
        <v>203</v>
      </c>
      <c r="C8" s="210"/>
      <c r="D8" s="255" t="s">
        <v>204</v>
      </c>
      <c r="E8" s="214"/>
      <c r="F8" s="255" t="s">
        <v>205</v>
      </c>
      <c r="G8" s="214"/>
      <c r="H8" s="255" t="s">
        <v>206</v>
      </c>
      <c r="I8" s="212"/>
      <c r="J8" s="555"/>
      <c r="K8" s="570"/>
      <c r="L8" s="254" t="s">
        <v>207</v>
      </c>
      <c r="M8" s="579" t="s">
        <v>192</v>
      </c>
      <c r="N8" s="579"/>
      <c r="O8" s="579"/>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thickBot="1" x14ac:dyDescent="0.3">
      <c r="A10" s="71"/>
      <c r="B10" s="72"/>
      <c r="C10" s="72"/>
      <c r="D10" s="74"/>
      <c r="E10" s="73"/>
      <c r="F10" s="73"/>
      <c r="G10" s="336"/>
      <c r="H10" s="336"/>
      <c r="I10" s="75"/>
      <c r="J10" s="75"/>
      <c r="K10" s="72"/>
      <c r="L10" s="72"/>
      <c r="M10" s="72"/>
      <c r="N10" s="72"/>
      <c r="O10" s="72"/>
    </row>
    <row r="11" spans="1:15" ht="15" customHeight="1" x14ac:dyDescent="0.25">
      <c r="A11" s="574" t="s">
        <v>208</v>
      </c>
      <c r="B11" s="556" t="s">
        <v>319</v>
      </c>
      <c r="C11" s="557"/>
      <c r="D11" s="557"/>
      <c r="E11" s="557"/>
      <c r="F11" s="557"/>
      <c r="G11" s="557"/>
      <c r="H11" s="557"/>
      <c r="I11" s="557"/>
      <c r="J11" s="557"/>
      <c r="K11" s="557"/>
      <c r="L11" s="557"/>
      <c r="M11" s="557"/>
      <c r="N11" s="557"/>
      <c r="O11" s="558"/>
    </row>
    <row r="12" spans="1:15" ht="15" customHeight="1" x14ac:dyDescent="0.25">
      <c r="A12" s="575"/>
      <c r="B12" s="559"/>
      <c r="C12" s="560"/>
      <c r="D12" s="560"/>
      <c r="E12" s="560"/>
      <c r="F12" s="560"/>
      <c r="G12" s="560"/>
      <c r="H12" s="560"/>
      <c r="I12" s="560"/>
      <c r="J12" s="560"/>
      <c r="K12" s="560"/>
      <c r="L12" s="560"/>
      <c r="M12" s="560"/>
      <c r="N12" s="560"/>
      <c r="O12" s="561"/>
    </row>
    <row r="13" spans="1:15" ht="15" customHeight="1" thickBot="1" x14ac:dyDescent="0.3">
      <c r="A13" s="576"/>
      <c r="B13" s="562"/>
      <c r="C13" s="563"/>
      <c r="D13" s="563"/>
      <c r="E13" s="563"/>
      <c r="F13" s="563"/>
      <c r="G13" s="563"/>
      <c r="H13" s="563"/>
      <c r="I13" s="563"/>
      <c r="J13" s="563"/>
      <c r="K13" s="563"/>
      <c r="L13" s="563"/>
      <c r="M13" s="563"/>
      <c r="N13" s="563"/>
      <c r="O13" s="564"/>
    </row>
    <row r="14" spans="1:15" ht="9" customHeight="1" thickBot="1" x14ac:dyDescent="0.3">
      <c r="A14" s="78"/>
      <c r="B14" s="145"/>
      <c r="C14" s="79"/>
      <c r="D14" s="79"/>
      <c r="E14" s="79"/>
      <c r="F14" s="79"/>
      <c r="G14" s="80"/>
      <c r="H14" s="80"/>
      <c r="I14" s="80"/>
      <c r="J14" s="80"/>
      <c r="K14" s="80"/>
      <c r="L14" s="81"/>
      <c r="M14" s="81"/>
      <c r="N14" s="81"/>
      <c r="O14" s="81"/>
    </row>
    <row r="15" spans="1:15" s="82" customFormat="1" ht="37.5" customHeight="1" x14ac:dyDescent="0.25">
      <c r="A15" s="126" t="s">
        <v>210</v>
      </c>
      <c r="B15" s="565" t="s">
        <v>301</v>
      </c>
      <c r="C15" s="565"/>
      <c r="D15" s="565"/>
      <c r="E15" s="565"/>
      <c r="F15" s="565"/>
      <c r="G15" s="571" t="s">
        <v>212</v>
      </c>
      <c r="H15" s="571"/>
      <c r="I15" s="566" t="s">
        <v>320</v>
      </c>
      <c r="J15" s="566"/>
      <c r="K15" s="566"/>
      <c r="L15" s="566"/>
      <c r="M15" s="566"/>
      <c r="N15" s="566"/>
      <c r="O15" s="566"/>
    </row>
    <row r="16" spans="1:15" ht="9" customHeight="1" thickBot="1" x14ac:dyDescent="0.3">
      <c r="A16" s="78"/>
      <c r="B16" s="80"/>
      <c r="C16" s="79"/>
      <c r="D16" s="79"/>
      <c r="E16" s="79"/>
      <c r="F16" s="79"/>
      <c r="G16" s="80"/>
      <c r="H16" s="80"/>
      <c r="I16" s="80"/>
      <c r="J16" s="80"/>
      <c r="K16" s="80"/>
      <c r="L16" s="81"/>
      <c r="M16" s="81"/>
      <c r="N16" s="81"/>
      <c r="O16" s="81"/>
    </row>
    <row r="17" spans="1:15" ht="56.25" customHeight="1" thickBot="1" x14ac:dyDescent="0.3">
      <c r="A17" s="126" t="s">
        <v>214</v>
      </c>
      <c r="B17" s="565" t="s">
        <v>215</v>
      </c>
      <c r="C17" s="565"/>
      <c r="D17" s="565"/>
      <c r="E17" s="565"/>
      <c r="F17" s="126" t="s">
        <v>216</v>
      </c>
      <c r="G17" s="572" t="s">
        <v>217</v>
      </c>
      <c r="H17" s="572"/>
      <c r="I17" s="572"/>
      <c r="J17" s="126" t="s">
        <v>218</v>
      </c>
      <c r="K17" s="565" t="s">
        <v>303</v>
      </c>
      <c r="L17" s="565"/>
      <c r="M17" s="565"/>
      <c r="N17" s="565"/>
      <c r="O17" s="565"/>
    </row>
    <row r="18" spans="1:15" ht="9" customHeight="1" x14ac:dyDescent="0.25">
      <c r="A18" s="70"/>
      <c r="B18" s="67"/>
      <c r="C18" s="573"/>
      <c r="D18" s="573"/>
      <c r="E18" s="573"/>
      <c r="F18" s="573"/>
      <c r="G18" s="573"/>
      <c r="H18" s="573"/>
      <c r="I18" s="573"/>
      <c r="J18" s="573"/>
      <c r="K18" s="573"/>
      <c r="L18" s="573"/>
      <c r="M18" s="573"/>
      <c r="N18" s="573"/>
      <c r="O18" s="573"/>
    </row>
    <row r="20" spans="1:15" ht="16.5" customHeight="1" thickBot="1" x14ac:dyDescent="0.3">
      <c r="A20" s="143"/>
      <c r="B20" s="144"/>
      <c r="C20" s="144"/>
      <c r="D20" s="144"/>
      <c r="E20" s="144"/>
      <c r="F20" s="144"/>
      <c r="G20" s="144"/>
      <c r="H20" s="144"/>
      <c r="I20" s="144"/>
      <c r="J20" s="144"/>
      <c r="K20" s="144"/>
      <c r="L20" s="144"/>
      <c r="M20" s="144"/>
      <c r="N20" s="144"/>
      <c r="O20" s="144"/>
    </row>
    <row r="21" spans="1:15" ht="32.1" customHeight="1" thickBot="1" x14ac:dyDescent="0.3">
      <c r="A21" s="553" t="s">
        <v>220</v>
      </c>
      <c r="B21" s="554"/>
      <c r="C21" s="554"/>
      <c r="D21" s="554"/>
      <c r="E21" s="554"/>
      <c r="F21" s="554"/>
      <c r="G21" s="554"/>
      <c r="H21" s="554"/>
      <c r="I21" s="554"/>
      <c r="J21" s="554"/>
      <c r="K21" s="554"/>
      <c r="L21" s="554"/>
      <c r="M21" s="554"/>
      <c r="N21" s="554"/>
      <c r="O21" s="555"/>
    </row>
    <row r="22" spans="1:15" ht="32.1" customHeight="1" thickBot="1" x14ac:dyDescent="0.3">
      <c r="A22" s="553" t="s">
        <v>221</v>
      </c>
      <c r="B22" s="554"/>
      <c r="C22" s="554"/>
      <c r="D22" s="554"/>
      <c r="E22" s="554"/>
      <c r="F22" s="554"/>
      <c r="G22" s="554"/>
      <c r="H22" s="554"/>
      <c r="I22" s="554"/>
      <c r="J22" s="554"/>
      <c r="K22" s="554"/>
      <c r="L22" s="554"/>
      <c r="M22" s="554"/>
      <c r="N22" s="554"/>
      <c r="O22" s="555"/>
    </row>
    <row r="23" spans="1:15" ht="32.1" customHeight="1" thickBot="1" x14ac:dyDescent="0.3">
      <c r="A23" s="93"/>
      <c r="B23" s="83" t="s">
        <v>191</v>
      </c>
      <c r="C23" s="83" t="s">
        <v>193</v>
      </c>
      <c r="D23" s="83" t="s">
        <v>194</v>
      </c>
      <c r="E23" s="83" t="s">
        <v>195</v>
      </c>
      <c r="F23" s="83" t="s">
        <v>198</v>
      </c>
      <c r="G23" s="83" t="s">
        <v>199</v>
      </c>
      <c r="H23" s="83" t="s">
        <v>200</v>
      </c>
      <c r="I23" s="83" t="s">
        <v>201</v>
      </c>
      <c r="J23" s="83" t="s">
        <v>203</v>
      </c>
      <c r="K23" s="83" t="s">
        <v>204</v>
      </c>
      <c r="L23" s="83" t="s">
        <v>205</v>
      </c>
      <c r="M23" s="83" t="s">
        <v>206</v>
      </c>
      <c r="N23" s="395" t="s">
        <v>222</v>
      </c>
      <c r="O23" s="84" t="s">
        <v>223</v>
      </c>
    </row>
    <row r="24" spans="1:15" ht="32.1" customHeight="1" x14ac:dyDescent="0.25">
      <c r="A24" s="87" t="s">
        <v>224</v>
      </c>
      <c r="B24" s="88">
        <v>469910000</v>
      </c>
      <c r="C24" s="88">
        <v>826729800</v>
      </c>
      <c r="D24" s="88">
        <v>671300000</v>
      </c>
      <c r="E24" s="88"/>
      <c r="F24" s="88"/>
      <c r="G24" s="88"/>
      <c r="H24" s="85"/>
      <c r="I24" s="85"/>
      <c r="J24" s="85"/>
      <c r="K24" s="85"/>
      <c r="L24" s="85"/>
      <c r="M24" s="85"/>
      <c r="N24" s="408">
        <f>SUM(B24:M24)</f>
        <v>1967939800</v>
      </c>
      <c r="O24" s="86"/>
    </row>
    <row r="25" spans="1:15" ht="32.1" customHeight="1" x14ac:dyDescent="0.25">
      <c r="A25" s="87" t="s">
        <v>225</v>
      </c>
      <c r="B25" s="396">
        <v>469910000</v>
      </c>
      <c r="C25" s="396">
        <v>940089125</v>
      </c>
      <c r="D25" s="88"/>
      <c r="E25" s="88"/>
      <c r="F25" s="88"/>
      <c r="G25" s="88"/>
      <c r="H25" s="88"/>
      <c r="I25" s="88"/>
      <c r="J25" s="88"/>
      <c r="K25" s="88"/>
      <c r="L25" s="88"/>
      <c r="M25" s="88"/>
      <c r="N25" s="88">
        <f t="shared" ref="N25:N29" si="0">SUM(B25:M25)</f>
        <v>1409999125</v>
      </c>
      <c r="O25" s="125">
        <f>+(B25+C25+D25+E25+F25+G25+H25+I25+J25+K25+L25+M25)/N24</f>
        <v>0.71648488688525935</v>
      </c>
    </row>
    <row r="26" spans="1:15" ht="32.1" customHeight="1" x14ac:dyDescent="0.25">
      <c r="A26" s="87" t="s">
        <v>226</v>
      </c>
      <c r="B26" s="396"/>
      <c r="C26" s="396">
        <v>10562391</v>
      </c>
      <c r="D26" s="88"/>
      <c r="E26" s="88"/>
      <c r="F26" s="88"/>
      <c r="G26" s="88"/>
      <c r="H26" s="88"/>
      <c r="I26" s="88"/>
      <c r="J26" s="88"/>
      <c r="K26" s="88"/>
      <c r="L26" s="88"/>
      <c r="M26" s="88"/>
      <c r="N26" s="88">
        <f t="shared" si="0"/>
        <v>10562391</v>
      </c>
      <c r="O26" s="125"/>
    </row>
    <row r="27" spans="1:15" ht="32.1" customHeight="1" x14ac:dyDescent="0.25">
      <c r="A27" s="87" t="s">
        <v>227</v>
      </c>
      <c r="B27" s="88">
        <v>6517999</v>
      </c>
      <c r="C27" s="88">
        <v>32590000</v>
      </c>
      <c r="D27" s="88"/>
      <c r="E27" s="88"/>
      <c r="F27" s="88"/>
      <c r="G27" s="88"/>
      <c r="H27" s="88"/>
      <c r="I27" s="88"/>
      <c r="J27" s="88"/>
      <c r="K27" s="88"/>
      <c r="L27" s="88"/>
      <c r="M27" s="88"/>
      <c r="N27" s="88">
        <f t="shared" si="0"/>
        <v>39107999</v>
      </c>
      <c r="O27" s="89"/>
    </row>
    <row r="28" spans="1:15" ht="32.1" customHeight="1" x14ac:dyDescent="0.25">
      <c r="A28" s="87" t="s">
        <v>228</v>
      </c>
      <c r="B28" s="88">
        <v>0</v>
      </c>
      <c r="C28" s="88"/>
      <c r="D28" s="88"/>
      <c r="E28" s="88"/>
      <c r="F28" s="88"/>
      <c r="G28" s="88"/>
      <c r="H28" s="88"/>
      <c r="I28" s="88"/>
      <c r="J28" s="88"/>
      <c r="K28" s="88"/>
      <c r="L28" s="88"/>
      <c r="M28" s="88"/>
      <c r="N28" s="88">
        <f t="shared" si="0"/>
        <v>0</v>
      </c>
      <c r="O28" s="89"/>
    </row>
    <row r="29" spans="1:15" ht="32.1" customHeight="1" thickBot="1" x14ac:dyDescent="0.3">
      <c r="A29" s="90" t="s">
        <v>229</v>
      </c>
      <c r="B29" s="397">
        <v>6517999</v>
      </c>
      <c r="C29" s="397">
        <v>32590000</v>
      </c>
      <c r="D29" s="91"/>
      <c r="E29" s="91"/>
      <c r="F29" s="91"/>
      <c r="G29" s="91"/>
      <c r="H29" s="91"/>
      <c r="I29" s="91"/>
      <c r="J29" s="91"/>
      <c r="K29" s="91"/>
      <c r="L29" s="91"/>
      <c r="M29" s="91"/>
      <c r="N29" s="91">
        <f t="shared" si="0"/>
        <v>39107999</v>
      </c>
      <c r="O29" s="94"/>
    </row>
    <row r="30" spans="1:15" s="92" customFormat="1" ht="16.5" customHeight="1" x14ac:dyDescent="0.2"/>
    <row r="31" spans="1:15" s="92" customFormat="1" ht="17.25" customHeight="1" x14ac:dyDescent="0.2"/>
    <row r="32" spans="1:15" ht="5.25" customHeight="1" thickBot="1" x14ac:dyDescent="0.3"/>
    <row r="33" spans="1:10" ht="48" customHeight="1" thickBot="1" x14ac:dyDescent="0.3">
      <c r="A33" s="520" t="s">
        <v>230</v>
      </c>
      <c r="B33" s="521"/>
      <c r="C33" s="521"/>
      <c r="D33" s="521"/>
      <c r="E33" s="521"/>
      <c r="F33" s="521"/>
      <c r="G33" s="521"/>
      <c r="H33" s="521"/>
      <c r="I33" s="522"/>
      <c r="J33" s="97"/>
    </row>
    <row r="34" spans="1:10" ht="50.25" customHeight="1" thickBot="1" x14ac:dyDescent="0.3">
      <c r="A34" s="108" t="s">
        <v>231</v>
      </c>
      <c r="B34" s="523" t="str">
        <f>+B11</f>
        <v>Realizar a 15000 mujeres acompañamiento psicosocial en los espacios con presencia de la SDMujer</v>
      </c>
      <c r="C34" s="524"/>
      <c r="D34" s="524"/>
      <c r="E34" s="524"/>
      <c r="F34" s="524"/>
      <c r="G34" s="524"/>
      <c r="H34" s="524"/>
      <c r="I34" s="525"/>
      <c r="J34" s="95"/>
    </row>
    <row r="35" spans="1:10" ht="18.75" customHeight="1" thickBot="1" x14ac:dyDescent="0.3">
      <c r="A35" s="514" t="s">
        <v>232</v>
      </c>
      <c r="B35" s="154">
        <v>2024</v>
      </c>
      <c r="C35" s="154">
        <v>2025</v>
      </c>
      <c r="D35" s="154">
        <v>2026</v>
      </c>
      <c r="E35" s="154">
        <v>2027</v>
      </c>
      <c r="F35" s="154" t="s">
        <v>233</v>
      </c>
      <c r="G35" s="533" t="s">
        <v>234</v>
      </c>
      <c r="H35" s="533" t="s">
        <v>21</v>
      </c>
      <c r="I35" s="533"/>
      <c r="J35" s="95"/>
    </row>
    <row r="36" spans="1:10" ht="50.25" customHeight="1" thickBot="1" x14ac:dyDescent="0.3">
      <c r="A36" s="515"/>
      <c r="B36" s="364">
        <v>3603</v>
      </c>
      <c r="C36" s="364">
        <v>4200</v>
      </c>
      <c r="D36" s="364">
        <v>4200</v>
      </c>
      <c r="E36" s="364">
        <v>2997</v>
      </c>
      <c r="F36" s="292">
        <f>SUM(B36:E36)</f>
        <v>15000</v>
      </c>
      <c r="G36" s="533"/>
      <c r="H36" s="533"/>
      <c r="I36" s="533"/>
      <c r="J36" s="95"/>
    </row>
    <row r="37" spans="1:10" ht="52.5" customHeight="1" thickBot="1" x14ac:dyDescent="0.3">
      <c r="A37" s="109" t="s">
        <v>235</v>
      </c>
      <c r="B37" s="526">
        <v>0.2</v>
      </c>
      <c r="C37" s="527"/>
      <c r="D37" s="530" t="s">
        <v>236</v>
      </c>
      <c r="E37" s="531"/>
      <c r="F37" s="531"/>
      <c r="G37" s="531"/>
      <c r="H37" s="531"/>
      <c r="I37" s="532"/>
    </row>
    <row r="38" spans="1:10" s="96" customFormat="1" ht="68.25" customHeight="1" thickBot="1" x14ac:dyDescent="0.3">
      <c r="A38" s="514" t="s">
        <v>237</v>
      </c>
      <c r="B38" s="109" t="s">
        <v>238</v>
      </c>
      <c r="C38" s="108" t="s">
        <v>239</v>
      </c>
      <c r="D38" s="500" t="s">
        <v>240</v>
      </c>
      <c r="E38" s="501"/>
      <c r="F38" s="500" t="s">
        <v>241</v>
      </c>
      <c r="G38" s="501"/>
      <c r="H38" s="110" t="s">
        <v>242</v>
      </c>
      <c r="I38" s="112" t="s">
        <v>243</v>
      </c>
    </row>
    <row r="39" spans="1:10" ht="198.75" thickBot="1" x14ac:dyDescent="0.3">
      <c r="A39" s="515"/>
      <c r="B39" s="341">
        <v>250</v>
      </c>
      <c r="C39" s="102">
        <v>249</v>
      </c>
      <c r="D39" s="590" t="s">
        <v>321</v>
      </c>
      <c r="E39" s="591"/>
      <c r="F39" s="590" t="s">
        <v>322</v>
      </c>
      <c r="G39" s="591"/>
      <c r="H39" s="386" t="s">
        <v>323</v>
      </c>
      <c r="I39" s="385" t="s">
        <v>324</v>
      </c>
    </row>
    <row r="40" spans="1:10" s="96" customFormat="1" ht="68.25" customHeight="1" thickBot="1" x14ac:dyDescent="0.3">
      <c r="A40" s="514" t="s">
        <v>248</v>
      </c>
      <c r="B40" s="111" t="s">
        <v>238</v>
      </c>
      <c r="C40" s="110" t="s">
        <v>239</v>
      </c>
      <c r="D40" s="500" t="s">
        <v>240</v>
      </c>
      <c r="E40" s="501"/>
      <c r="F40" s="500" t="s">
        <v>241</v>
      </c>
      <c r="G40" s="501"/>
      <c r="H40" s="110" t="s">
        <v>242</v>
      </c>
      <c r="I40" s="112" t="s">
        <v>243</v>
      </c>
    </row>
    <row r="41" spans="1:10" ht="198.75" thickBot="1" x14ac:dyDescent="0.3">
      <c r="A41" s="515"/>
      <c r="B41" s="341">
        <v>450</v>
      </c>
      <c r="C41" s="102">
        <v>389</v>
      </c>
      <c r="D41" s="590" t="s">
        <v>325</v>
      </c>
      <c r="E41" s="591"/>
      <c r="F41" s="590" t="s">
        <v>326</v>
      </c>
      <c r="G41" s="591"/>
      <c r="H41" s="386" t="s">
        <v>327</v>
      </c>
      <c r="I41" s="385" t="s">
        <v>324</v>
      </c>
    </row>
    <row r="42" spans="1:10" s="96" customFormat="1" ht="68.25" customHeight="1" thickBot="1" x14ac:dyDescent="0.3">
      <c r="A42" s="514" t="s">
        <v>252</v>
      </c>
      <c r="B42" s="111" t="s">
        <v>238</v>
      </c>
      <c r="C42" s="110" t="s">
        <v>239</v>
      </c>
      <c r="D42" s="500" t="s">
        <v>240</v>
      </c>
      <c r="E42" s="501"/>
      <c r="F42" s="500" t="s">
        <v>241</v>
      </c>
      <c r="G42" s="501"/>
      <c r="H42" s="110" t="s">
        <v>242</v>
      </c>
      <c r="I42" s="112" t="s">
        <v>243</v>
      </c>
    </row>
    <row r="43" spans="1:10" ht="68.25" customHeight="1" x14ac:dyDescent="0.25">
      <c r="A43" s="515"/>
      <c r="B43" s="341">
        <v>350</v>
      </c>
      <c r="C43" s="102"/>
      <c r="D43" s="528"/>
      <c r="E43" s="529"/>
      <c r="F43" s="528"/>
      <c r="G43" s="529"/>
      <c r="H43" s="98"/>
      <c r="I43" s="99"/>
    </row>
    <row r="44" spans="1:10" s="96" customFormat="1" ht="68.25" customHeight="1" x14ac:dyDescent="0.25">
      <c r="A44" s="514" t="s">
        <v>253</v>
      </c>
      <c r="B44" s="111" t="s">
        <v>238</v>
      </c>
      <c r="C44" s="111" t="s">
        <v>239</v>
      </c>
      <c r="D44" s="500" t="s">
        <v>240</v>
      </c>
      <c r="E44" s="501"/>
      <c r="F44" s="500" t="s">
        <v>241</v>
      </c>
      <c r="G44" s="501"/>
      <c r="H44" s="110" t="s">
        <v>242</v>
      </c>
      <c r="I44" s="110" t="s">
        <v>243</v>
      </c>
    </row>
    <row r="45" spans="1:10" ht="68.25" customHeight="1" x14ac:dyDescent="0.25">
      <c r="A45" s="515"/>
      <c r="B45" s="341">
        <v>350</v>
      </c>
      <c r="C45" s="102"/>
      <c r="D45" s="518"/>
      <c r="E45" s="519"/>
      <c r="F45" s="518"/>
      <c r="G45" s="519"/>
      <c r="H45" s="120"/>
      <c r="I45" s="121"/>
    </row>
    <row r="46" spans="1:10" s="96" customFormat="1" ht="68.25" customHeight="1" thickBot="1" x14ac:dyDescent="0.3">
      <c r="A46" s="514" t="s">
        <v>254</v>
      </c>
      <c r="B46" s="111" t="s">
        <v>238</v>
      </c>
      <c r="C46" s="110" t="s">
        <v>239</v>
      </c>
      <c r="D46" s="500" t="s">
        <v>240</v>
      </c>
      <c r="E46" s="501"/>
      <c r="F46" s="500" t="s">
        <v>241</v>
      </c>
      <c r="G46" s="501"/>
      <c r="H46" s="110" t="s">
        <v>242</v>
      </c>
      <c r="I46" s="112" t="s">
        <v>243</v>
      </c>
    </row>
    <row r="47" spans="1:10" ht="68.25" customHeight="1" x14ac:dyDescent="0.25">
      <c r="A47" s="515"/>
      <c r="B47" s="341">
        <v>350</v>
      </c>
      <c r="C47" s="102"/>
      <c r="D47" s="502"/>
      <c r="E47" s="504"/>
      <c r="F47" s="502"/>
      <c r="G47" s="504"/>
      <c r="H47" s="98"/>
      <c r="I47" s="100"/>
    </row>
    <row r="48" spans="1:10" s="96" customFormat="1" ht="68.25" customHeight="1" thickBot="1" x14ac:dyDescent="0.3">
      <c r="A48" s="514" t="s">
        <v>255</v>
      </c>
      <c r="B48" s="111" t="s">
        <v>238</v>
      </c>
      <c r="C48" s="110" t="s">
        <v>239</v>
      </c>
      <c r="D48" s="500" t="s">
        <v>240</v>
      </c>
      <c r="E48" s="501"/>
      <c r="F48" s="500" t="s">
        <v>241</v>
      </c>
      <c r="G48" s="501"/>
      <c r="H48" s="110" t="s">
        <v>242</v>
      </c>
      <c r="I48" s="112" t="s">
        <v>243</v>
      </c>
    </row>
    <row r="49" spans="1:9" ht="68.25" customHeight="1" x14ac:dyDescent="0.25">
      <c r="A49" s="515"/>
      <c r="B49" s="342">
        <v>350</v>
      </c>
      <c r="C49" s="104"/>
      <c r="D49" s="502"/>
      <c r="E49" s="504"/>
      <c r="F49" s="502"/>
      <c r="G49" s="504"/>
      <c r="H49" s="98"/>
      <c r="I49" s="100"/>
    </row>
    <row r="50" spans="1:9" ht="68.25" customHeight="1" thickBot="1" x14ac:dyDescent="0.3">
      <c r="A50" s="514" t="s">
        <v>256</v>
      </c>
      <c r="B50" s="109" t="s">
        <v>238</v>
      </c>
      <c r="C50" s="108" t="s">
        <v>239</v>
      </c>
      <c r="D50" s="500" t="s">
        <v>240</v>
      </c>
      <c r="E50" s="501"/>
      <c r="F50" s="500" t="s">
        <v>241</v>
      </c>
      <c r="G50" s="501"/>
      <c r="H50" s="110" t="s">
        <v>242</v>
      </c>
      <c r="I50" s="112" t="s">
        <v>243</v>
      </c>
    </row>
    <row r="51" spans="1:9" ht="68.25" customHeight="1" x14ac:dyDescent="0.25">
      <c r="A51" s="515"/>
      <c r="B51" s="342">
        <v>350</v>
      </c>
      <c r="C51" s="104"/>
      <c r="D51" s="502"/>
      <c r="E51" s="503"/>
      <c r="F51" s="502"/>
      <c r="G51" s="504"/>
      <c r="H51" s="98"/>
      <c r="I51" s="100"/>
    </row>
    <row r="52" spans="1:9" ht="68.25" customHeight="1" thickBot="1" x14ac:dyDescent="0.3">
      <c r="A52" s="514" t="s">
        <v>257</v>
      </c>
      <c r="B52" s="109" t="s">
        <v>238</v>
      </c>
      <c r="C52" s="108" t="s">
        <v>239</v>
      </c>
      <c r="D52" s="500" t="s">
        <v>240</v>
      </c>
      <c r="E52" s="501"/>
      <c r="F52" s="500" t="s">
        <v>241</v>
      </c>
      <c r="G52" s="501"/>
      <c r="H52" s="110" t="s">
        <v>242</v>
      </c>
      <c r="I52" s="112" t="s">
        <v>243</v>
      </c>
    </row>
    <row r="53" spans="1:9" ht="68.25" customHeight="1" x14ac:dyDescent="0.25">
      <c r="A53" s="515"/>
      <c r="B53" s="342">
        <v>350</v>
      </c>
      <c r="C53" s="104"/>
      <c r="D53" s="502"/>
      <c r="E53" s="503"/>
      <c r="F53" s="502"/>
      <c r="G53" s="504"/>
      <c r="H53" s="122"/>
      <c r="I53" s="100"/>
    </row>
    <row r="54" spans="1:9" ht="68.25" customHeight="1" thickBot="1" x14ac:dyDescent="0.3">
      <c r="A54" s="514" t="s">
        <v>258</v>
      </c>
      <c r="B54" s="109" t="s">
        <v>238</v>
      </c>
      <c r="C54" s="108" t="s">
        <v>239</v>
      </c>
      <c r="D54" s="500" t="s">
        <v>240</v>
      </c>
      <c r="E54" s="501"/>
      <c r="F54" s="500" t="s">
        <v>241</v>
      </c>
      <c r="G54" s="501"/>
      <c r="H54" s="110" t="s">
        <v>242</v>
      </c>
      <c r="I54" s="112" t="s">
        <v>243</v>
      </c>
    </row>
    <row r="55" spans="1:9" ht="68.25" customHeight="1" x14ac:dyDescent="0.25">
      <c r="A55" s="515"/>
      <c r="B55" s="342">
        <v>350</v>
      </c>
      <c r="C55" s="104"/>
      <c r="D55" s="502"/>
      <c r="E55" s="504"/>
      <c r="F55" s="502"/>
      <c r="G55" s="504"/>
      <c r="H55" s="98"/>
      <c r="I55" s="98"/>
    </row>
    <row r="56" spans="1:9" ht="68.25" customHeight="1" thickBot="1" x14ac:dyDescent="0.3">
      <c r="A56" s="514" t="s">
        <v>259</v>
      </c>
      <c r="B56" s="109" t="s">
        <v>238</v>
      </c>
      <c r="C56" s="108" t="s">
        <v>239</v>
      </c>
      <c r="D56" s="500" t="s">
        <v>240</v>
      </c>
      <c r="E56" s="501"/>
      <c r="F56" s="500" t="s">
        <v>241</v>
      </c>
      <c r="G56" s="501"/>
      <c r="H56" s="110" t="s">
        <v>242</v>
      </c>
      <c r="I56" s="112" t="s">
        <v>243</v>
      </c>
    </row>
    <row r="57" spans="1:9" ht="68.25" customHeight="1" x14ac:dyDescent="0.25">
      <c r="A57" s="515"/>
      <c r="B57" s="342">
        <v>350</v>
      </c>
      <c r="C57" s="104"/>
      <c r="D57" s="502"/>
      <c r="E57" s="504"/>
      <c r="F57" s="502"/>
      <c r="G57" s="504"/>
      <c r="H57" s="98"/>
      <c r="I57" s="100"/>
    </row>
    <row r="58" spans="1:9" ht="68.25" customHeight="1" thickBot="1" x14ac:dyDescent="0.3">
      <c r="A58" s="514" t="s">
        <v>260</v>
      </c>
      <c r="B58" s="109" t="s">
        <v>238</v>
      </c>
      <c r="C58" s="108" t="s">
        <v>239</v>
      </c>
      <c r="D58" s="500" t="s">
        <v>240</v>
      </c>
      <c r="E58" s="501"/>
      <c r="F58" s="500" t="s">
        <v>241</v>
      </c>
      <c r="G58" s="501"/>
      <c r="H58" s="110" t="s">
        <v>242</v>
      </c>
      <c r="I58" s="112" t="s">
        <v>243</v>
      </c>
    </row>
    <row r="59" spans="1:9" ht="68.25" customHeight="1" x14ac:dyDescent="0.25">
      <c r="A59" s="515"/>
      <c r="B59" s="342">
        <v>350</v>
      </c>
      <c r="C59" s="104"/>
      <c r="D59" s="502"/>
      <c r="E59" s="504"/>
      <c r="F59" s="503"/>
      <c r="G59" s="503"/>
      <c r="H59" s="98"/>
      <c r="I59" s="98"/>
    </row>
    <row r="60" spans="1:9" ht="68.25" customHeight="1" thickBot="1" x14ac:dyDescent="0.3">
      <c r="A60" s="514" t="s">
        <v>261</v>
      </c>
      <c r="B60" s="109" t="s">
        <v>238</v>
      </c>
      <c r="C60" s="108" t="s">
        <v>239</v>
      </c>
      <c r="D60" s="500" t="s">
        <v>240</v>
      </c>
      <c r="E60" s="501"/>
      <c r="F60" s="500" t="s">
        <v>241</v>
      </c>
      <c r="G60" s="501"/>
      <c r="H60" s="110" t="s">
        <v>242</v>
      </c>
      <c r="I60" s="112" t="s">
        <v>243</v>
      </c>
    </row>
    <row r="61" spans="1:9" ht="68.25" customHeight="1" x14ac:dyDescent="0.25">
      <c r="A61" s="515"/>
      <c r="B61" s="342">
        <v>350</v>
      </c>
      <c r="C61" s="104"/>
      <c r="D61" s="502"/>
      <c r="E61" s="504"/>
      <c r="F61" s="502"/>
      <c r="G61" s="504"/>
      <c r="H61" s="98"/>
      <c r="I61" s="98"/>
    </row>
    <row r="64" spans="1:9" s="95" customFormat="1" ht="30" customHeight="1" x14ac:dyDescent="0.25">
      <c r="A64" s="66"/>
      <c r="B64" s="66"/>
      <c r="C64" s="66"/>
      <c r="D64" s="66"/>
      <c r="E64" s="66"/>
      <c r="F64" s="66"/>
      <c r="G64" s="66"/>
      <c r="H64" s="66"/>
      <c r="I64" s="66"/>
    </row>
    <row r="65" spans="1:9" ht="34.5" customHeight="1" x14ac:dyDescent="0.25">
      <c r="A65" s="580" t="s">
        <v>264</v>
      </c>
      <c r="B65" s="580"/>
      <c r="C65" s="580"/>
      <c r="D65" s="580"/>
      <c r="E65" s="580"/>
      <c r="F65" s="580"/>
      <c r="G65" s="580"/>
      <c r="H65" s="580"/>
      <c r="I65" s="580"/>
    </row>
    <row r="66" spans="1:9" ht="78" customHeight="1" x14ac:dyDescent="0.25">
      <c r="A66" s="113" t="s">
        <v>265</v>
      </c>
      <c r="B66" s="592" t="s">
        <v>328</v>
      </c>
      <c r="C66" s="593"/>
      <c r="D66" s="592" t="s">
        <v>329</v>
      </c>
      <c r="E66" s="593"/>
      <c r="F66" s="592" t="s">
        <v>330</v>
      </c>
      <c r="G66" s="593"/>
      <c r="H66" s="584" t="s">
        <v>269</v>
      </c>
      <c r="I66" s="585"/>
    </row>
    <row r="67" spans="1:9" ht="40.5" customHeight="1" x14ac:dyDescent="0.25">
      <c r="A67" s="113" t="s">
        <v>270</v>
      </c>
      <c r="B67" s="594">
        <v>0.05</v>
      </c>
      <c r="C67" s="595"/>
      <c r="D67" s="594">
        <v>0.08</v>
      </c>
      <c r="E67" s="595"/>
      <c r="F67" s="594">
        <v>7.0000000000000007E-2</v>
      </c>
      <c r="G67" s="595"/>
      <c r="H67" s="596"/>
      <c r="I67" s="597"/>
    </row>
    <row r="68" spans="1:9" ht="30" customHeight="1" x14ac:dyDescent="0.25">
      <c r="A68" s="577" t="s">
        <v>191</v>
      </c>
      <c r="B68" s="161" t="s">
        <v>99</v>
      </c>
      <c r="C68" s="161" t="s">
        <v>239</v>
      </c>
      <c r="D68" s="161" t="s">
        <v>99</v>
      </c>
      <c r="E68" s="161" t="s">
        <v>239</v>
      </c>
      <c r="F68" s="161" t="s">
        <v>99</v>
      </c>
      <c r="G68" s="161" t="s">
        <v>239</v>
      </c>
      <c r="H68" s="161" t="s">
        <v>99</v>
      </c>
      <c r="I68" s="161" t="s">
        <v>239</v>
      </c>
    </row>
    <row r="69" spans="1:9" ht="30" customHeight="1" x14ac:dyDescent="0.25">
      <c r="A69" s="578"/>
      <c r="B69" s="115">
        <f>+B39/C36</f>
        <v>5.9523809523809521E-2</v>
      </c>
      <c r="C69" s="115">
        <f>+B69</f>
        <v>5.9523809523809521E-2</v>
      </c>
      <c r="D69" s="115">
        <v>0.114</v>
      </c>
      <c r="E69" s="115">
        <f>+D69</f>
        <v>0.114</v>
      </c>
      <c r="F69" s="123">
        <v>0.114</v>
      </c>
      <c r="G69" s="115">
        <f>+F69</f>
        <v>0.114</v>
      </c>
      <c r="H69" s="123"/>
      <c r="I69" s="116"/>
    </row>
    <row r="70" spans="1:9" ht="80.25" customHeight="1" x14ac:dyDescent="0.25">
      <c r="A70" s="113" t="s">
        <v>272</v>
      </c>
      <c r="B70" s="601" t="s">
        <v>331</v>
      </c>
      <c r="C70" s="602"/>
      <c r="D70" s="601" t="s">
        <v>332</v>
      </c>
      <c r="E70" s="602"/>
      <c r="F70" s="601" t="s">
        <v>333</v>
      </c>
      <c r="G70" s="602"/>
      <c r="H70" s="498"/>
      <c r="I70" s="583"/>
    </row>
    <row r="71" spans="1:9" ht="80.25" customHeight="1" x14ac:dyDescent="0.25">
      <c r="A71" s="113" t="s">
        <v>275</v>
      </c>
      <c r="B71" s="505" t="s">
        <v>334</v>
      </c>
      <c r="C71" s="602"/>
      <c r="D71" s="505" t="s">
        <v>334</v>
      </c>
      <c r="E71" s="507"/>
      <c r="F71" s="505" t="s">
        <v>334</v>
      </c>
      <c r="G71" s="602"/>
      <c r="H71" s="494"/>
      <c r="I71" s="495"/>
    </row>
    <row r="72" spans="1:9" ht="30.75" customHeight="1" x14ac:dyDescent="0.25">
      <c r="A72" s="577" t="s">
        <v>193</v>
      </c>
      <c r="B72" s="161" t="s">
        <v>99</v>
      </c>
      <c r="C72" s="161" t="s">
        <v>239</v>
      </c>
      <c r="D72" s="161" t="s">
        <v>99</v>
      </c>
      <c r="E72" s="161" t="s">
        <v>239</v>
      </c>
      <c r="F72" s="161" t="s">
        <v>99</v>
      </c>
      <c r="G72" s="161" t="s">
        <v>239</v>
      </c>
      <c r="H72" s="161" t="s">
        <v>99</v>
      </c>
      <c r="I72" s="161" t="s">
        <v>239</v>
      </c>
    </row>
    <row r="73" spans="1:9" ht="30.75" customHeight="1" x14ac:dyDescent="0.25">
      <c r="A73" s="578"/>
      <c r="B73" s="115">
        <f>+B41/C36</f>
        <v>0.10714285714285714</v>
      </c>
      <c r="C73" s="115">
        <f>+B73</f>
        <v>0.10714285714285714</v>
      </c>
      <c r="D73" s="115">
        <v>0.2281</v>
      </c>
      <c r="E73" s="115">
        <f>+D73</f>
        <v>0.2281</v>
      </c>
      <c r="F73" s="123">
        <v>0.2281</v>
      </c>
      <c r="G73" s="384">
        <f>+F73</f>
        <v>0.2281</v>
      </c>
      <c r="H73" s="123"/>
      <c r="I73" s="117"/>
    </row>
    <row r="74" spans="1:9" ht="80.25" customHeight="1" x14ac:dyDescent="0.25">
      <c r="A74" s="113" t="s">
        <v>272</v>
      </c>
      <c r="B74" s="601" t="s">
        <v>335</v>
      </c>
      <c r="C74" s="602"/>
      <c r="D74" s="601" t="s">
        <v>336</v>
      </c>
      <c r="E74" s="602"/>
      <c r="F74" s="601" t="s">
        <v>337</v>
      </c>
      <c r="G74" s="602"/>
      <c r="H74" s="537"/>
      <c r="I74" s="538"/>
    </row>
    <row r="75" spans="1:9" ht="80.25" customHeight="1" x14ac:dyDescent="0.25">
      <c r="A75" s="113" t="s">
        <v>275</v>
      </c>
      <c r="B75" s="505" t="s">
        <v>334</v>
      </c>
      <c r="C75" s="602"/>
      <c r="D75" s="505" t="s">
        <v>334</v>
      </c>
      <c r="E75" s="602"/>
      <c r="F75" s="505" t="s">
        <v>334</v>
      </c>
      <c r="G75" s="602"/>
      <c r="H75" s="494"/>
      <c r="I75" s="495"/>
    </row>
    <row r="76" spans="1:9" ht="30.75" customHeight="1" x14ac:dyDescent="0.25">
      <c r="A76" s="577" t="s">
        <v>194</v>
      </c>
      <c r="B76" s="161" t="s">
        <v>99</v>
      </c>
      <c r="C76" s="161" t="s">
        <v>239</v>
      </c>
      <c r="D76" s="161" t="s">
        <v>99</v>
      </c>
      <c r="E76" s="161" t="s">
        <v>239</v>
      </c>
      <c r="F76" s="161" t="s">
        <v>99</v>
      </c>
      <c r="G76" s="161" t="s">
        <v>239</v>
      </c>
      <c r="H76" s="161" t="s">
        <v>99</v>
      </c>
      <c r="I76" s="161" t="s">
        <v>239</v>
      </c>
    </row>
    <row r="77" spans="1:9" ht="30.75" customHeight="1" x14ac:dyDescent="0.25">
      <c r="A77" s="578"/>
      <c r="B77" s="115">
        <f>+B43/C36</f>
        <v>8.3333333333333329E-2</v>
      </c>
      <c r="C77" s="116"/>
      <c r="D77" s="296">
        <v>6.5799999999999997E-2</v>
      </c>
      <c r="E77" s="116"/>
      <c r="F77" s="296">
        <v>6.5799999999999997E-2</v>
      </c>
      <c r="G77" s="117"/>
      <c r="H77" s="123"/>
      <c r="I77" s="117"/>
    </row>
    <row r="78" spans="1:9" ht="80.25" customHeight="1" x14ac:dyDescent="0.25">
      <c r="A78" s="113" t="s">
        <v>272</v>
      </c>
      <c r="B78" s="601"/>
      <c r="C78" s="602"/>
      <c r="D78" s="494"/>
      <c r="E78" s="600"/>
      <c r="F78" s="498"/>
      <c r="G78" s="499"/>
      <c r="H78" s="494"/>
      <c r="I78" s="495"/>
    </row>
    <row r="79" spans="1:9" ht="80.25" customHeight="1" x14ac:dyDescent="0.25">
      <c r="A79" s="113" t="s">
        <v>275</v>
      </c>
      <c r="B79" s="603"/>
      <c r="C79" s="604"/>
      <c r="D79" s="534"/>
      <c r="E79" s="535"/>
      <c r="F79" s="494"/>
      <c r="G79" s="495"/>
      <c r="H79" s="494"/>
      <c r="I79" s="495"/>
    </row>
    <row r="80" spans="1:9" ht="30.75" customHeight="1" x14ac:dyDescent="0.25">
      <c r="A80" s="577" t="s">
        <v>195</v>
      </c>
      <c r="B80" s="161" t="s">
        <v>99</v>
      </c>
      <c r="C80" s="161" t="s">
        <v>239</v>
      </c>
      <c r="D80" s="161" t="s">
        <v>99</v>
      </c>
      <c r="E80" s="161" t="s">
        <v>239</v>
      </c>
      <c r="F80" s="161" t="s">
        <v>99</v>
      </c>
      <c r="G80" s="161" t="s">
        <v>239</v>
      </c>
      <c r="H80" s="161" t="s">
        <v>99</v>
      </c>
      <c r="I80" s="161" t="s">
        <v>239</v>
      </c>
    </row>
    <row r="81" spans="1:9" ht="30.75" customHeight="1" x14ac:dyDescent="0.25">
      <c r="A81" s="578"/>
      <c r="B81" s="115">
        <f>+B45/C36</f>
        <v>8.3333333333333329E-2</v>
      </c>
      <c r="C81" s="116"/>
      <c r="D81" s="296">
        <v>6.5799999999999997E-2</v>
      </c>
      <c r="E81" s="116"/>
      <c r="F81" s="296">
        <v>6.5799999999999997E-2</v>
      </c>
      <c r="G81" s="117"/>
      <c r="H81" s="123"/>
      <c r="I81" s="117"/>
    </row>
    <row r="82" spans="1:9" ht="80.25" customHeight="1" x14ac:dyDescent="0.25">
      <c r="A82" s="113" t="s">
        <v>272</v>
      </c>
      <c r="B82" s="601"/>
      <c r="C82" s="602"/>
      <c r="D82" s="494"/>
      <c r="E82" s="495"/>
      <c r="F82" s="498"/>
      <c r="G82" s="499"/>
      <c r="H82" s="494"/>
      <c r="I82" s="495"/>
    </row>
    <row r="83" spans="1:9" ht="80.25" customHeight="1" x14ac:dyDescent="0.25">
      <c r="A83" s="113" t="s">
        <v>275</v>
      </c>
      <c r="B83" s="603"/>
      <c r="C83" s="604"/>
      <c r="D83" s="534"/>
      <c r="E83" s="535"/>
      <c r="F83" s="494"/>
      <c r="G83" s="495"/>
      <c r="H83" s="494"/>
      <c r="I83" s="495"/>
    </row>
    <row r="84" spans="1:9" ht="30" customHeight="1" x14ac:dyDescent="0.25">
      <c r="A84" s="577" t="s">
        <v>198</v>
      </c>
      <c r="B84" s="161" t="s">
        <v>99</v>
      </c>
      <c r="C84" s="161" t="s">
        <v>239</v>
      </c>
      <c r="D84" s="161" t="s">
        <v>99</v>
      </c>
      <c r="E84" s="161" t="s">
        <v>239</v>
      </c>
      <c r="F84" s="161" t="s">
        <v>99</v>
      </c>
      <c r="G84" s="161" t="s">
        <v>239</v>
      </c>
      <c r="H84" s="161" t="s">
        <v>99</v>
      </c>
      <c r="I84" s="161" t="s">
        <v>239</v>
      </c>
    </row>
    <row r="85" spans="1:9" ht="30" customHeight="1" x14ac:dyDescent="0.25">
      <c r="A85" s="578"/>
      <c r="B85" s="115">
        <f>+B47/C36</f>
        <v>8.3333333333333329E-2</v>
      </c>
      <c r="C85" s="116"/>
      <c r="D85" s="296">
        <v>6.5799999999999997E-2</v>
      </c>
      <c r="E85" s="116"/>
      <c r="F85" s="296">
        <v>6.5799999999999997E-2</v>
      </c>
      <c r="G85" s="117"/>
      <c r="H85" s="123"/>
      <c r="I85" s="117"/>
    </row>
    <row r="86" spans="1:9" ht="80.25" customHeight="1" x14ac:dyDescent="0.25">
      <c r="A86" s="113" t="s">
        <v>272</v>
      </c>
      <c r="B86" s="605"/>
      <c r="C86" s="605"/>
      <c r="D86" s="513"/>
      <c r="E86" s="513"/>
      <c r="F86" s="513"/>
      <c r="G86" s="513"/>
      <c r="H86" s="513"/>
      <c r="I86" s="513"/>
    </row>
    <row r="87" spans="1:9" ht="80.25" customHeight="1" x14ac:dyDescent="0.25">
      <c r="A87" s="113" t="s">
        <v>275</v>
      </c>
      <c r="B87" s="606"/>
      <c r="C87" s="607"/>
      <c r="D87" s="487"/>
      <c r="E87" s="488"/>
      <c r="F87" s="487"/>
      <c r="G87" s="488"/>
      <c r="H87" s="487"/>
      <c r="I87" s="488"/>
    </row>
    <row r="88" spans="1:9" ht="29.25" customHeight="1" x14ac:dyDescent="0.25">
      <c r="A88" s="577" t="s">
        <v>199</v>
      </c>
      <c r="B88" s="161" t="s">
        <v>99</v>
      </c>
      <c r="C88" s="161" t="s">
        <v>239</v>
      </c>
      <c r="D88" s="161" t="s">
        <v>99</v>
      </c>
      <c r="E88" s="161" t="s">
        <v>239</v>
      </c>
      <c r="F88" s="161" t="s">
        <v>99</v>
      </c>
      <c r="G88" s="161" t="s">
        <v>239</v>
      </c>
      <c r="H88" s="161" t="s">
        <v>99</v>
      </c>
      <c r="I88" s="161" t="s">
        <v>239</v>
      </c>
    </row>
    <row r="89" spans="1:9" ht="29.25" customHeight="1" x14ac:dyDescent="0.25">
      <c r="A89" s="578"/>
      <c r="B89" s="115">
        <f>+B49/C36</f>
        <v>8.3333333333333329E-2</v>
      </c>
      <c r="C89" s="118"/>
      <c r="D89" s="296">
        <v>6.5799999999999997E-2</v>
      </c>
      <c r="E89" s="116"/>
      <c r="F89" s="296">
        <v>6.5799999999999997E-2</v>
      </c>
      <c r="G89" s="117"/>
      <c r="H89" s="123"/>
      <c r="I89" s="117"/>
    </row>
    <row r="90" spans="1:9" ht="80.25" customHeight="1" x14ac:dyDescent="0.25">
      <c r="A90" s="113" t="s">
        <v>272</v>
      </c>
      <c r="B90" s="608"/>
      <c r="C90" s="608"/>
      <c r="D90" s="486"/>
      <c r="E90" s="486"/>
      <c r="F90" s="486"/>
      <c r="G90" s="486"/>
      <c r="H90" s="486"/>
      <c r="I90" s="486"/>
    </row>
    <row r="91" spans="1:9" ht="80.25" customHeight="1" x14ac:dyDescent="0.25">
      <c r="A91" s="113" t="s">
        <v>275</v>
      </c>
      <c r="B91" s="606"/>
      <c r="C91" s="607"/>
      <c r="D91" s="487"/>
      <c r="E91" s="488"/>
      <c r="F91" s="487"/>
      <c r="G91" s="488"/>
      <c r="H91" s="487"/>
      <c r="I91" s="488"/>
    </row>
    <row r="92" spans="1:9" ht="24.95" customHeight="1" x14ac:dyDescent="0.25">
      <c r="A92" s="577" t="s">
        <v>200</v>
      </c>
      <c r="B92" s="161" t="s">
        <v>99</v>
      </c>
      <c r="C92" s="161" t="s">
        <v>239</v>
      </c>
      <c r="D92" s="161" t="s">
        <v>99</v>
      </c>
      <c r="E92" s="161" t="s">
        <v>239</v>
      </c>
      <c r="F92" s="161" t="s">
        <v>99</v>
      </c>
      <c r="G92" s="161" t="s">
        <v>239</v>
      </c>
      <c r="H92" s="161" t="s">
        <v>99</v>
      </c>
      <c r="I92" s="161" t="s">
        <v>239</v>
      </c>
    </row>
    <row r="93" spans="1:9" ht="24.95" customHeight="1" x14ac:dyDescent="0.25">
      <c r="A93" s="578"/>
      <c r="B93" s="115">
        <f>+B51/C36</f>
        <v>8.3333333333333329E-2</v>
      </c>
      <c r="C93" s="118"/>
      <c r="D93" s="296">
        <v>6.5799999999999997E-2</v>
      </c>
      <c r="E93" s="116"/>
      <c r="F93" s="296">
        <v>6.5799999999999997E-2</v>
      </c>
      <c r="G93" s="117"/>
      <c r="H93" s="123"/>
      <c r="I93" s="117"/>
    </row>
    <row r="94" spans="1:9" ht="80.25" customHeight="1" x14ac:dyDescent="0.25">
      <c r="A94" s="113" t="s">
        <v>272</v>
      </c>
      <c r="B94" s="608"/>
      <c r="C94" s="608"/>
      <c r="D94" s="486"/>
      <c r="E94" s="486"/>
      <c r="F94" s="486"/>
      <c r="G94" s="486"/>
      <c r="H94" s="486"/>
      <c r="I94" s="486"/>
    </row>
    <row r="95" spans="1:9" ht="80.25" customHeight="1" x14ac:dyDescent="0.25">
      <c r="A95" s="113" t="s">
        <v>275</v>
      </c>
      <c r="B95" s="606"/>
      <c r="C95" s="607"/>
      <c r="D95" s="487"/>
      <c r="E95" s="488"/>
      <c r="F95" s="487"/>
      <c r="G95" s="488"/>
      <c r="H95" s="487"/>
      <c r="I95" s="488"/>
    </row>
    <row r="96" spans="1:9" ht="24.95" customHeight="1" x14ac:dyDescent="0.25">
      <c r="A96" s="577" t="s">
        <v>201</v>
      </c>
      <c r="B96" s="161" t="s">
        <v>99</v>
      </c>
      <c r="C96" s="161" t="s">
        <v>239</v>
      </c>
      <c r="D96" s="161" t="s">
        <v>99</v>
      </c>
      <c r="E96" s="161" t="s">
        <v>239</v>
      </c>
      <c r="F96" s="161" t="s">
        <v>99</v>
      </c>
      <c r="G96" s="161" t="s">
        <v>239</v>
      </c>
      <c r="H96" s="161" t="s">
        <v>99</v>
      </c>
      <c r="I96" s="161" t="s">
        <v>239</v>
      </c>
    </row>
    <row r="97" spans="1:9" ht="24.95" customHeight="1" x14ac:dyDescent="0.25">
      <c r="A97" s="578"/>
      <c r="B97" s="115">
        <f>+B53/C36</f>
        <v>8.3333333333333329E-2</v>
      </c>
      <c r="C97" s="118"/>
      <c r="D97" s="296">
        <v>6.5799999999999997E-2</v>
      </c>
      <c r="E97" s="116"/>
      <c r="F97" s="296">
        <v>6.5799999999999997E-2</v>
      </c>
      <c r="G97" s="117"/>
      <c r="H97" s="123"/>
      <c r="I97" s="117"/>
    </row>
    <row r="98" spans="1:9" ht="80.25" customHeight="1" x14ac:dyDescent="0.25">
      <c r="A98" s="113" t="s">
        <v>272</v>
      </c>
      <c r="B98" s="608"/>
      <c r="C98" s="608"/>
      <c r="D98" s="486"/>
      <c r="E98" s="486"/>
      <c r="F98" s="486"/>
      <c r="G98" s="486"/>
      <c r="H98" s="486"/>
      <c r="I98" s="486"/>
    </row>
    <row r="99" spans="1:9" ht="80.25" customHeight="1" x14ac:dyDescent="0.25">
      <c r="A99" s="113" t="s">
        <v>275</v>
      </c>
      <c r="B99" s="606"/>
      <c r="C99" s="607"/>
      <c r="D99" s="487"/>
      <c r="E99" s="488"/>
      <c r="F99" s="487"/>
      <c r="G99" s="488"/>
      <c r="H99" s="487"/>
      <c r="I99" s="488"/>
    </row>
    <row r="100" spans="1:9" ht="24.95" customHeight="1" x14ac:dyDescent="0.25">
      <c r="A100" s="577" t="s">
        <v>203</v>
      </c>
      <c r="B100" s="161" t="s">
        <v>99</v>
      </c>
      <c r="C100" s="161" t="s">
        <v>239</v>
      </c>
      <c r="D100" s="161" t="s">
        <v>99</v>
      </c>
      <c r="E100" s="161" t="s">
        <v>239</v>
      </c>
      <c r="F100" s="161" t="s">
        <v>99</v>
      </c>
      <c r="G100" s="161" t="s">
        <v>239</v>
      </c>
      <c r="H100" s="161" t="s">
        <v>99</v>
      </c>
      <c r="I100" s="161" t="s">
        <v>239</v>
      </c>
    </row>
    <row r="101" spans="1:9" ht="24.95" customHeight="1" x14ac:dyDescent="0.25">
      <c r="A101" s="578"/>
      <c r="B101" s="115">
        <f>+B55/C36</f>
        <v>8.3333333333333329E-2</v>
      </c>
      <c r="C101" s="118"/>
      <c r="D101" s="296">
        <v>6.5799999999999997E-2</v>
      </c>
      <c r="E101" s="116"/>
      <c r="F101" s="296">
        <v>6.5799999999999997E-2</v>
      </c>
      <c r="G101" s="117"/>
      <c r="H101" s="123"/>
      <c r="I101" s="117"/>
    </row>
    <row r="102" spans="1:9" ht="80.25" customHeight="1" x14ac:dyDescent="0.25">
      <c r="A102" s="113" t="s">
        <v>272</v>
      </c>
      <c r="B102" s="608"/>
      <c r="C102" s="608"/>
      <c r="D102" s="486"/>
      <c r="E102" s="486"/>
      <c r="F102" s="486"/>
      <c r="G102" s="486"/>
      <c r="H102" s="486"/>
      <c r="I102" s="486"/>
    </row>
    <row r="103" spans="1:9" ht="80.25" customHeight="1" x14ac:dyDescent="0.25">
      <c r="A103" s="113" t="s">
        <v>275</v>
      </c>
      <c r="B103" s="606"/>
      <c r="C103" s="607"/>
      <c r="D103" s="487"/>
      <c r="E103" s="488"/>
      <c r="F103" s="487"/>
      <c r="G103" s="488"/>
      <c r="H103" s="487"/>
      <c r="I103" s="488"/>
    </row>
    <row r="104" spans="1:9" ht="24.95" customHeight="1" x14ac:dyDescent="0.25">
      <c r="A104" s="577" t="s">
        <v>204</v>
      </c>
      <c r="B104" s="161" t="s">
        <v>99</v>
      </c>
      <c r="C104" s="161" t="s">
        <v>239</v>
      </c>
      <c r="D104" s="161" t="s">
        <v>99</v>
      </c>
      <c r="E104" s="161" t="s">
        <v>239</v>
      </c>
      <c r="F104" s="161" t="s">
        <v>99</v>
      </c>
      <c r="G104" s="161" t="s">
        <v>239</v>
      </c>
      <c r="H104" s="161" t="s">
        <v>99</v>
      </c>
      <c r="I104" s="161" t="s">
        <v>239</v>
      </c>
    </row>
    <row r="105" spans="1:9" ht="24.95" customHeight="1" x14ac:dyDescent="0.25">
      <c r="A105" s="578"/>
      <c r="B105" s="115">
        <f>+B57/C36</f>
        <v>8.3333333333333329E-2</v>
      </c>
      <c r="C105" s="118"/>
      <c r="D105" s="296">
        <v>6.5799999999999997E-2</v>
      </c>
      <c r="E105" s="116"/>
      <c r="F105" s="296">
        <v>6.5799999999999997E-2</v>
      </c>
      <c r="G105" s="117"/>
      <c r="H105" s="123"/>
      <c r="I105" s="117"/>
    </row>
    <row r="106" spans="1:9" ht="80.25" customHeight="1" x14ac:dyDescent="0.25">
      <c r="A106" s="113" t="s">
        <v>272</v>
      </c>
      <c r="B106" s="608"/>
      <c r="C106" s="608"/>
      <c r="D106" s="486"/>
      <c r="E106" s="486"/>
      <c r="F106" s="486"/>
      <c r="G106" s="486"/>
      <c r="H106" s="486"/>
      <c r="I106" s="486"/>
    </row>
    <row r="107" spans="1:9" ht="80.25" customHeight="1" x14ac:dyDescent="0.25">
      <c r="A107" s="113" t="s">
        <v>275</v>
      </c>
      <c r="B107" s="606"/>
      <c r="C107" s="607"/>
      <c r="D107" s="487"/>
      <c r="E107" s="488"/>
      <c r="F107" s="487"/>
      <c r="G107" s="488"/>
      <c r="H107" s="487"/>
      <c r="I107" s="488"/>
    </row>
    <row r="108" spans="1:9" ht="24.95" customHeight="1" x14ac:dyDescent="0.25">
      <c r="A108" s="577" t="s">
        <v>205</v>
      </c>
      <c r="B108" s="161" t="s">
        <v>99</v>
      </c>
      <c r="C108" s="161" t="s">
        <v>239</v>
      </c>
      <c r="D108" s="161" t="s">
        <v>99</v>
      </c>
      <c r="E108" s="161" t="s">
        <v>239</v>
      </c>
      <c r="F108" s="161" t="s">
        <v>99</v>
      </c>
      <c r="G108" s="161" t="s">
        <v>239</v>
      </c>
      <c r="H108" s="161" t="s">
        <v>99</v>
      </c>
      <c r="I108" s="161" t="s">
        <v>239</v>
      </c>
    </row>
    <row r="109" spans="1:9" ht="24.95" customHeight="1" x14ac:dyDescent="0.25">
      <c r="A109" s="578"/>
      <c r="B109" s="115">
        <f>+B59/C36</f>
        <v>8.3333333333333329E-2</v>
      </c>
      <c r="C109" s="118"/>
      <c r="D109" s="296">
        <v>6.5799999999999997E-2</v>
      </c>
      <c r="E109" s="116"/>
      <c r="F109" s="296">
        <v>6.5799999999999997E-2</v>
      </c>
      <c r="G109" s="117"/>
      <c r="H109" s="123"/>
      <c r="I109" s="117"/>
    </row>
    <row r="110" spans="1:9" ht="80.25" customHeight="1" x14ac:dyDescent="0.25">
      <c r="A110" s="113" t="s">
        <v>272</v>
      </c>
      <c r="B110" s="608"/>
      <c r="C110" s="608"/>
      <c r="D110" s="486"/>
      <c r="E110" s="486"/>
      <c r="F110" s="486"/>
      <c r="G110" s="486"/>
      <c r="H110" s="486"/>
      <c r="I110" s="486"/>
    </row>
    <row r="111" spans="1:9" ht="80.25" customHeight="1" x14ac:dyDescent="0.25">
      <c r="A111" s="113" t="s">
        <v>275</v>
      </c>
      <c r="B111" s="606"/>
      <c r="C111" s="607"/>
      <c r="D111" s="487"/>
      <c r="E111" s="488"/>
      <c r="F111" s="487"/>
      <c r="G111" s="488"/>
      <c r="H111" s="487"/>
      <c r="I111" s="488"/>
    </row>
    <row r="112" spans="1:9" ht="24.95" customHeight="1" x14ac:dyDescent="0.25">
      <c r="A112" s="577" t="s">
        <v>206</v>
      </c>
      <c r="B112" s="161" t="s">
        <v>99</v>
      </c>
      <c r="C112" s="161" t="s">
        <v>239</v>
      </c>
      <c r="D112" s="161" t="s">
        <v>99</v>
      </c>
      <c r="E112" s="161" t="s">
        <v>239</v>
      </c>
      <c r="F112" s="161" t="s">
        <v>99</v>
      </c>
      <c r="G112" s="161" t="s">
        <v>239</v>
      </c>
      <c r="H112" s="161" t="s">
        <v>99</v>
      </c>
      <c r="I112" s="161" t="s">
        <v>239</v>
      </c>
    </row>
    <row r="113" spans="1:9" ht="24.95" customHeight="1" x14ac:dyDescent="0.25">
      <c r="A113" s="578"/>
      <c r="B113" s="115">
        <f>+B61/C36</f>
        <v>8.3333333333333329E-2</v>
      </c>
      <c r="C113" s="287"/>
      <c r="D113" s="296">
        <v>6.5799999999999997E-2</v>
      </c>
      <c r="E113" s="287"/>
      <c r="F113" s="296">
        <v>6.5799999999999997E-2</v>
      </c>
      <c r="G113" s="288"/>
      <c r="H113" s="287"/>
      <c r="I113" s="288"/>
    </row>
    <row r="114" spans="1:9" ht="80.25" customHeight="1" x14ac:dyDescent="0.25">
      <c r="A114" s="113" t="s">
        <v>272</v>
      </c>
      <c r="B114" s="609"/>
      <c r="C114" s="609"/>
      <c r="D114" s="491"/>
      <c r="E114" s="491"/>
      <c r="F114" s="491"/>
      <c r="G114" s="491"/>
      <c r="H114" s="491"/>
      <c r="I114" s="491"/>
    </row>
    <row r="115" spans="1:9" ht="80.25" customHeight="1" x14ac:dyDescent="0.25">
      <c r="A115" s="113" t="s">
        <v>275</v>
      </c>
      <c r="B115" s="606"/>
      <c r="C115" s="607"/>
      <c r="D115" s="487"/>
      <c r="E115" s="488"/>
      <c r="F115" s="487"/>
      <c r="G115" s="488"/>
      <c r="H115" s="487"/>
      <c r="I115" s="488"/>
    </row>
    <row r="116" spans="1:9" ht="16.5" x14ac:dyDescent="0.25">
      <c r="A116" s="114" t="s">
        <v>280</v>
      </c>
      <c r="B116" s="350">
        <f t="shared" ref="B116:I116" si="1">(B69+B73+B77+B81+B85+B89+B93+B97+B101+B105+B109+B113)</f>
        <v>1</v>
      </c>
      <c r="C116" s="350">
        <f t="shared" si="1"/>
        <v>0.16666666666666666</v>
      </c>
      <c r="D116" s="119">
        <f>(D69+D73+D77+D81+D85+D89+D93+D97+D101+D105+D109+D113)</f>
        <v>1.0000999999999998</v>
      </c>
      <c r="E116" s="119">
        <f t="shared" si="1"/>
        <v>0.34210000000000002</v>
      </c>
      <c r="F116" s="119">
        <f t="shared" si="1"/>
        <v>1.0000999999999998</v>
      </c>
      <c r="G116" s="119">
        <f t="shared" si="1"/>
        <v>0.34210000000000002</v>
      </c>
      <c r="H116" s="119">
        <f t="shared" si="1"/>
        <v>0</v>
      </c>
      <c r="I116" s="119">
        <f t="shared" si="1"/>
        <v>0</v>
      </c>
    </row>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 r:id="rId1" xr:uid="{1CA80C0C-78AE-4D33-A1C0-A5252DA6D3A9}"/>
    <hyperlink ref="D71" r:id="rId2" xr:uid="{057F22A8-B6FF-4B0C-82AF-D4B75BD7868D}"/>
    <hyperlink ref="B75" r:id="rId3" xr:uid="{65B24B7E-FC25-480A-ACB9-3CF402703688}"/>
    <hyperlink ref="D75" r:id="rId4" xr:uid="{64DAA19B-6E29-4FBA-9625-C320FA27D70D}"/>
    <hyperlink ref="F71" r:id="rId5" xr:uid="{DFBE3B6D-D28F-4C1D-B3FF-E93E04F9E7CC}"/>
    <hyperlink ref="F75" r:id="rId6" xr:uid="{541E4302-17F0-4E11-AC68-96CA812F54B4}"/>
  </hyperlinks>
  <pageMargins left="0.25" right="0.25" top="0.75" bottom="0.75" header="0.3" footer="0.3"/>
  <pageSetup scale="10" orientation="landscape" r:id="rId7"/>
  <rowBreaks count="1" manualBreakCount="1">
    <brk id="103" max="14" man="1"/>
  </rowBreak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A6E64E92-D6C5-492F-8C35-A930647CE55B}">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0425-F66A-44EB-A328-4E9F60F3B225}">
  <sheetPr>
    <tabColor theme="5" tint="0.59999389629810485"/>
  </sheetPr>
  <dimension ref="A1:O116"/>
  <sheetViews>
    <sheetView showGridLines="0" tabSelected="1" view="pageBreakPreview" topLeftCell="H4" zoomScale="70" zoomScaleNormal="70" zoomScaleSheetLayoutView="70" workbookViewId="0">
      <selection activeCell="N26" sqref="N26"/>
    </sheetView>
  </sheetViews>
  <sheetFormatPr baseColWidth="10" defaultColWidth="10.85546875" defaultRowHeight="14.25" x14ac:dyDescent="0.25"/>
  <cols>
    <col min="1" max="1" width="49.7109375" style="66" customWidth="1"/>
    <col min="2" max="3" width="35.7109375" style="66" customWidth="1"/>
    <col min="4" max="4" width="35.7109375" style="348" customWidth="1"/>
    <col min="5" max="7" width="35.7109375" style="66" customWidth="1"/>
    <col min="8" max="8" width="45.140625" style="66" customWidth="1"/>
    <col min="9"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5"/>
      <c r="J1" s="545"/>
      <c r="K1" s="545"/>
      <c r="L1" s="546"/>
      <c r="M1" s="541" t="s">
        <v>183</v>
      </c>
      <c r="N1" s="542"/>
      <c r="O1" s="543"/>
    </row>
    <row r="2" spans="1:15" s="146" customFormat="1" ht="30.75" customHeight="1" thickBot="1" x14ac:dyDescent="0.3">
      <c r="A2" s="568"/>
      <c r="B2" s="547" t="s">
        <v>184</v>
      </c>
      <c r="C2" s="548"/>
      <c r="D2" s="548"/>
      <c r="E2" s="548"/>
      <c r="F2" s="548"/>
      <c r="G2" s="548"/>
      <c r="H2" s="548"/>
      <c r="I2" s="548"/>
      <c r="J2" s="548"/>
      <c r="K2" s="548"/>
      <c r="L2" s="549"/>
      <c r="M2" s="541" t="s">
        <v>185</v>
      </c>
      <c r="N2" s="542"/>
      <c r="O2" s="543"/>
    </row>
    <row r="3" spans="1:15" s="146" customFormat="1" ht="24" customHeight="1" thickBot="1" x14ac:dyDescent="0.3">
      <c r="A3" s="568"/>
      <c r="B3" s="547" t="s">
        <v>186</v>
      </c>
      <c r="C3" s="548"/>
      <c r="D3" s="548"/>
      <c r="E3" s="548"/>
      <c r="F3" s="548"/>
      <c r="G3" s="548"/>
      <c r="H3" s="548"/>
      <c r="I3" s="548"/>
      <c r="J3" s="548"/>
      <c r="K3" s="548"/>
      <c r="L3" s="549"/>
      <c r="M3" s="541" t="s">
        <v>187</v>
      </c>
      <c r="N3" s="542"/>
      <c r="O3" s="543"/>
    </row>
    <row r="4" spans="1:15" s="146" customFormat="1" ht="21.75" customHeight="1" thickBot="1" x14ac:dyDescent="0.3">
      <c r="A4" s="569"/>
      <c r="B4" s="550" t="s">
        <v>188</v>
      </c>
      <c r="C4" s="551"/>
      <c r="D4" s="551"/>
      <c r="E4" s="551"/>
      <c r="F4" s="551"/>
      <c r="G4" s="551"/>
      <c r="H4" s="551"/>
      <c r="I4" s="551"/>
      <c r="J4" s="551"/>
      <c r="K4" s="551"/>
      <c r="L4" s="552"/>
      <c r="M4" s="541" t="s">
        <v>189</v>
      </c>
      <c r="N4" s="542"/>
      <c r="O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571" t="s">
        <v>190</v>
      </c>
      <c r="B6" s="255" t="s">
        <v>191</v>
      </c>
      <c r="C6" s="210" t="s">
        <v>192</v>
      </c>
      <c r="D6" s="255" t="s">
        <v>193</v>
      </c>
      <c r="E6" s="210" t="s">
        <v>192</v>
      </c>
      <c r="F6" s="255" t="s">
        <v>194</v>
      </c>
      <c r="G6" s="211"/>
      <c r="H6" s="255" t="s">
        <v>195</v>
      </c>
      <c r="I6" s="212"/>
      <c r="J6" s="555" t="s">
        <v>196</v>
      </c>
      <c r="K6" s="570"/>
      <c r="L6" s="254" t="s">
        <v>197</v>
      </c>
      <c r="M6" s="579"/>
      <c r="N6" s="579"/>
      <c r="O6" s="579"/>
    </row>
    <row r="7" spans="1:15" s="146" customFormat="1" ht="21.75" customHeight="1" thickBot="1" x14ac:dyDescent="0.3">
      <c r="A7" s="571"/>
      <c r="B7" s="256" t="s">
        <v>198</v>
      </c>
      <c r="C7" s="213"/>
      <c r="D7" s="255" t="s">
        <v>199</v>
      </c>
      <c r="E7" s="214"/>
      <c r="F7" s="255" t="s">
        <v>200</v>
      </c>
      <c r="G7" s="214"/>
      <c r="H7" s="255" t="s">
        <v>201</v>
      </c>
      <c r="I7" s="212"/>
      <c r="J7" s="555"/>
      <c r="K7" s="570"/>
      <c r="L7" s="254" t="s">
        <v>202</v>
      </c>
      <c r="M7" s="579" t="s">
        <v>192</v>
      </c>
      <c r="N7" s="579"/>
      <c r="O7" s="579"/>
    </row>
    <row r="8" spans="1:15" s="146" customFormat="1" ht="21.75" customHeight="1" thickBot="1" x14ac:dyDescent="0.3">
      <c r="A8" s="571"/>
      <c r="B8" s="255" t="s">
        <v>203</v>
      </c>
      <c r="C8" s="210"/>
      <c r="D8" s="255" t="s">
        <v>204</v>
      </c>
      <c r="E8" s="214"/>
      <c r="F8" s="255" t="s">
        <v>205</v>
      </c>
      <c r="G8" s="214"/>
      <c r="H8" s="255" t="s">
        <v>206</v>
      </c>
      <c r="I8" s="212"/>
      <c r="J8" s="555"/>
      <c r="K8" s="570"/>
      <c r="L8" s="254" t="s">
        <v>207</v>
      </c>
      <c r="M8" s="579" t="s">
        <v>192</v>
      </c>
      <c r="N8" s="579"/>
      <c r="O8" s="579"/>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thickBot="1" x14ac:dyDescent="0.3">
      <c r="A10" s="71"/>
      <c r="B10" s="72"/>
      <c r="C10" s="72"/>
      <c r="D10" s="343"/>
      <c r="E10" s="73"/>
      <c r="F10" s="73"/>
      <c r="G10" s="336"/>
      <c r="H10" s="336"/>
      <c r="I10" s="75"/>
      <c r="J10" s="75"/>
      <c r="K10" s="72"/>
      <c r="L10" s="72"/>
      <c r="M10" s="72"/>
      <c r="N10" s="72"/>
      <c r="O10" s="72"/>
    </row>
    <row r="11" spans="1:15" ht="15" customHeight="1" x14ac:dyDescent="0.25">
      <c r="A11" s="574" t="s">
        <v>208</v>
      </c>
      <c r="B11" s="556" t="s">
        <v>338</v>
      </c>
      <c r="C11" s="557"/>
      <c r="D11" s="557"/>
      <c r="E11" s="557"/>
      <c r="F11" s="557"/>
      <c r="G11" s="557"/>
      <c r="H11" s="557"/>
      <c r="I11" s="557"/>
      <c r="J11" s="557"/>
      <c r="K11" s="557"/>
      <c r="L11" s="557"/>
      <c r="M11" s="557"/>
      <c r="N11" s="557"/>
      <c r="O11" s="558"/>
    </row>
    <row r="12" spans="1:15" ht="15" customHeight="1" x14ac:dyDescent="0.25">
      <c r="A12" s="575"/>
      <c r="B12" s="559"/>
      <c r="C12" s="560"/>
      <c r="D12" s="560"/>
      <c r="E12" s="560"/>
      <c r="F12" s="560"/>
      <c r="G12" s="560"/>
      <c r="H12" s="560"/>
      <c r="I12" s="560"/>
      <c r="J12" s="560"/>
      <c r="K12" s="560"/>
      <c r="L12" s="560"/>
      <c r="M12" s="560"/>
      <c r="N12" s="560"/>
      <c r="O12" s="561"/>
    </row>
    <row r="13" spans="1:15" ht="15" customHeight="1" thickBot="1" x14ac:dyDescent="0.3">
      <c r="A13" s="576"/>
      <c r="B13" s="562"/>
      <c r="C13" s="563"/>
      <c r="D13" s="563"/>
      <c r="E13" s="563"/>
      <c r="F13" s="563"/>
      <c r="G13" s="563"/>
      <c r="H13" s="563"/>
      <c r="I13" s="563"/>
      <c r="J13" s="563"/>
      <c r="K13" s="563"/>
      <c r="L13" s="563"/>
      <c r="M13" s="563"/>
      <c r="N13" s="563"/>
      <c r="O13" s="564"/>
    </row>
    <row r="14" spans="1:15" ht="9" customHeight="1" thickBot="1" x14ac:dyDescent="0.3">
      <c r="A14" s="78"/>
      <c r="B14" s="145"/>
      <c r="C14" s="79"/>
      <c r="D14" s="79"/>
      <c r="E14" s="79"/>
      <c r="F14" s="79"/>
      <c r="G14" s="80"/>
      <c r="H14" s="80"/>
      <c r="I14" s="80"/>
      <c r="J14" s="80"/>
      <c r="K14" s="80"/>
      <c r="L14" s="81"/>
      <c r="M14" s="81"/>
      <c r="N14" s="81"/>
      <c r="O14" s="81"/>
    </row>
    <row r="15" spans="1:15" s="82" customFormat="1" ht="37.5" customHeight="1" x14ac:dyDescent="0.25">
      <c r="A15" s="126" t="s">
        <v>210</v>
      </c>
      <c r="B15" s="565" t="s">
        <v>301</v>
      </c>
      <c r="C15" s="565"/>
      <c r="D15" s="565"/>
      <c r="E15" s="565"/>
      <c r="F15" s="565"/>
      <c r="G15" s="571" t="s">
        <v>212</v>
      </c>
      <c r="H15" s="571"/>
      <c r="I15" s="566" t="s">
        <v>339</v>
      </c>
      <c r="J15" s="566"/>
      <c r="K15" s="566"/>
      <c r="L15" s="566"/>
      <c r="M15" s="566"/>
      <c r="N15" s="566"/>
      <c r="O15" s="566"/>
    </row>
    <row r="16" spans="1:15" ht="9" customHeight="1" thickBot="1" x14ac:dyDescent="0.3">
      <c r="A16" s="78"/>
      <c r="B16" s="80"/>
      <c r="C16" s="79"/>
      <c r="D16" s="79"/>
      <c r="E16" s="79"/>
      <c r="F16" s="79"/>
      <c r="G16" s="80"/>
      <c r="H16" s="80"/>
      <c r="I16" s="80"/>
      <c r="J16" s="80"/>
      <c r="K16" s="80"/>
      <c r="L16" s="81"/>
      <c r="M16" s="81"/>
      <c r="N16" s="81"/>
      <c r="O16" s="81"/>
    </row>
    <row r="17" spans="1:15" ht="56.25" customHeight="1" thickBot="1" x14ac:dyDescent="0.3">
      <c r="A17" s="126" t="s">
        <v>214</v>
      </c>
      <c r="B17" s="565" t="s">
        <v>215</v>
      </c>
      <c r="C17" s="565"/>
      <c r="D17" s="565"/>
      <c r="E17" s="565"/>
      <c r="F17" s="126" t="s">
        <v>216</v>
      </c>
      <c r="G17" s="572" t="s">
        <v>217</v>
      </c>
      <c r="H17" s="572"/>
      <c r="I17" s="572"/>
      <c r="J17" s="126" t="s">
        <v>218</v>
      </c>
      <c r="K17" s="565" t="s">
        <v>303</v>
      </c>
      <c r="L17" s="565"/>
      <c r="M17" s="565"/>
      <c r="N17" s="565"/>
      <c r="O17" s="565"/>
    </row>
    <row r="18" spans="1:15" ht="9" customHeight="1" x14ac:dyDescent="0.25">
      <c r="A18" s="70"/>
      <c r="B18" s="67"/>
      <c r="C18" s="573"/>
      <c r="D18" s="573"/>
      <c r="E18" s="573"/>
      <c r="F18" s="573"/>
      <c r="G18" s="573"/>
      <c r="H18" s="573"/>
      <c r="I18" s="573"/>
      <c r="J18" s="573"/>
      <c r="K18" s="573"/>
      <c r="L18" s="573"/>
      <c r="M18" s="573"/>
      <c r="N18" s="573"/>
      <c r="O18" s="573"/>
    </row>
    <row r="20" spans="1:15" ht="16.5" customHeight="1" thickBot="1" x14ac:dyDescent="0.3">
      <c r="A20" s="143"/>
      <c r="B20" s="144"/>
      <c r="C20" s="144"/>
      <c r="D20" s="344"/>
      <c r="E20" s="144"/>
      <c r="F20" s="144"/>
      <c r="G20" s="144"/>
      <c r="H20" s="144"/>
      <c r="I20" s="144"/>
      <c r="J20" s="144"/>
      <c r="K20" s="144"/>
      <c r="L20" s="144"/>
      <c r="M20" s="144"/>
      <c r="N20" s="144"/>
      <c r="O20" s="144"/>
    </row>
    <row r="21" spans="1:15" ht="32.1" customHeight="1" thickBot="1" x14ac:dyDescent="0.3">
      <c r="A21" s="553" t="s">
        <v>220</v>
      </c>
      <c r="B21" s="554"/>
      <c r="C21" s="554"/>
      <c r="D21" s="554"/>
      <c r="E21" s="554"/>
      <c r="F21" s="554"/>
      <c r="G21" s="554"/>
      <c r="H21" s="554"/>
      <c r="I21" s="554"/>
      <c r="J21" s="554"/>
      <c r="K21" s="554"/>
      <c r="L21" s="554"/>
      <c r="M21" s="554"/>
      <c r="N21" s="554"/>
      <c r="O21" s="555"/>
    </row>
    <row r="22" spans="1:15" ht="32.1" customHeight="1" thickBot="1" x14ac:dyDescent="0.3">
      <c r="A22" s="553" t="s">
        <v>221</v>
      </c>
      <c r="B22" s="554"/>
      <c r="C22" s="554"/>
      <c r="D22" s="554"/>
      <c r="E22" s="554"/>
      <c r="F22" s="554"/>
      <c r="G22" s="554"/>
      <c r="H22" s="554"/>
      <c r="I22" s="554"/>
      <c r="J22" s="554"/>
      <c r="K22" s="554"/>
      <c r="L22" s="554"/>
      <c r="M22" s="554"/>
      <c r="N22" s="554"/>
      <c r="O22" s="555"/>
    </row>
    <row r="23" spans="1:15" ht="32.1" customHeight="1" thickBot="1" x14ac:dyDescent="0.3">
      <c r="A23" s="93"/>
      <c r="B23" s="83" t="s">
        <v>191</v>
      </c>
      <c r="C23" s="83" t="s">
        <v>193</v>
      </c>
      <c r="D23" s="83" t="s">
        <v>194</v>
      </c>
      <c r="E23" s="83" t="s">
        <v>195</v>
      </c>
      <c r="F23" s="83" t="s">
        <v>198</v>
      </c>
      <c r="G23" s="83" t="s">
        <v>199</v>
      </c>
      <c r="H23" s="83" t="s">
        <v>200</v>
      </c>
      <c r="I23" s="83" t="s">
        <v>201</v>
      </c>
      <c r="J23" s="83" t="s">
        <v>203</v>
      </c>
      <c r="K23" s="83" t="s">
        <v>204</v>
      </c>
      <c r="L23" s="83" t="s">
        <v>205</v>
      </c>
      <c r="M23" s="83" t="s">
        <v>206</v>
      </c>
      <c r="N23" s="395" t="s">
        <v>222</v>
      </c>
      <c r="O23" s="84" t="s">
        <v>223</v>
      </c>
    </row>
    <row r="24" spans="1:15" ht="32.1" customHeight="1" x14ac:dyDescent="0.25">
      <c r="A24" s="87" t="s">
        <v>224</v>
      </c>
      <c r="B24" s="88">
        <v>199800000</v>
      </c>
      <c r="C24" s="88">
        <v>349771700</v>
      </c>
      <c r="D24" s="345">
        <v>194477000</v>
      </c>
      <c r="E24" s="88"/>
      <c r="F24" s="88"/>
      <c r="G24" s="88"/>
      <c r="H24" s="85"/>
      <c r="I24" s="85"/>
      <c r="J24" s="85"/>
      <c r="K24" s="85"/>
      <c r="L24" s="85"/>
      <c r="M24" s="85"/>
      <c r="N24" s="408">
        <f>SUM(B24:M24)</f>
        <v>744048700</v>
      </c>
      <c r="O24" s="86"/>
    </row>
    <row r="25" spans="1:15" ht="32.1" customHeight="1" x14ac:dyDescent="0.25">
      <c r="A25" s="87" t="s">
        <v>225</v>
      </c>
      <c r="B25" s="396">
        <v>199799500</v>
      </c>
      <c r="C25" s="396">
        <v>288765104</v>
      </c>
      <c r="D25" s="345"/>
      <c r="E25" s="88"/>
      <c r="F25" s="88"/>
      <c r="G25" s="88"/>
      <c r="H25" s="88"/>
      <c r="I25" s="88"/>
      <c r="J25" s="88"/>
      <c r="K25" s="88"/>
      <c r="L25" s="88"/>
      <c r="M25" s="88"/>
      <c r="N25" s="88">
        <f t="shared" ref="N25:N29" si="0">SUM(B25:M25)</f>
        <v>488564604</v>
      </c>
      <c r="O25" s="125">
        <f>+(B25+C25+D25+E25+F25+G25+H25+I25+J25+K25+L25+M25)/N24</f>
        <v>0.6566298738241193</v>
      </c>
    </row>
    <row r="26" spans="1:15" ht="32.1" customHeight="1" x14ac:dyDescent="0.25">
      <c r="A26" s="87" t="s">
        <v>226</v>
      </c>
      <c r="B26" s="396"/>
      <c r="C26" s="396">
        <v>1932970</v>
      </c>
      <c r="D26" s="345"/>
      <c r="E26" s="88"/>
      <c r="F26" s="88"/>
      <c r="G26" s="88"/>
      <c r="H26" s="88"/>
      <c r="I26" s="88"/>
      <c r="J26" s="88"/>
      <c r="K26" s="88"/>
      <c r="L26" s="88"/>
      <c r="M26" s="88"/>
      <c r="N26" s="88">
        <f t="shared" si="0"/>
        <v>1932970</v>
      </c>
      <c r="O26" s="125"/>
    </row>
    <row r="27" spans="1:15" ht="32.1" customHeight="1" x14ac:dyDescent="0.25">
      <c r="A27" s="87" t="s">
        <v>227</v>
      </c>
      <c r="B27" s="88"/>
      <c r="C27" s="88">
        <v>5432000</v>
      </c>
      <c r="D27" s="345"/>
      <c r="E27" s="88"/>
      <c r="F27" s="88"/>
      <c r="G27" s="88"/>
      <c r="H27" s="88"/>
      <c r="I27" s="88"/>
      <c r="J27" s="88"/>
      <c r="K27" s="88"/>
      <c r="L27" s="88"/>
      <c r="M27" s="88"/>
      <c r="N27" s="88">
        <f t="shared" si="0"/>
        <v>5432000</v>
      </c>
      <c r="O27" s="89"/>
    </row>
    <row r="28" spans="1:15" ht="32.1" customHeight="1" x14ac:dyDescent="0.25">
      <c r="A28" s="87" t="s">
        <v>228</v>
      </c>
      <c r="B28" s="88">
        <v>0</v>
      </c>
      <c r="C28" s="88"/>
      <c r="D28" s="345"/>
      <c r="E28" s="88"/>
      <c r="F28" s="88"/>
      <c r="G28" s="88"/>
      <c r="H28" s="88"/>
      <c r="I28" s="88"/>
      <c r="J28" s="88"/>
      <c r="K28" s="88"/>
      <c r="L28" s="88"/>
      <c r="M28" s="88"/>
      <c r="N28" s="88">
        <f t="shared" si="0"/>
        <v>0</v>
      </c>
      <c r="O28" s="89"/>
    </row>
    <row r="29" spans="1:15" ht="32.1" customHeight="1" thickBot="1" x14ac:dyDescent="0.3">
      <c r="A29" s="90" t="s">
        <v>229</v>
      </c>
      <c r="B29" s="91">
        <v>0</v>
      </c>
      <c r="C29" s="397">
        <v>5432000</v>
      </c>
      <c r="D29" s="346"/>
      <c r="E29" s="91"/>
      <c r="F29" s="91"/>
      <c r="G29" s="91"/>
      <c r="H29" s="91"/>
      <c r="I29" s="91"/>
      <c r="J29" s="91"/>
      <c r="K29" s="91"/>
      <c r="L29" s="91"/>
      <c r="M29" s="91"/>
      <c r="N29" s="91">
        <f t="shared" si="0"/>
        <v>5432000</v>
      </c>
      <c r="O29" s="94"/>
    </row>
    <row r="30" spans="1:15" s="92" customFormat="1" ht="16.5" customHeight="1" x14ac:dyDescent="0.2">
      <c r="D30" s="347"/>
    </row>
    <row r="31" spans="1:15" s="92" customFormat="1" ht="17.25" customHeight="1" x14ac:dyDescent="0.2">
      <c r="D31" s="347"/>
    </row>
    <row r="32" spans="1:15" ht="5.25" customHeight="1" thickBot="1" x14ac:dyDescent="0.3"/>
    <row r="33" spans="1:10" ht="48" customHeight="1" thickBot="1" x14ac:dyDescent="0.3">
      <c r="A33" s="520" t="s">
        <v>230</v>
      </c>
      <c r="B33" s="521"/>
      <c r="C33" s="521"/>
      <c r="D33" s="521"/>
      <c r="E33" s="521"/>
      <c r="F33" s="521"/>
      <c r="G33" s="521"/>
      <c r="H33" s="521"/>
      <c r="I33" s="522"/>
      <c r="J33" s="97"/>
    </row>
    <row r="34" spans="1:10" ht="50.25" customHeight="1" thickBot="1" x14ac:dyDescent="0.3">
      <c r="A34" s="108" t="s">
        <v>231</v>
      </c>
      <c r="B34" s="523" t="str">
        <f>+B11</f>
        <v>Gestionar 5000 activaciones de rutas y servicios de la oferta distrital para la atención integral a mujeres</v>
      </c>
      <c r="C34" s="524"/>
      <c r="D34" s="524"/>
      <c r="E34" s="524"/>
      <c r="F34" s="524"/>
      <c r="G34" s="524"/>
      <c r="H34" s="524"/>
      <c r="I34" s="525"/>
      <c r="J34" s="95"/>
    </row>
    <row r="35" spans="1:10" ht="18.75" customHeight="1" thickBot="1" x14ac:dyDescent="0.3">
      <c r="A35" s="514" t="s">
        <v>232</v>
      </c>
      <c r="B35" s="154">
        <v>2024</v>
      </c>
      <c r="C35" s="154">
        <v>2025</v>
      </c>
      <c r="D35" s="349">
        <v>2026</v>
      </c>
      <c r="E35" s="154">
        <v>2027</v>
      </c>
      <c r="F35" s="154" t="s">
        <v>233</v>
      </c>
      <c r="G35" s="533" t="s">
        <v>234</v>
      </c>
      <c r="H35" s="533" t="s">
        <v>21</v>
      </c>
      <c r="I35" s="533"/>
      <c r="J35" s="95"/>
    </row>
    <row r="36" spans="1:10" ht="50.25" customHeight="1" thickBot="1" x14ac:dyDescent="0.3">
      <c r="A36" s="515"/>
      <c r="B36" s="364">
        <v>1437</v>
      </c>
      <c r="C36" s="364">
        <v>1500</v>
      </c>
      <c r="D36" s="366">
        <v>1500</v>
      </c>
      <c r="E36" s="364">
        <v>563</v>
      </c>
      <c r="F36" s="292">
        <f>SUM(B36:E36)</f>
        <v>5000</v>
      </c>
      <c r="G36" s="533"/>
      <c r="H36" s="533"/>
      <c r="I36" s="533"/>
      <c r="J36" s="95"/>
    </row>
    <row r="37" spans="1:10" ht="52.5" customHeight="1" thickBot="1" x14ac:dyDescent="0.3">
      <c r="A37" s="109" t="s">
        <v>235</v>
      </c>
      <c r="B37" s="526">
        <v>0.1</v>
      </c>
      <c r="C37" s="527"/>
      <c r="D37" s="530" t="s">
        <v>236</v>
      </c>
      <c r="E37" s="531"/>
      <c r="F37" s="531"/>
      <c r="G37" s="531"/>
      <c r="H37" s="531"/>
      <c r="I37" s="532"/>
    </row>
    <row r="38" spans="1:10" s="96" customFormat="1" ht="68.25" customHeight="1" thickBot="1" x14ac:dyDescent="0.3">
      <c r="A38" s="514" t="s">
        <v>237</v>
      </c>
      <c r="B38" s="109" t="s">
        <v>238</v>
      </c>
      <c r="C38" s="108" t="s">
        <v>239</v>
      </c>
      <c r="D38" s="500" t="s">
        <v>240</v>
      </c>
      <c r="E38" s="501"/>
      <c r="F38" s="500" t="s">
        <v>241</v>
      </c>
      <c r="G38" s="501"/>
      <c r="H38" s="110" t="s">
        <v>242</v>
      </c>
      <c r="I38" s="112" t="s">
        <v>243</v>
      </c>
    </row>
    <row r="39" spans="1:10" ht="165.75" thickBot="1" x14ac:dyDescent="0.3">
      <c r="A39" s="515"/>
      <c r="B39" s="297">
        <v>100</v>
      </c>
      <c r="C39" s="102">
        <v>38</v>
      </c>
      <c r="D39" s="590" t="s">
        <v>340</v>
      </c>
      <c r="E39" s="591"/>
      <c r="F39" s="590" t="s">
        <v>341</v>
      </c>
      <c r="G39" s="591"/>
      <c r="H39" s="375" t="s">
        <v>342</v>
      </c>
      <c r="I39" s="385" t="s">
        <v>343</v>
      </c>
    </row>
    <row r="40" spans="1:10" s="96" customFormat="1" ht="81.75" customHeight="1" thickBot="1" x14ac:dyDescent="0.3">
      <c r="A40" s="514" t="s">
        <v>248</v>
      </c>
      <c r="B40" s="111" t="s">
        <v>238</v>
      </c>
      <c r="C40" s="110" t="s">
        <v>239</v>
      </c>
      <c r="D40" s="500" t="s">
        <v>240</v>
      </c>
      <c r="E40" s="501"/>
      <c r="F40" s="500" t="s">
        <v>241</v>
      </c>
      <c r="G40" s="501"/>
      <c r="H40" s="110" t="s">
        <v>242</v>
      </c>
      <c r="I40" s="112" t="s">
        <v>243</v>
      </c>
    </row>
    <row r="41" spans="1:10" ht="149.25" thickBot="1" x14ac:dyDescent="0.3">
      <c r="A41" s="515"/>
      <c r="B41" s="297">
        <v>100</v>
      </c>
      <c r="C41" s="102">
        <v>166</v>
      </c>
      <c r="D41" s="590" t="s">
        <v>344</v>
      </c>
      <c r="E41" s="591"/>
      <c r="F41" s="590" t="s">
        <v>345</v>
      </c>
      <c r="G41" s="591"/>
      <c r="H41" s="386" t="s">
        <v>327</v>
      </c>
      <c r="I41" s="385" t="s">
        <v>343</v>
      </c>
    </row>
    <row r="42" spans="1:10" s="96" customFormat="1" ht="35.1" customHeight="1" thickBot="1" x14ac:dyDescent="0.3">
      <c r="A42" s="514" t="s">
        <v>252</v>
      </c>
      <c r="B42" s="111" t="s">
        <v>238</v>
      </c>
      <c r="C42" s="110" t="s">
        <v>239</v>
      </c>
      <c r="D42" s="500" t="s">
        <v>240</v>
      </c>
      <c r="E42" s="501"/>
      <c r="F42" s="500" t="s">
        <v>241</v>
      </c>
      <c r="G42" s="501"/>
      <c r="H42" s="110" t="s">
        <v>242</v>
      </c>
      <c r="I42" s="112" t="s">
        <v>243</v>
      </c>
    </row>
    <row r="43" spans="1:10" ht="120.75" customHeight="1" thickBot="1" x14ac:dyDescent="0.3">
      <c r="A43" s="515"/>
      <c r="B43" s="297">
        <v>130</v>
      </c>
      <c r="C43" s="102"/>
      <c r="D43" s="528"/>
      <c r="E43" s="529"/>
      <c r="F43" s="528"/>
      <c r="G43" s="529"/>
      <c r="H43" s="98"/>
      <c r="I43" s="99"/>
    </row>
    <row r="44" spans="1:10" s="96" customFormat="1" ht="35.1" customHeight="1" thickBot="1" x14ac:dyDescent="0.3">
      <c r="A44" s="514" t="s">
        <v>253</v>
      </c>
      <c r="B44" s="111" t="s">
        <v>238</v>
      </c>
      <c r="C44" s="111" t="s">
        <v>239</v>
      </c>
      <c r="D44" s="500" t="s">
        <v>240</v>
      </c>
      <c r="E44" s="501"/>
      <c r="F44" s="500" t="s">
        <v>241</v>
      </c>
      <c r="G44" s="501"/>
      <c r="H44" s="110" t="s">
        <v>242</v>
      </c>
      <c r="I44" s="110" t="s">
        <v>243</v>
      </c>
    </row>
    <row r="45" spans="1:10" ht="120.75" customHeight="1" thickBot="1" x14ac:dyDescent="0.3">
      <c r="A45" s="515"/>
      <c r="B45" s="297">
        <v>130</v>
      </c>
      <c r="C45" s="102"/>
      <c r="D45" s="518"/>
      <c r="E45" s="519"/>
      <c r="F45" s="518"/>
      <c r="G45" s="519"/>
      <c r="H45" s="120"/>
      <c r="I45" s="121"/>
    </row>
    <row r="46" spans="1:10" s="96" customFormat="1" ht="35.1" customHeight="1" thickBot="1" x14ac:dyDescent="0.3">
      <c r="A46" s="514" t="s">
        <v>254</v>
      </c>
      <c r="B46" s="111" t="s">
        <v>238</v>
      </c>
      <c r="C46" s="110" t="s">
        <v>239</v>
      </c>
      <c r="D46" s="500" t="s">
        <v>240</v>
      </c>
      <c r="E46" s="501"/>
      <c r="F46" s="500" t="s">
        <v>241</v>
      </c>
      <c r="G46" s="501"/>
      <c r="H46" s="110" t="s">
        <v>242</v>
      </c>
      <c r="I46" s="112" t="s">
        <v>243</v>
      </c>
    </row>
    <row r="47" spans="1:10" ht="120.75" customHeight="1" thickBot="1" x14ac:dyDescent="0.3">
      <c r="A47" s="515"/>
      <c r="B47" s="297">
        <v>130</v>
      </c>
      <c r="C47" s="102"/>
      <c r="D47" s="502"/>
      <c r="E47" s="504"/>
      <c r="F47" s="502"/>
      <c r="G47" s="504"/>
      <c r="H47" s="98"/>
      <c r="I47" s="100"/>
    </row>
    <row r="48" spans="1:10" s="96" customFormat="1" ht="35.1" customHeight="1" thickBot="1" x14ac:dyDescent="0.3">
      <c r="A48" s="514" t="s">
        <v>255</v>
      </c>
      <c r="B48" s="111" t="s">
        <v>238</v>
      </c>
      <c r="C48" s="110" t="s">
        <v>239</v>
      </c>
      <c r="D48" s="500" t="s">
        <v>240</v>
      </c>
      <c r="E48" s="501"/>
      <c r="F48" s="500" t="s">
        <v>241</v>
      </c>
      <c r="G48" s="501"/>
      <c r="H48" s="110" t="s">
        <v>242</v>
      </c>
      <c r="I48" s="112" t="s">
        <v>243</v>
      </c>
    </row>
    <row r="49" spans="1:9" ht="120.75" customHeight="1" thickBot="1" x14ac:dyDescent="0.3">
      <c r="A49" s="515"/>
      <c r="B49" s="298">
        <v>130</v>
      </c>
      <c r="C49" s="104"/>
      <c r="D49" s="502"/>
      <c r="E49" s="504"/>
      <c r="F49" s="502"/>
      <c r="G49" s="504"/>
      <c r="H49" s="98"/>
      <c r="I49" s="100"/>
    </row>
    <row r="50" spans="1:9" ht="35.1" customHeight="1" thickBot="1" x14ac:dyDescent="0.3">
      <c r="A50" s="514" t="s">
        <v>256</v>
      </c>
      <c r="B50" s="109" t="s">
        <v>238</v>
      </c>
      <c r="C50" s="108" t="s">
        <v>239</v>
      </c>
      <c r="D50" s="500" t="s">
        <v>240</v>
      </c>
      <c r="E50" s="501"/>
      <c r="F50" s="500" t="s">
        <v>241</v>
      </c>
      <c r="G50" s="501"/>
      <c r="H50" s="110" t="s">
        <v>242</v>
      </c>
      <c r="I50" s="112" t="s">
        <v>243</v>
      </c>
    </row>
    <row r="51" spans="1:9" ht="120.75" customHeight="1" thickBot="1" x14ac:dyDescent="0.3">
      <c r="A51" s="515"/>
      <c r="B51" s="298">
        <v>130</v>
      </c>
      <c r="C51" s="104"/>
      <c r="D51" s="502"/>
      <c r="E51" s="503"/>
      <c r="F51" s="502"/>
      <c r="G51" s="504"/>
      <c r="H51" s="98"/>
      <c r="I51" s="100"/>
    </row>
    <row r="52" spans="1:9" ht="35.1" customHeight="1" thickBot="1" x14ac:dyDescent="0.3">
      <c r="A52" s="514" t="s">
        <v>257</v>
      </c>
      <c r="B52" s="109" t="s">
        <v>238</v>
      </c>
      <c r="C52" s="108" t="s">
        <v>239</v>
      </c>
      <c r="D52" s="500" t="s">
        <v>240</v>
      </c>
      <c r="E52" s="501"/>
      <c r="F52" s="500" t="s">
        <v>241</v>
      </c>
      <c r="G52" s="501"/>
      <c r="H52" s="110" t="s">
        <v>242</v>
      </c>
      <c r="I52" s="112" t="s">
        <v>243</v>
      </c>
    </row>
    <row r="53" spans="1:9" ht="120.75" customHeight="1" thickBot="1" x14ac:dyDescent="0.3">
      <c r="A53" s="515"/>
      <c r="B53" s="298">
        <v>130</v>
      </c>
      <c r="C53" s="104"/>
      <c r="D53" s="502"/>
      <c r="E53" s="503"/>
      <c r="F53" s="502"/>
      <c r="G53" s="504"/>
      <c r="H53" s="122"/>
      <c r="I53" s="100"/>
    </row>
    <row r="54" spans="1:9" ht="35.1" customHeight="1" thickBot="1" x14ac:dyDescent="0.3">
      <c r="A54" s="514" t="s">
        <v>258</v>
      </c>
      <c r="B54" s="109" t="s">
        <v>238</v>
      </c>
      <c r="C54" s="108" t="s">
        <v>239</v>
      </c>
      <c r="D54" s="500" t="s">
        <v>240</v>
      </c>
      <c r="E54" s="501"/>
      <c r="F54" s="500" t="s">
        <v>241</v>
      </c>
      <c r="G54" s="501"/>
      <c r="H54" s="110" t="s">
        <v>242</v>
      </c>
      <c r="I54" s="112" t="s">
        <v>243</v>
      </c>
    </row>
    <row r="55" spans="1:9" ht="120.75" customHeight="1" thickBot="1" x14ac:dyDescent="0.3">
      <c r="A55" s="515"/>
      <c r="B55" s="298">
        <v>130</v>
      </c>
      <c r="C55" s="104"/>
      <c r="D55" s="502"/>
      <c r="E55" s="504"/>
      <c r="F55" s="502"/>
      <c r="G55" s="504"/>
      <c r="H55" s="98"/>
      <c r="I55" s="98"/>
    </row>
    <row r="56" spans="1:9" ht="35.1" customHeight="1" thickBot="1" x14ac:dyDescent="0.3">
      <c r="A56" s="514" t="s">
        <v>259</v>
      </c>
      <c r="B56" s="109" t="s">
        <v>238</v>
      </c>
      <c r="C56" s="108" t="s">
        <v>239</v>
      </c>
      <c r="D56" s="500" t="s">
        <v>240</v>
      </c>
      <c r="E56" s="501"/>
      <c r="F56" s="500" t="s">
        <v>241</v>
      </c>
      <c r="G56" s="501"/>
      <c r="H56" s="110" t="s">
        <v>242</v>
      </c>
      <c r="I56" s="112" t="s">
        <v>243</v>
      </c>
    </row>
    <row r="57" spans="1:9" ht="120.75" customHeight="1" thickBot="1" x14ac:dyDescent="0.3">
      <c r="A57" s="515"/>
      <c r="B57" s="298">
        <v>130</v>
      </c>
      <c r="C57" s="104"/>
      <c r="D57" s="502"/>
      <c r="E57" s="504"/>
      <c r="F57" s="502"/>
      <c r="G57" s="504"/>
      <c r="H57" s="98"/>
      <c r="I57" s="100"/>
    </row>
    <row r="58" spans="1:9" ht="35.1" customHeight="1" thickBot="1" x14ac:dyDescent="0.3">
      <c r="A58" s="514" t="s">
        <v>260</v>
      </c>
      <c r="B58" s="109" t="s">
        <v>238</v>
      </c>
      <c r="C58" s="108" t="s">
        <v>239</v>
      </c>
      <c r="D58" s="500" t="s">
        <v>240</v>
      </c>
      <c r="E58" s="501"/>
      <c r="F58" s="500" t="s">
        <v>241</v>
      </c>
      <c r="G58" s="501"/>
      <c r="H58" s="110" t="s">
        <v>242</v>
      </c>
      <c r="I58" s="112" t="s">
        <v>243</v>
      </c>
    </row>
    <row r="59" spans="1:9" ht="120.75" customHeight="1" thickBot="1" x14ac:dyDescent="0.3">
      <c r="A59" s="515"/>
      <c r="B59" s="298">
        <v>130</v>
      </c>
      <c r="C59" s="104"/>
      <c r="D59" s="502"/>
      <c r="E59" s="504"/>
      <c r="F59" s="503"/>
      <c r="G59" s="503"/>
      <c r="H59" s="98"/>
      <c r="I59" s="98"/>
    </row>
    <row r="60" spans="1:9" ht="35.1" customHeight="1" thickBot="1" x14ac:dyDescent="0.3">
      <c r="A60" s="514" t="s">
        <v>261</v>
      </c>
      <c r="B60" s="109" t="s">
        <v>238</v>
      </c>
      <c r="C60" s="108" t="s">
        <v>239</v>
      </c>
      <c r="D60" s="500" t="s">
        <v>240</v>
      </c>
      <c r="E60" s="501"/>
      <c r="F60" s="500" t="s">
        <v>241</v>
      </c>
      <c r="G60" s="501"/>
      <c r="H60" s="110" t="s">
        <v>242</v>
      </c>
      <c r="I60" s="112" t="s">
        <v>243</v>
      </c>
    </row>
    <row r="61" spans="1:9" ht="120.75" customHeight="1" thickBot="1" x14ac:dyDescent="0.3">
      <c r="A61" s="515"/>
      <c r="B61" s="298">
        <v>130</v>
      </c>
      <c r="C61" s="104"/>
      <c r="D61" s="502"/>
      <c r="E61" s="504"/>
      <c r="F61" s="502"/>
      <c r="G61" s="504"/>
      <c r="H61" s="98"/>
      <c r="I61" s="98"/>
    </row>
    <row r="64" spans="1:9" s="95" customFormat="1" ht="30" customHeight="1" x14ac:dyDescent="0.25">
      <c r="A64" s="66"/>
      <c r="B64" s="66"/>
      <c r="C64" s="66"/>
      <c r="D64" s="348"/>
      <c r="E64" s="66"/>
      <c r="F64" s="66"/>
      <c r="G64" s="66"/>
      <c r="H64" s="66"/>
      <c r="I64" s="66"/>
    </row>
    <row r="65" spans="1:9" ht="34.5" customHeight="1" x14ac:dyDescent="0.25">
      <c r="A65" s="580" t="s">
        <v>264</v>
      </c>
      <c r="B65" s="580"/>
      <c r="C65" s="580"/>
      <c r="D65" s="580"/>
      <c r="E65" s="580"/>
      <c r="F65" s="580"/>
      <c r="G65" s="580"/>
      <c r="H65" s="580"/>
      <c r="I65" s="580"/>
    </row>
    <row r="66" spans="1:9" ht="78" customHeight="1" x14ac:dyDescent="0.25">
      <c r="A66" s="113" t="s">
        <v>265</v>
      </c>
      <c r="B66" s="592" t="s">
        <v>346</v>
      </c>
      <c r="C66" s="593"/>
      <c r="D66" s="592" t="s">
        <v>347</v>
      </c>
      <c r="E66" s="593"/>
      <c r="F66" s="592" t="s">
        <v>268</v>
      </c>
      <c r="G66" s="593"/>
      <c r="H66" s="584" t="s">
        <v>269</v>
      </c>
      <c r="I66" s="585"/>
    </row>
    <row r="67" spans="1:9" ht="40.5" customHeight="1" x14ac:dyDescent="0.25">
      <c r="A67" s="113" t="s">
        <v>270</v>
      </c>
      <c r="B67" s="610">
        <v>0.05</v>
      </c>
      <c r="C67" s="611"/>
      <c r="D67" s="610">
        <v>0.05</v>
      </c>
      <c r="E67" s="611"/>
      <c r="F67" s="594"/>
      <c r="G67" s="595"/>
      <c r="H67" s="596"/>
      <c r="I67" s="597"/>
    </row>
    <row r="68" spans="1:9" ht="30" customHeight="1" x14ac:dyDescent="0.25">
      <c r="A68" s="577" t="s">
        <v>191</v>
      </c>
      <c r="B68" s="161" t="s">
        <v>99</v>
      </c>
      <c r="C68" s="161" t="s">
        <v>239</v>
      </c>
      <c r="D68" s="161" t="s">
        <v>99</v>
      </c>
      <c r="E68" s="161" t="s">
        <v>239</v>
      </c>
      <c r="F68" s="161" t="s">
        <v>99</v>
      </c>
      <c r="G68" s="161" t="s">
        <v>239</v>
      </c>
      <c r="H68" s="161" t="s">
        <v>99</v>
      </c>
      <c r="I68" s="161" t="s">
        <v>239</v>
      </c>
    </row>
    <row r="69" spans="1:9" ht="30" customHeight="1" x14ac:dyDescent="0.25">
      <c r="A69" s="578"/>
      <c r="B69" s="115">
        <f>+B39/C36</f>
        <v>6.6666666666666666E-2</v>
      </c>
      <c r="C69" s="115">
        <f>+B69</f>
        <v>6.6666666666666666E-2</v>
      </c>
      <c r="D69" s="115">
        <v>6.6699999999999995E-2</v>
      </c>
      <c r="E69" s="115">
        <f>+D69</f>
        <v>6.6699999999999995E-2</v>
      </c>
      <c r="F69" s="123"/>
      <c r="G69" s="116"/>
      <c r="H69" s="123"/>
      <c r="I69" s="116"/>
    </row>
    <row r="70" spans="1:9" ht="110.1" customHeight="1" x14ac:dyDescent="0.25">
      <c r="A70" s="113" t="s">
        <v>272</v>
      </c>
      <c r="B70" s="508" t="s">
        <v>348</v>
      </c>
      <c r="C70" s="507"/>
      <c r="D70" s="508" t="s">
        <v>349</v>
      </c>
      <c r="E70" s="507"/>
      <c r="F70" s="498"/>
      <c r="G70" s="499"/>
      <c r="H70" s="498"/>
      <c r="I70" s="583"/>
    </row>
    <row r="71" spans="1:9" ht="80.25" customHeight="1" x14ac:dyDescent="0.25">
      <c r="A71" s="113" t="s">
        <v>275</v>
      </c>
      <c r="B71" s="505" t="s">
        <v>350</v>
      </c>
      <c r="C71" s="507"/>
      <c r="D71" s="505" t="s">
        <v>350</v>
      </c>
      <c r="E71" s="507"/>
      <c r="F71" s="494"/>
      <c r="G71" s="495"/>
      <c r="H71" s="494"/>
      <c r="I71" s="495"/>
    </row>
    <row r="72" spans="1:9" ht="30.75" customHeight="1" x14ac:dyDescent="0.25">
      <c r="A72" s="577" t="s">
        <v>193</v>
      </c>
      <c r="B72" s="161" t="s">
        <v>99</v>
      </c>
      <c r="C72" s="161" t="s">
        <v>239</v>
      </c>
      <c r="D72" s="161" t="s">
        <v>99</v>
      </c>
      <c r="E72" s="161" t="s">
        <v>239</v>
      </c>
      <c r="F72" s="161" t="s">
        <v>99</v>
      </c>
      <c r="G72" s="161" t="s">
        <v>239</v>
      </c>
      <c r="H72" s="161" t="s">
        <v>99</v>
      </c>
      <c r="I72" s="161" t="s">
        <v>239</v>
      </c>
    </row>
    <row r="73" spans="1:9" ht="30.75" customHeight="1" x14ac:dyDescent="0.25">
      <c r="A73" s="578"/>
      <c r="B73" s="115">
        <f>+B41/C36</f>
        <v>6.6666666666666666E-2</v>
      </c>
      <c r="C73" s="115">
        <f>+B73</f>
        <v>6.6666666666666666E-2</v>
      </c>
      <c r="D73" s="115">
        <v>6.6699999999999995E-2</v>
      </c>
      <c r="E73" s="115">
        <f>+D73</f>
        <v>6.6699999999999995E-2</v>
      </c>
      <c r="F73" s="123"/>
      <c r="G73" s="117"/>
      <c r="H73" s="123"/>
      <c r="I73" s="117"/>
    </row>
    <row r="74" spans="1:9" ht="80.25" customHeight="1" x14ac:dyDescent="0.25">
      <c r="A74" s="113" t="s">
        <v>272</v>
      </c>
      <c r="B74" s="508" t="s">
        <v>351</v>
      </c>
      <c r="C74" s="507"/>
      <c r="D74" s="508" t="s">
        <v>352</v>
      </c>
      <c r="E74" s="507"/>
      <c r="F74" s="498"/>
      <c r="G74" s="499"/>
      <c r="H74" s="537"/>
      <c r="I74" s="538"/>
    </row>
    <row r="75" spans="1:9" ht="80.25" customHeight="1" x14ac:dyDescent="0.25">
      <c r="A75" s="113" t="s">
        <v>275</v>
      </c>
      <c r="B75" s="505" t="s">
        <v>350</v>
      </c>
      <c r="C75" s="507"/>
      <c r="D75" s="505" t="s">
        <v>350</v>
      </c>
      <c r="E75" s="507"/>
      <c r="F75" s="494"/>
      <c r="G75" s="495"/>
      <c r="H75" s="494"/>
      <c r="I75" s="495"/>
    </row>
    <row r="76" spans="1:9" ht="30.75" customHeight="1" x14ac:dyDescent="0.25">
      <c r="A76" s="577" t="s">
        <v>194</v>
      </c>
      <c r="B76" s="161" t="s">
        <v>99</v>
      </c>
      <c r="C76" s="161" t="s">
        <v>239</v>
      </c>
      <c r="D76" s="161" t="s">
        <v>99</v>
      </c>
      <c r="E76" s="161" t="s">
        <v>239</v>
      </c>
      <c r="F76" s="161" t="s">
        <v>99</v>
      </c>
      <c r="G76" s="161" t="s">
        <v>239</v>
      </c>
      <c r="H76" s="161" t="s">
        <v>99</v>
      </c>
      <c r="I76" s="161" t="s">
        <v>239</v>
      </c>
    </row>
    <row r="77" spans="1:9" ht="30.75" customHeight="1" x14ac:dyDescent="0.25">
      <c r="A77" s="578"/>
      <c r="B77" s="115">
        <f>+B43/C36</f>
        <v>8.666666666666667E-2</v>
      </c>
      <c r="C77" s="116"/>
      <c r="D77" s="115">
        <v>8.6699999999999999E-2</v>
      </c>
      <c r="E77" s="116"/>
      <c r="F77" s="296"/>
      <c r="G77" s="117"/>
      <c r="H77" s="123"/>
      <c r="I77" s="117"/>
    </row>
    <row r="78" spans="1:9" ht="80.25" customHeight="1" x14ac:dyDescent="0.25">
      <c r="A78" s="113" t="s">
        <v>272</v>
      </c>
      <c r="B78" s="508"/>
      <c r="C78" s="507"/>
      <c r="D78" s="494"/>
      <c r="E78" s="600"/>
      <c r="F78" s="498"/>
      <c r="G78" s="499"/>
      <c r="H78" s="494"/>
      <c r="I78" s="495"/>
    </row>
    <row r="79" spans="1:9" ht="80.25" customHeight="1" x14ac:dyDescent="0.25">
      <c r="A79" s="113" t="s">
        <v>275</v>
      </c>
      <c r="B79" s="534"/>
      <c r="C79" s="535"/>
      <c r="D79" s="534"/>
      <c r="E79" s="535"/>
      <c r="F79" s="494"/>
      <c r="G79" s="495"/>
      <c r="H79" s="494"/>
      <c r="I79" s="495"/>
    </row>
    <row r="80" spans="1:9" ht="30.75" customHeight="1" x14ac:dyDescent="0.25">
      <c r="A80" s="577" t="s">
        <v>195</v>
      </c>
      <c r="B80" s="161" t="s">
        <v>99</v>
      </c>
      <c r="C80" s="161" t="s">
        <v>239</v>
      </c>
      <c r="D80" s="161" t="s">
        <v>99</v>
      </c>
      <c r="E80" s="161" t="s">
        <v>239</v>
      </c>
      <c r="F80" s="161" t="s">
        <v>99</v>
      </c>
      <c r="G80" s="161" t="s">
        <v>239</v>
      </c>
      <c r="H80" s="161" t="s">
        <v>99</v>
      </c>
      <c r="I80" s="161" t="s">
        <v>239</v>
      </c>
    </row>
    <row r="81" spans="1:9" ht="30.75" customHeight="1" x14ac:dyDescent="0.25">
      <c r="A81" s="578"/>
      <c r="B81" s="115">
        <f>+B47/C36</f>
        <v>8.666666666666667E-2</v>
      </c>
      <c r="C81" s="116"/>
      <c r="D81" s="115">
        <v>8.6699999999999999E-2</v>
      </c>
      <c r="E81" s="116"/>
      <c r="F81" s="296"/>
      <c r="G81" s="117"/>
      <c r="H81" s="123"/>
      <c r="I81" s="117"/>
    </row>
    <row r="82" spans="1:9" ht="80.25" customHeight="1" x14ac:dyDescent="0.25">
      <c r="A82" s="113" t="s">
        <v>272</v>
      </c>
      <c r="B82" s="496"/>
      <c r="C82" s="497"/>
      <c r="D82" s="494"/>
      <c r="E82" s="495"/>
      <c r="F82" s="498"/>
      <c r="G82" s="499"/>
      <c r="H82" s="494"/>
      <c r="I82" s="495"/>
    </row>
    <row r="83" spans="1:9" ht="80.25" customHeight="1" x14ac:dyDescent="0.25">
      <c r="A83" s="113" t="s">
        <v>275</v>
      </c>
      <c r="B83" s="588"/>
      <c r="C83" s="589"/>
      <c r="D83" s="534"/>
      <c r="E83" s="535"/>
      <c r="F83" s="494"/>
      <c r="G83" s="495"/>
      <c r="H83" s="494"/>
      <c r="I83" s="495"/>
    </row>
    <row r="84" spans="1:9" ht="30" customHeight="1" x14ac:dyDescent="0.25">
      <c r="A84" s="577" t="s">
        <v>198</v>
      </c>
      <c r="B84" s="161" t="s">
        <v>99</v>
      </c>
      <c r="C84" s="161" t="s">
        <v>239</v>
      </c>
      <c r="D84" s="161" t="s">
        <v>99</v>
      </c>
      <c r="E84" s="161" t="s">
        <v>239</v>
      </c>
      <c r="F84" s="161" t="s">
        <v>99</v>
      </c>
      <c r="G84" s="161" t="s">
        <v>239</v>
      </c>
      <c r="H84" s="161" t="s">
        <v>99</v>
      </c>
      <c r="I84" s="161" t="s">
        <v>239</v>
      </c>
    </row>
    <row r="85" spans="1:9" ht="30" customHeight="1" x14ac:dyDescent="0.25">
      <c r="A85" s="578"/>
      <c r="B85" s="115">
        <f>+B47/C36</f>
        <v>8.666666666666667E-2</v>
      </c>
      <c r="C85" s="116"/>
      <c r="D85" s="115">
        <v>8.6699999999999999E-2</v>
      </c>
      <c r="E85" s="116"/>
      <c r="F85" s="296"/>
      <c r="G85" s="117"/>
      <c r="H85" s="123"/>
      <c r="I85" s="117"/>
    </row>
    <row r="86" spans="1:9" ht="80.25" customHeight="1" x14ac:dyDescent="0.25">
      <c r="A86" s="113" t="s">
        <v>272</v>
      </c>
      <c r="B86" s="513"/>
      <c r="C86" s="513"/>
      <c r="D86" s="513"/>
      <c r="E86" s="513"/>
      <c r="F86" s="513"/>
      <c r="G86" s="513"/>
      <c r="H86" s="513"/>
      <c r="I86" s="513"/>
    </row>
    <row r="87" spans="1:9" ht="80.25" customHeight="1" x14ac:dyDescent="0.25">
      <c r="A87" s="113" t="s">
        <v>275</v>
      </c>
      <c r="B87" s="487"/>
      <c r="C87" s="488"/>
      <c r="D87" s="487"/>
      <c r="E87" s="488"/>
      <c r="F87" s="487"/>
      <c r="G87" s="488"/>
      <c r="H87" s="487"/>
      <c r="I87" s="488"/>
    </row>
    <row r="88" spans="1:9" ht="29.25" customHeight="1" x14ac:dyDescent="0.25">
      <c r="A88" s="577" t="s">
        <v>199</v>
      </c>
      <c r="B88" s="161" t="s">
        <v>99</v>
      </c>
      <c r="C88" s="161" t="s">
        <v>239</v>
      </c>
      <c r="D88" s="161" t="s">
        <v>99</v>
      </c>
      <c r="E88" s="161" t="s">
        <v>239</v>
      </c>
      <c r="F88" s="161" t="s">
        <v>99</v>
      </c>
      <c r="G88" s="161" t="s">
        <v>239</v>
      </c>
      <c r="H88" s="161" t="s">
        <v>99</v>
      </c>
      <c r="I88" s="161" t="s">
        <v>239</v>
      </c>
    </row>
    <row r="89" spans="1:9" ht="29.25" customHeight="1" x14ac:dyDescent="0.25">
      <c r="A89" s="578"/>
      <c r="B89" s="115">
        <f>+B49/C36</f>
        <v>8.666666666666667E-2</v>
      </c>
      <c r="C89" s="118"/>
      <c r="D89" s="115">
        <v>8.6699999999999999E-2</v>
      </c>
      <c r="E89" s="116"/>
      <c r="F89" s="296"/>
      <c r="G89" s="117"/>
      <c r="H89" s="123"/>
      <c r="I89" s="117"/>
    </row>
    <row r="90" spans="1:9" ht="80.25" customHeight="1" x14ac:dyDescent="0.25">
      <c r="A90" s="113" t="s">
        <v>272</v>
      </c>
      <c r="B90" s="486"/>
      <c r="C90" s="486"/>
      <c r="D90" s="486"/>
      <c r="E90" s="486"/>
      <c r="F90" s="486"/>
      <c r="G90" s="486"/>
      <c r="H90" s="486"/>
      <c r="I90" s="486"/>
    </row>
    <row r="91" spans="1:9" ht="80.25" customHeight="1" x14ac:dyDescent="0.25">
      <c r="A91" s="113" t="s">
        <v>275</v>
      </c>
      <c r="B91" s="487"/>
      <c r="C91" s="488"/>
      <c r="D91" s="487"/>
      <c r="E91" s="488"/>
      <c r="F91" s="487"/>
      <c r="G91" s="488"/>
      <c r="H91" s="487"/>
      <c r="I91" s="488"/>
    </row>
    <row r="92" spans="1:9" ht="24.95" customHeight="1" x14ac:dyDescent="0.25">
      <c r="A92" s="577" t="s">
        <v>200</v>
      </c>
      <c r="B92" s="161" t="s">
        <v>99</v>
      </c>
      <c r="C92" s="161" t="s">
        <v>239</v>
      </c>
      <c r="D92" s="161" t="s">
        <v>99</v>
      </c>
      <c r="E92" s="161" t="s">
        <v>239</v>
      </c>
      <c r="F92" s="161" t="s">
        <v>99</v>
      </c>
      <c r="G92" s="161" t="s">
        <v>239</v>
      </c>
      <c r="H92" s="161" t="s">
        <v>99</v>
      </c>
      <c r="I92" s="161" t="s">
        <v>239</v>
      </c>
    </row>
    <row r="93" spans="1:9" ht="24.95" customHeight="1" x14ac:dyDescent="0.25">
      <c r="A93" s="578"/>
      <c r="B93" s="115">
        <f>+B51/C36</f>
        <v>8.666666666666667E-2</v>
      </c>
      <c r="C93" s="118"/>
      <c r="D93" s="115">
        <v>8.6699999999999999E-2</v>
      </c>
      <c r="E93" s="116"/>
      <c r="F93" s="296"/>
      <c r="G93" s="117"/>
      <c r="H93" s="123"/>
      <c r="I93" s="117"/>
    </row>
    <row r="94" spans="1:9" ht="80.25" customHeight="1" x14ac:dyDescent="0.25">
      <c r="A94" s="113" t="s">
        <v>272</v>
      </c>
      <c r="B94" s="486"/>
      <c r="C94" s="486"/>
      <c r="D94" s="486"/>
      <c r="E94" s="486"/>
      <c r="F94" s="486"/>
      <c r="G94" s="486"/>
      <c r="H94" s="486"/>
      <c r="I94" s="486"/>
    </row>
    <row r="95" spans="1:9" ht="80.25" customHeight="1" x14ac:dyDescent="0.25">
      <c r="A95" s="113" t="s">
        <v>275</v>
      </c>
      <c r="B95" s="487"/>
      <c r="C95" s="488"/>
      <c r="D95" s="487"/>
      <c r="E95" s="488"/>
      <c r="F95" s="487"/>
      <c r="G95" s="488"/>
      <c r="H95" s="487"/>
      <c r="I95" s="488"/>
    </row>
    <row r="96" spans="1:9" ht="24.95" customHeight="1" x14ac:dyDescent="0.25">
      <c r="A96" s="577" t="s">
        <v>201</v>
      </c>
      <c r="B96" s="161" t="s">
        <v>99</v>
      </c>
      <c r="C96" s="161" t="s">
        <v>239</v>
      </c>
      <c r="D96" s="161" t="s">
        <v>99</v>
      </c>
      <c r="E96" s="161" t="s">
        <v>239</v>
      </c>
      <c r="F96" s="161" t="s">
        <v>99</v>
      </c>
      <c r="G96" s="161" t="s">
        <v>239</v>
      </c>
      <c r="H96" s="161" t="s">
        <v>99</v>
      </c>
      <c r="I96" s="161" t="s">
        <v>239</v>
      </c>
    </row>
    <row r="97" spans="1:9" ht="24.95" customHeight="1" x14ac:dyDescent="0.25">
      <c r="A97" s="578"/>
      <c r="B97" s="115">
        <f>+B53/C36</f>
        <v>8.666666666666667E-2</v>
      </c>
      <c r="C97" s="118"/>
      <c r="D97" s="115">
        <v>8.6699999999999999E-2</v>
      </c>
      <c r="E97" s="116"/>
      <c r="F97" s="296"/>
      <c r="G97" s="117"/>
      <c r="H97" s="123"/>
      <c r="I97" s="117"/>
    </row>
    <row r="98" spans="1:9" ht="80.25" customHeight="1" x14ac:dyDescent="0.25">
      <c r="A98" s="113" t="s">
        <v>272</v>
      </c>
      <c r="B98" s="486"/>
      <c r="C98" s="486"/>
      <c r="D98" s="486"/>
      <c r="E98" s="486"/>
      <c r="F98" s="486"/>
      <c r="G98" s="486"/>
      <c r="H98" s="486"/>
      <c r="I98" s="486"/>
    </row>
    <row r="99" spans="1:9" ht="80.25" customHeight="1" x14ac:dyDescent="0.25">
      <c r="A99" s="113" t="s">
        <v>275</v>
      </c>
      <c r="B99" s="487"/>
      <c r="C99" s="488"/>
      <c r="D99" s="487"/>
      <c r="E99" s="488"/>
      <c r="F99" s="487"/>
      <c r="G99" s="488"/>
      <c r="H99" s="487"/>
      <c r="I99" s="488"/>
    </row>
    <row r="100" spans="1:9" ht="24.95" customHeight="1" x14ac:dyDescent="0.25">
      <c r="A100" s="577" t="s">
        <v>203</v>
      </c>
      <c r="B100" s="161" t="s">
        <v>99</v>
      </c>
      <c r="C100" s="161" t="s">
        <v>239</v>
      </c>
      <c r="D100" s="161" t="s">
        <v>99</v>
      </c>
      <c r="E100" s="161" t="s">
        <v>239</v>
      </c>
      <c r="F100" s="161" t="s">
        <v>99</v>
      </c>
      <c r="G100" s="161" t="s">
        <v>239</v>
      </c>
      <c r="H100" s="161" t="s">
        <v>99</v>
      </c>
      <c r="I100" s="161" t="s">
        <v>239</v>
      </c>
    </row>
    <row r="101" spans="1:9" ht="24.95" customHeight="1" x14ac:dyDescent="0.25">
      <c r="A101" s="578"/>
      <c r="B101" s="115">
        <f>+B55/C36</f>
        <v>8.666666666666667E-2</v>
      </c>
      <c r="C101" s="118"/>
      <c r="D101" s="115">
        <v>8.6699999999999999E-2</v>
      </c>
      <c r="E101" s="116"/>
      <c r="F101" s="296"/>
      <c r="G101" s="117"/>
      <c r="H101" s="123"/>
      <c r="I101" s="117"/>
    </row>
    <row r="102" spans="1:9" ht="80.25" customHeight="1" x14ac:dyDescent="0.25">
      <c r="A102" s="113" t="s">
        <v>272</v>
      </c>
      <c r="B102" s="486"/>
      <c r="C102" s="486"/>
      <c r="D102" s="486"/>
      <c r="E102" s="486"/>
      <c r="F102" s="486"/>
      <c r="G102" s="486"/>
      <c r="H102" s="486"/>
      <c r="I102" s="486"/>
    </row>
    <row r="103" spans="1:9" ht="80.25" customHeight="1" x14ac:dyDescent="0.25">
      <c r="A103" s="113" t="s">
        <v>275</v>
      </c>
      <c r="B103" s="487"/>
      <c r="C103" s="488"/>
      <c r="D103" s="487"/>
      <c r="E103" s="488"/>
      <c r="F103" s="487"/>
      <c r="G103" s="488"/>
      <c r="H103" s="487"/>
      <c r="I103" s="488"/>
    </row>
    <row r="104" spans="1:9" ht="24.95" customHeight="1" x14ac:dyDescent="0.25">
      <c r="A104" s="577" t="s">
        <v>204</v>
      </c>
      <c r="B104" s="161" t="s">
        <v>99</v>
      </c>
      <c r="C104" s="161" t="s">
        <v>239</v>
      </c>
      <c r="D104" s="161" t="s">
        <v>99</v>
      </c>
      <c r="E104" s="161" t="s">
        <v>239</v>
      </c>
      <c r="F104" s="161" t="s">
        <v>99</v>
      </c>
      <c r="G104" s="161" t="s">
        <v>239</v>
      </c>
      <c r="H104" s="161" t="s">
        <v>99</v>
      </c>
      <c r="I104" s="161" t="s">
        <v>239</v>
      </c>
    </row>
    <row r="105" spans="1:9" ht="24.95" customHeight="1" x14ac:dyDescent="0.25">
      <c r="A105" s="578"/>
      <c r="B105" s="115">
        <f>+B57/C36</f>
        <v>8.666666666666667E-2</v>
      </c>
      <c r="C105" s="118"/>
      <c r="D105" s="115">
        <v>8.6699999999999999E-2</v>
      </c>
      <c r="E105" s="116"/>
      <c r="F105" s="296"/>
      <c r="G105" s="117"/>
      <c r="H105" s="123"/>
      <c r="I105" s="117"/>
    </row>
    <row r="106" spans="1:9" ht="80.25" customHeight="1" x14ac:dyDescent="0.25">
      <c r="A106" s="113" t="s">
        <v>272</v>
      </c>
      <c r="B106" s="486"/>
      <c r="C106" s="486"/>
      <c r="D106" s="486"/>
      <c r="E106" s="486"/>
      <c r="F106" s="486"/>
      <c r="G106" s="486"/>
      <c r="H106" s="486"/>
      <c r="I106" s="486"/>
    </row>
    <row r="107" spans="1:9" ht="80.25" customHeight="1" x14ac:dyDescent="0.25">
      <c r="A107" s="113" t="s">
        <v>275</v>
      </c>
      <c r="B107" s="487"/>
      <c r="C107" s="488"/>
      <c r="D107" s="487"/>
      <c r="E107" s="488"/>
      <c r="F107" s="487"/>
      <c r="G107" s="488"/>
      <c r="H107" s="487"/>
      <c r="I107" s="488"/>
    </row>
    <row r="108" spans="1:9" ht="24.95" customHeight="1" x14ac:dyDescent="0.25">
      <c r="A108" s="577" t="s">
        <v>205</v>
      </c>
      <c r="B108" s="161" t="s">
        <v>99</v>
      </c>
      <c r="C108" s="161" t="s">
        <v>239</v>
      </c>
      <c r="D108" s="161" t="s">
        <v>99</v>
      </c>
      <c r="E108" s="161" t="s">
        <v>239</v>
      </c>
      <c r="F108" s="161" t="s">
        <v>99</v>
      </c>
      <c r="G108" s="161" t="s">
        <v>239</v>
      </c>
      <c r="H108" s="161" t="s">
        <v>99</v>
      </c>
      <c r="I108" s="161" t="s">
        <v>239</v>
      </c>
    </row>
    <row r="109" spans="1:9" ht="24.95" customHeight="1" x14ac:dyDescent="0.25">
      <c r="A109" s="578"/>
      <c r="B109" s="115">
        <f>+B59/C36</f>
        <v>8.666666666666667E-2</v>
      </c>
      <c r="C109" s="118"/>
      <c r="D109" s="115">
        <v>8.6699999999999999E-2</v>
      </c>
      <c r="E109" s="116"/>
      <c r="F109" s="296"/>
      <c r="G109" s="117"/>
      <c r="H109" s="123"/>
      <c r="I109" s="117"/>
    </row>
    <row r="110" spans="1:9" ht="80.25" customHeight="1" x14ac:dyDescent="0.25">
      <c r="A110" s="113" t="s">
        <v>272</v>
      </c>
      <c r="B110" s="486"/>
      <c r="C110" s="486"/>
      <c r="D110" s="486"/>
      <c r="E110" s="486"/>
      <c r="F110" s="486"/>
      <c r="G110" s="486"/>
      <c r="H110" s="486"/>
      <c r="I110" s="486"/>
    </row>
    <row r="111" spans="1:9" ht="80.25" customHeight="1" x14ac:dyDescent="0.25">
      <c r="A111" s="113" t="s">
        <v>275</v>
      </c>
      <c r="B111" s="487"/>
      <c r="C111" s="488"/>
      <c r="D111" s="487"/>
      <c r="E111" s="488"/>
      <c r="F111" s="487"/>
      <c r="G111" s="488"/>
      <c r="H111" s="487"/>
      <c r="I111" s="488"/>
    </row>
    <row r="112" spans="1:9" ht="24.95" customHeight="1" x14ac:dyDescent="0.25">
      <c r="A112" s="577" t="s">
        <v>206</v>
      </c>
      <c r="B112" s="161" t="s">
        <v>99</v>
      </c>
      <c r="C112" s="161" t="s">
        <v>239</v>
      </c>
      <c r="D112" s="161" t="s">
        <v>99</v>
      </c>
      <c r="E112" s="161" t="s">
        <v>239</v>
      </c>
      <c r="F112" s="161" t="s">
        <v>99</v>
      </c>
      <c r="G112" s="161" t="s">
        <v>239</v>
      </c>
      <c r="H112" s="161" t="s">
        <v>99</v>
      </c>
      <c r="I112" s="161" t="s">
        <v>239</v>
      </c>
    </row>
    <row r="113" spans="1:9" ht="24.95" customHeight="1" x14ac:dyDescent="0.25">
      <c r="A113" s="578"/>
      <c r="B113" s="296">
        <f>+B61/C36</f>
        <v>8.666666666666667E-2</v>
      </c>
      <c r="C113" s="287"/>
      <c r="D113" s="115">
        <v>8.6699999999999999E-2</v>
      </c>
      <c r="E113" s="287"/>
      <c r="F113" s="296"/>
      <c r="G113" s="288"/>
      <c r="H113" s="287"/>
      <c r="I113" s="288"/>
    </row>
    <row r="114" spans="1:9" ht="80.25" customHeight="1" x14ac:dyDescent="0.25">
      <c r="A114" s="113" t="s">
        <v>272</v>
      </c>
      <c r="B114" s="491"/>
      <c r="C114" s="491"/>
      <c r="D114" s="491"/>
      <c r="E114" s="491"/>
      <c r="F114" s="491"/>
      <c r="G114" s="491"/>
      <c r="H114" s="491"/>
      <c r="I114" s="491"/>
    </row>
    <row r="115" spans="1:9" ht="80.25" customHeight="1" x14ac:dyDescent="0.25">
      <c r="A115" s="113" t="s">
        <v>275</v>
      </c>
      <c r="B115" s="487"/>
      <c r="C115" s="488"/>
      <c r="D115" s="487"/>
      <c r="E115" s="488"/>
      <c r="F115" s="487"/>
      <c r="G115" s="488"/>
      <c r="H115" s="487"/>
      <c r="I115" s="488"/>
    </row>
    <row r="116" spans="1:9" ht="16.5" x14ac:dyDescent="0.25">
      <c r="A116" s="114" t="s">
        <v>280</v>
      </c>
      <c r="B116" s="119">
        <f t="shared" ref="B116:I116" si="1">(B69+B73+B77+B81+B85+B89+B93+B97+B101+B105+B109+B113)</f>
        <v>1</v>
      </c>
      <c r="C116" s="119">
        <f t="shared" si="1"/>
        <v>0.13333333333333333</v>
      </c>
      <c r="D116" s="350">
        <f>(D69+D73+D77+D81+D85+D89+D93+D97+D101+D105+D109+D113)</f>
        <v>1.0004</v>
      </c>
      <c r="E116" s="119">
        <f t="shared" si="1"/>
        <v>0.13339999999999999</v>
      </c>
      <c r="F116" s="119">
        <f t="shared" si="1"/>
        <v>0</v>
      </c>
      <c r="G116" s="119">
        <f t="shared" si="1"/>
        <v>0</v>
      </c>
      <c r="H116" s="119">
        <f t="shared" si="1"/>
        <v>0</v>
      </c>
      <c r="I116" s="119">
        <f t="shared" si="1"/>
        <v>0</v>
      </c>
    </row>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 r:id="rId1" xr:uid="{EE3F7A93-0310-4CAB-A4C6-EACCC64B6C34}"/>
    <hyperlink ref="B75" r:id="rId2" xr:uid="{FCA0947C-0F1A-40DF-9E22-1B7361EE4EEF}"/>
    <hyperlink ref="D71" r:id="rId3" xr:uid="{5D6C34D7-4B3A-4E91-86C8-150276234BF4}"/>
    <hyperlink ref="D75" r:id="rId4" xr:uid="{21B65D47-F9BE-45D8-A196-A6E5633115AC}"/>
  </hyperlinks>
  <pageMargins left="0.25" right="0.25" top="0.75" bottom="0.75" header="0.3" footer="0.3"/>
  <pageSetup scale="10" orientation="landscape" r:id="rId5"/>
  <rowBreaks count="1" manualBreakCount="1">
    <brk id="103" max="14" man="1"/>
  </rowBreak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511691A7-389E-4EC9-9A58-1ABCC4C6845C}">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X68"/>
  <sheetViews>
    <sheetView showGridLines="0" view="pageBreakPreview" topLeftCell="D1" zoomScale="85" zoomScaleNormal="70" zoomScaleSheetLayoutView="85" workbookViewId="0">
      <selection activeCell="B24" sqref="B24:J24"/>
    </sheetView>
  </sheetViews>
  <sheetFormatPr baseColWidth="10" defaultColWidth="10.85546875" defaultRowHeight="14.25" x14ac:dyDescent="0.25"/>
  <cols>
    <col min="1" max="1" width="42.42578125" style="66" customWidth="1"/>
    <col min="2" max="7" width="35.7109375" style="66" customWidth="1"/>
    <col min="8" max="8" width="55" style="66" customWidth="1"/>
    <col min="9" max="9" width="46.42578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24" ht="24" customHeight="1" thickBot="1" x14ac:dyDescent="0.3">
      <c r="A1" s="624"/>
      <c r="B1" s="544" t="s">
        <v>182</v>
      </c>
      <c r="C1" s="545"/>
      <c r="D1" s="545"/>
      <c r="E1" s="545"/>
      <c r="F1" s="545"/>
      <c r="G1" s="545"/>
      <c r="H1" s="546"/>
      <c r="I1" s="126" t="s">
        <v>121</v>
      </c>
      <c r="J1" s="127"/>
      <c r="M1" s="151"/>
    </row>
    <row r="2" spans="1:24" ht="24" customHeight="1" thickBot="1" x14ac:dyDescent="0.3">
      <c r="A2" s="625"/>
      <c r="B2" s="547" t="s">
        <v>184</v>
      </c>
      <c r="C2" s="548"/>
      <c r="D2" s="548"/>
      <c r="E2" s="548"/>
      <c r="F2" s="548"/>
      <c r="G2" s="548"/>
      <c r="H2" s="549"/>
      <c r="I2" s="126" t="s">
        <v>122</v>
      </c>
      <c r="J2" s="127"/>
      <c r="M2" s="151"/>
    </row>
    <row r="3" spans="1:24" ht="24" customHeight="1" thickBot="1" x14ac:dyDescent="0.3">
      <c r="A3" s="625"/>
      <c r="B3" s="547" t="s">
        <v>186</v>
      </c>
      <c r="C3" s="548"/>
      <c r="D3" s="548"/>
      <c r="E3" s="548"/>
      <c r="F3" s="548"/>
      <c r="G3" s="548"/>
      <c r="H3" s="549"/>
      <c r="I3" s="126" t="s">
        <v>353</v>
      </c>
      <c r="J3" s="127"/>
      <c r="M3" s="151"/>
    </row>
    <row r="4" spans="1:24" ht="24" customHeight="1" thickBot="1" x14ac:dyDescent="0.3">
      <c r="A4" s="626"/>
      <c r="B4" s="550" t="s">
        <v>354</v>
      </c>
      <c r="C4" s="551"/>
      <c r="D4" s="551"/>
      <c r="E4" s="551"/>
      <c r="F4" s="551"/>
      <c r="G4" s="551"/>
      <c r="H4" s="552"/>
      <c r="I4" s="126" t="s">
        <v>189</v>
      </c>
      <c r="J4" s="127"/>
      <c r="M4" s="151"/>
    </row>
    <row r="6" spans="1:24" ht="15" customHeight="1" thickBot="1" x14ac:dyDescent="0.3">
      <c r="A6" s="71"/>
      <c r="B6" s="72"/>
      <c r="C6" s="72"/>
      <c r="D6" s="74"/>
      <c r="E6" s="73"/>
      <c r="F6" s="73"/>
      <c r="G6" s="336"/>
      <c r="H6" s="336"/>
      <c r="I6" s="75"/>
      <c r="J6" s="75"/>
      <c r="K6" s="72"/>
      <c r="L6" s="72"/>
      <c r="M6" s="72"/>
      <c r="N6" s="72"/>
      <c r="O6" s="72"/>
      <c r="P6" s="72"/>
      <c r="Q6" s="72"/>
      <c r="R6" s="72"/>
      <c r="S6" s="72"/>
      <c r="T6" s="76"/>
      <c r="U6" s="72"/>
      <c r="V6" s="72"/>
      <c r="X6" s="77"/>
    </row>
    <row r="7" spans="1:24" ht="15" customHeight="1" x14ac:dyDescent="0.25">
      <c r="A7" s="628" t="s">
        <v>355</v>
      </c>
      <c r="B7" s="632" t="s">
        <v>356</v>
      </c>
      <c r="C7" s="633"/>
      <c r="D7" s="633"/>
      <c r="E7" s="633"/>
      <c r="F7" s="633"/>
      <c r="G7" s="633"/>
      <c r="H7" s="633"/>
      <c r="I7" s="633"/>
      <c r="J7" s="633"/>
      <c r="K7" s="72"/>
      <c r="L7" s="72"/>
      <c r="M7" s="72"/>
      <c r="N7" s="72"/>
      <c r="O7" s="72"/>
      <c r="P7" s="72"/>
      <c r="Q7" s="72"/>
      <c r="R7" s="72"/>
      <c r="S7" s="72"/>
      <c r="T7" s="72"/>
      <c r="U7" s="72"/>
      <c r="V7" s="72"/>
      <c r="W7" s="72"/>
      <c r="X7" s="72"/>
    </row>
    <row r="8" spans="1:24" ht="15" customHeight="1" x14ac:dyDescent="0.25">
      <c r="A8" s="629"/>
      <c r="B8" s="632"/>
      <c r="C8" s="633"/>
      <c r="D8" s="633"/>
      <c r="E8" s="633"/>
      <c r="F8" s="633"/>
      <c r="G8" s="633"/>
      <c r="H8" s="633"/>
      <c r="I8" s="633"/>
      <c r="J8" s="633"/>
      <c r="K8" s="72"/>
      <c r="L8" s="72"/>
      <c r="M8" s="72"/>
      <c r="N8" s="72"/>
      <c r="O8" s="72"/>
      <c r="P8" s="72"/>
      <c r="Q8" s="72"/>
      <c r="R8" s="72"/>
      <c r="S8" s="72"/>
      <c r="T8" s="72"/>
      <c r="U8" s="72"/>
      <c r="V8" s="72"/>
      <c r="W8" s="72"/>
      <c r="X8" s="72"/>
    </row>
    <row r="9" spans="1:24" ht="15" customHeight="1" x14ac:dyDescent="0.25">
      <c r="A9" s="629"/>
      <c r="B9" s="632"/>
      <c r="C9" s="633"/>
      <c r="D9" s="633"/>
      <c r="E9" s="633"/>
      <c r="F9" s="633"/>
      <c r="G9" s="633"/>
      <c r="H9" s="633"/>
      <c r="I9" s="633"/>
      <c r="J9" s="633"/>
      <c r="K9" s="72"/>
      <c r="L9" s="72"/>
      <c r="M9" s="72"/>
      <c r="N9" s="72"/>
      <c r="O9" s="72"/>
      <c r="P9" s="72"/>
      <c r="Q9" s="72"/>
      <c r="R9" s="72"/>
      <c r="S9" s="72"/>
      <c r="T9" s="72"/>
      <c r="U9" s="72"/>
      <c r="V9" s="72"/>
      <c r="W9" s="72"/>
      <c r="X9" s="72"/>
    </row>
    <row r="10" spans="1:24" ht="15" customHeight="1" thickBot="1" x14ac:dyDescent="0.3">
      <c r="A10" s="630"/>
      <c r="B10" s="632"/>
      <c r="C10" s="633"/>
      <c r="D10" s="633"/>
      <c r="E10" s="633"/>
      <c r="F10" s="633"/>
      <c r="G10" s="633"/>
      <c r="H10" s="633"/>
      <c r="I10" s="633"/>
      <c r="J10" s="633"/>
      <c r="K10" s="72"/>
      <c r="L10" s="72"/>
      <c r="M10" s="72"/>
      <c r="N10" s="72"/>
      <c r="O10" s="72"/>
      <c r="P10" s="72"/>
      <c r="Q10" s="72"/>
      <c r="R10" s="72"/>
      <c r="S10" s="72"/>
      <c r="T10" s="72"/>
      <c r="U10" s="72"/>
      <c r="V10" s="72"/>
      <c r="W10" s="72"/>
      <c r="X10" s="72"/>
    </row>
    <row r="11" spans="1:24" ht="9" customHeight="1" thickBot="1" x14ac:dyDescent="0.3">
      <c r="A11" s="78"/>
      <c r="B11" s="145"/>
      <c r="C11" s="72"/>
      <c r="D11" s="72"/>
      <c r="E11" s="72"/>
      <c r="F11" s="72"/>
      <c r="G11" s="72"/>
      <c r="H11" s="72"/>
      <c r="I11" s="72"/>
      <c r="J11" s="72"/>
      <c r="K11" s="72"/>
      <c r="L11" s="72"/>
      <c r="M11" s="72"/>
      <c r="N11" s="72"/>
      <c r="O11" s="72"/>
      <c r="P11" s="72"/>
      <c r="Q11" s="72"/>
      <c r="R11" s="72"/>
      <c r="S11" s="72"/>
      <c r="T11" s="72"/>
      <c r="U11" s="72"/>
      <c r="V11" s="72"/>
      <c r="W11" s="72"/>
      <c r="X11" s="72"/>
    </row>
    <row r="12" spans="1:24" s="146" customFormat="1" ht="21.75" customHeight="1" thickBot="1" x14ac:dyDescent="0.3">
      <c r="A12" s="571" t="s">
        <v>190</v>
      </c>
      <c r="B12" s="230" t="s">
        <v>191</v>
      </c>
      <c r="C12" s="257" t="s">
        <v>192</v>
      </c>
      <c r="D12" s="230" t="s">
        <v>193</v>
      </c>
      <c r="E12" s="257" t="s">
        <v>192</v>
      </c>
      <c r="F12" s="230" t="s">
        <v>194</v>
      </c>
      <c r="G12" s="258"/>
      <c r="H12" s="230" t="s">
        <v>195</v>
      </c>
      <c r="I12" s="259"/>
    </row>
    <row r="13" spans="1:24" s="146" customFormat="1" ht="21.75" customHeight="1" thickBot="1" x14ac:dyDescent="0.3">
      <c r="A13" s="571"/>
      <c r="B13" s="232" t="s">
        <v>198</v>
      </c>
      <c r="C13" s="157"/>
      <c r="D13" s="230" t="s">
        <v>199</v>
      </c>
      <c r="E13" s="127"/>
      <c r="F13" s="230" t="s">
        <v>200</v>
      </c>
      <c r="G13" s="127"/>
      <c r="H13" s="230" t="s">
        <v>201</v>
      </c>
      <c r="I13" s="259"/>
    </row>
    <row r="14" spans="1:24" s="146" customFormat="1" ht="21.75" customHeight="1" thickBot="1" x14ac:dyDescent="0.3">
      <c r="A14" s="571"/>
      <c r="B14" s="230" t="s">
        <v>203</v>
      </c>
      <c r="C14" s="257"/>
      <c r="D14" s="230" t="s">
        <v>204</v>
      </c>
      <c r="E14" s="127"/>
      <c r="F14" s="230" t="s">
        <v>205</v>
      </c>
      <c r="G14" s="127"/>
      <c r="H14" s="230" t="s">
        <v>206</v>
      </c>
      <c r="I14" s="259"/>
    </row>
    <row r="15" spans="1:24" s="146" customFormat="1" ht="21.75" customHeight="1" thickBot="1" x14ac:dyDescent="0.3">
      <c r="A15" s="66"/>
      <c r="B15" s="66"/>
      <c r="C15" s="66"/>
      <c r="D15" s="66"/>
      <c r="E15" s="66"/>
      <c r="F15" s="66"/>
      <c r="G15" s="66"/>
      <c r="H15" s="66"/>
      <c r="I15" s="66"/>
      <c r="J15" s="66"/>
      <c r="K15" s="66"/>
      <c r="L15" s="162"/>
      <c r="M15" s="163"/>
      <c r="N15" s="163"/>
      <c r="O15" s="163"/>
    </row>
    <row r="16" spans="1:24" s="146" customFormat="1" ht="21.75" customHeight="1" thickBot="1" x14ac:dyDescent="0.3">
      <c r="A16" s="570" t="s">
        <v>196</v>
      </c>
      <c r="B16" s="570"/>
      <c r="C16" s="254" t="s">
        <v>197</v>
      </c>
      <c r="D16" s="579"/>
      <c r="E16" s="579"/>
      <c r="F16" s="579"/>
      <c r="G16" s="66"/>
      <c r="H16" s="66"/>
      <c r="I16" s="66"/>
      <c r="J16" s="66"/>
      <c r="K16" s="66"/>
      <c r="L16" s="162"/>
      <c r="M16" s="163"/>
      <c r="N16" s="163"/>
      <c r="O16" s="163"/>
    </row>
    <row r="17" spans="1:15" s="146" customFormat="1" ht="21.75" customHeight="1" thickBot="1" x14ac:dyDescent="0.3">
      <c r="A17" s="570"/>
      <c r="B17" s="570"/>
      <c r="C17" s="254" t="s">
        <v>202</v>
      </c>
      <c r="D17" s="579"/>
      <c r="E17" s="579"/>
      <c r="F17" s="579"/>
      <c r="G17" s="66"/>
      <c r="H17" s="66"/>
      <c r="I17" s="66"/>
      <c r="J17" s="66"/>
      <c r="K17" s="66"/>
      <c r="L17" s="162"/>
      <c r="M17" s="163"/>
      <c r="N17" s="163"/>
      <c r="O17" s="163"/>
    </row>
    <row r="18" spans="1:15" s="146" customFormat="1" ht="21.75" customHeight="1" thickBot="1" x14ac:dyDescent="0.3">
      <c r="A18" s="570"/>
      <c r="B18" s="570"/>
      <c r="C18" s="254" t="s">
        <v>207</v>
      </c>
      <c r="D18" s="579" t="s">
        <v>192</v>
      </c>
      <c r="E18" s="579"/>
      <c r="F18" s="579"/>
      <c r="G18" s="66"/>
      <c r="H18" s="66"/>
      <c r="I18" s="66"/>
      <c r="J18" s="66"/>
      <c r="K18" s="66"/>
      <c r="L18" s="162"/>
      <c r="M18" s="163"/>
      <c r="N18" s="163"/>
      <c r="O18" s="163"/>
    </row>
    <row r="19" spans="1:15" s="146" customFormat="1" ht="21.75" customHeight="1" x14ac:dyDescent="0.25">
      <c r="A19" s="66"/>
      <c r="B19" s="66"/>
      <c r="C19" s="66"/>
      <c r="D19" s="66"/>
      <c r="E19" s="66"/>
      <c r="F19" s="66"/>
      <c r="G19" s="66"/>
      <c r="H19" s="66"/>
      <c r="I19" s="66"/>
      <c r="J19" s="66"/>
      <c r="K19" s="66"/>
      <c r="L19" s="162"/>
      <c r="M19" s="163"/>
      <c r="N19" s="163"/>
      <c r="O19" s="163"/>
    </row>
    <row r="20" spans="1:15" s="92" customFormat="1" ht="16.5" customHeight="1" x14ac:dyDescent="0.2"/>
    <row r="21" spans="1:15" ht="5.25" customHeight="1" thickBot="1" x14ac:dyDescent="0.3"/>
    <row r="22" spans="1:15" ht="48" customHeight="1" thickBot="1" x14ac:dyDescent="0.3">
      <c r="A22" s="631" t="s">
        <v>357</v>
      </c>
      <c r="B22" s="631"/>
      <c r="C22" s="631"/>
      <c r="D22" s="631"/>
      <c r="E22" s="631"/>
      <c r="F22" s="631"/>
      <c r="G22" s="631"/>
      <c r="H22" s="631"/>
      <c r="I22" s="631"/>
      <c r="J22" s="631"/>
    </row>
    <row r="23" spans="1:15" ht="69.95" customHeight="1" thickBot="1" x14ac:dyDescent="0.3">
      <c r="A23" s="236" t="s">
        <v>218</v>
      </c>
      <c r="B23" s="622" t="s">
        <v>283</v>
      </c>
      <c r="C23" s="627"/>
      <c r="D23" s="623"/>
      <c r="E23" s="237" t="s">
        <v>358</v>
      </c>
      <c r="F23" s="238" t="s">
        <v>359</v>
      </c>
      <c r="G23" s="237" t="s">
        <v>360</v>
      </c>
      <c r="H23" s="622" t="s">
        <v>361</v>
      </c>
      <c r="I23" s="627"/>
      <c r="J23" s="623"/>
    </row>
    <row r="24" spans="1:15" ht="50.25" customHeight="1" thickBot="1" x14ac:dyDescent="0.3">
      <c r="A24" s="206" t="s">
        <v>362</v>
      </c>
      <c r="B24" s="622" t="s">
        <v>363</v>
      </c>
      <c r="C24" s="627"/>
      <c r="D24" s="627"/>
      <c r="E24" s="627"/>
      <c r="F24" s="627"/>
      <c r="G24" s="627"/>
      <c r="H24" s="627"/>
      <c r="I24" s="627"/>
      <c r="J24" s="623"/>
    </row>
    <row r="25" spans="1:15" ht="50.25" customHeight="1" thickBot="1" x14ac:dyDescent="0.3">
      <c r="A25" s="613" t="s">
        <v>364</v>
      </c>
      <c r="B25" s="239">
        <v>2024</v>
      </c>
      <c r="C25" s="240">
        <v>2025</v>
      </c>
      <c r="D25" s="240">
        <v>2026</v>
      </c>
      <c r="E25" s="240">
        <v>2027</v>
      </c>
      <c r="F25" s="241" t="s">
        <v>93</v>
      </c>
      <c r="G25" s="242" t="s">
        <v>365</v>
      </c>
      <c r="H25" s="634" t="s">
        <v>366</v>
      </c>
      <c r="I25" s="635"/>
      <c r="J25" s="636"/>
    </row>
    <row r="26" spans="1:15" ht="50.25" customHeight="1" thickBot="1" x14ac:dyDescent="0.3">
      <c r="A26" s="614"/>
      <c r="B26" s="243">
        <v>1</v>
      </c>
      <c r="C26" s="244">
        <v>1</v>
      </c>
      <c r="D26" s="244">
        <v>1</v>
      </c>
      <c r="E26" s="244">
        <v>1</v>
      </c>
      <c r="F26" s="245">
        <v>1</v>
      </c>
      <c r="G26" s="383">
        <v>0.91300000000000003</v>
      </c>
      <c r="H26" s="622" t="s">
        <v>23</v>
      </c>
      <c r="I26" s="627"/>
      <c r="J26" s="623"/>
    </row>
    <row r="27" spans="1:15" ht="52.5" customHeight="1" thickBot="1" x14ac:dyDescent="0.3">
      <c r="A27" s="206"/>
      <c r="B27" s="637" t="s">
        <v>367</v>
      </c>
      <c r="C27" s="638"/>
      <c r="D27" s="638"/>
      <c r="E27" s="638"/>
      <c r="F27" s="638"/>
      <c r="G27" s="638"/>
      <c r="H27" s="638"/>
      <c r="I27" s="638"/>
      <c r="J27" s="639"/>
    </row>
    <row r="28" spans="1:15" s="96" customFormat="1" ht="56.25" customHeight="1" thickBot="1" x14ac:dyDescent="0.3">
      <c r="A28" s="613" t="s">
        <v>237</v>
      </c>
      <c r="B28" s="206" t="s">
        <v>238</v>
      </c>
      <c r="C28" s="236" t="s">
        <v>239</v>
      </c>
      <c r="D28" s="615" t="s">
        <v>240</v>
      </c>
      <c r="E28" s="616"/>
      <c r="F28" s="615" t="s">
        <v>241</v>
      </c>
      <c r="G28" s="616"/>
      <c r="H28" s="207" t="s">
        <v>242</v>
      </c>
      <c r="I28" s="205" t="s">
        <v>243</v>
      </c>
      <c r="J28" s="205" t="s">
        <v>368</v>
      </c>
    </row>
    <row r="29" spans="1:15" ht="285.75" thickBot="1" x14ac:dyDescent="0.3">
      <c r="A29" s="614"/>
      <c r="B29" s="247">
        <v>100</v>
      </c>
      <c r="C29" s="159">
        <v>100</v>
      </c>
      <c r="D29" s="516" t="s">
        <v>284</v>
      </c>
      <c r="E29" s="517"/>
      <c r="F29" s="516" t="s">
        <v>285</v>
      </c>
      <c r="G29" s="517"/>
      <c r="H29" s="380" t="s">
        <v>286</v>
      </c>
      <c r="I29" s="381" t="s">
        <v>287</v>
      </c>
      <c r="J29" s="392" t="s">
        <v>295</v>
      </c>
    </row>
    <row r="30" spans="1:15" s="96" customFormat="1" ht="45" customHeight="1" thickBot="1" x14ac:dyDescent="0.3">
      <c r="A30" s="613" t="s">
        <v>248</v>
      </c>
      <c r="B30" s="204" t="s">
        <v>238</v>
      </c>
      <c r="C30" s="207" t="s">
        <v>239</v>
      </c>
      <c r="D30" s="615" t="s">
        <v>240</v>
      </c>
      <c r="E30" s="616"/>
      <c r="F30" s="615" t="s">
        <v>241</v>
      </c>
      <c r="G30" s="616"/>
      <c r="H30" s="207" t="s">
        <v>242</v>
      </c>
      <c r="I30" s="205" t="s">
        <v>243</v>
      </c>
      <c r="J30" s="205" t="s">
        <v>368</v>
      </c>
    </row>
    <row r="31" spans="1:15" ht="210.75" thickBot="1" x14ac:dyDescent="0.3">
      <c r="A31" s="614"/>
      <c r="B31" s="247">
        <v>100</v>
      </c>
      <c r="C31" s="159">
        <v>100</v>
      </c>
      <c r="D31" s="516" t="s">
        <v>288</v>
      </c>
      <c r="E31" s="517"/>
      <c r="F31" s="516" t="s">
        <v>289</v>
      </c>
      <c r="G31" s="517"/>
      <c r="H31" s="380" t="s">
        <v>290</v>
      </c>
      <c r="I31" s="381" t="s">
        <v>287</v>
      </c>
      <c r="J31" s="392" t="s">
        <v>295</v>
      </c>
    </row>
    <row r="32" spans="1:15" s="96" customFormat="1" ht="45" customHeight="1" thickBot="1" x14ac:dyDescent="0.3">
      <c r="A32" s="613" t="s">
        <v>252</v>
      </c>
      <c r="B32" s="204" t="s">
        <v>238</v>
      </c>
      <c r="C32" s="207" t="s">
        <v>239</v>
      </c>
      <c r="D32" s="615" t="s">
        <v>240</v>
      </c>
      <c r="E32" s="616"/>
      <c r="F32" s="615" t="s">
        <v>241</v>
      </c>
      <c r="G32" s="616"/>
      <c r="H32" s="207" t="s">
        <v>242</v>
      </c>
      <c r="I32" s="205" t="s">
        <v>243</v>
      </c>
      <c r="J32" s="205" t="s">
        <v>368</v>
      </c>
    </row>
    <row r="33" spans="1:10" ht="120.75" customHeight="1" thickBot="1" x14ac:dyDescent="0.3">
      <c r="A33" s="614"/>
      <c r="B33" s="247">
        <v>100</v>
      </c>
      <c r="C33" s="159">
        <f>+D59</f>
        <v>0</v>
      </c>
      <c r="D33" s="622"/>
      <c r="E33" s="623"/>
      <c r="F33" s="622"/>
      <c r="G33" s="623"/>
      <c r="H33" s="158"/>
      <c r="I33" s="248"/>
      <c r="J33" s="248"/>
    </row>
    <row r="34" spans="1:10" s="96" customFormat="1" ht="47.25" customHeight="1" thickBot="1" x14ac:dyDescent="0.3">
      <c r="A34" s="613" t="s">
        <v>253</v>
      </c>
      <c r="B34" s="204" t="s">
        <v>238</v>
      </c>
      <c r="C34" s="204" t="s">
        <v>239</v>
      </c>
      <c r="D34" s="615" t="s">
        <v>240</v>
      </c>
      <c r="E34" s="616"/>
      <c r="F34" s="615" t="s">
        <v>241</v>
      </c>
      <c r="G34" s="616"/>
      <c r="H34" s="207" t="s">
        <v>242</v>
      </c>
      <c r="I34" s="207" t="s">
        <v>243</v>
      </c>
      <c r="J34" s="205" t="s">
        <v>368</v>
      </c>
    </row>
    <row r="35" spans="1:10" ht="120.75" customHeight="1" thickBot="1" x14ac:dyDescent="0.3">
      <c r="A35" s="614"/>
      <c r="B35" s="247">
        <v>100</v>
      </c>
      <c r="C35" s="159">
        <f>+E59</f>
        <v>0</v>
      </c>
      <c r="D35" s="620"/>
      <c r="E35" s="621"/>
      <c r="F35" s="620"/>
      <c r="G35" s="621"/>
      <c r="H35" s="249"/>
      <c r="I35" s="250"/>
      <c r="J35" s="250"/>
    </row>
    <row r="36" spans="1:10" s="96" customFormat="1" ht="47.25" customHeight="1" thickBot="1" x14ac:dyDescent="0.3">
      <c r="A36" s="613" t="s">
        <v>254</v>
      </c>
      <c r="B36" s="204" t="s">
        <v>238</v>
      </c>
      <c r="C36" s="207" t="s">
        <v>239</v>
      </c>
      <c r="D36" s="615" t="s">
        <v>240</v>
      </c>
      <c r="E36" s="616"/>
      <c r="F36" s="615" t="s">
        <v>241</v>
      </c>
      <c r="G36" s="616"/>
      <c r="H36" s="207" t="s">
        <v>242</v>
      </c>
      <c r="I36" s="205" t="s">
        <v>243</v>
      </c>
      <c r="J36" s="205" t="s">
        <v>368</v>
      </c>
    </row>
    <row r="37" spans="1:10" ht="120.75" customHeight="1" thickBot="1" x14ac:dyDescent="0.3">
      <c r="A37" s="614"/>
      <c r="B37" s="247">
        <v>100</v>
      </c>
      <c r="C37" s="159">
        <f>+F59</f>
        <v>0</v>
      </c>
      <c r="D37" s="617"/>
      <c r="E37" s="618"/>
      <c r="F37" s="617"/>
      <c r="G37" s="618"/>
      <c r="H37" s="158"/>
      <c r="I37" s="251"/>
      <c r="J37" s="251"/>
    </row>
    <row r="38" spans="1:10" s="96" customFormat="1" ht="48.75" customHeight="1" thickBot="1" x14ac:dyDescent="0.3">
      <c r="A38" s="613" t="s">
        <v>255</v>
      </c>
      <c r="B38" s="204" t="s">
        <v>238</v>
      </c>
      <c r="C38" s="207" t="s">
        <v>239</v>
      </c>
      <c r="D38" s="615" t="s">
        <v>240</v>
      </c>
      <c r="E38" s="616"/>
      <c r="F38" s="615" t="s">
        <v>241</v>
      </c>
      <c r="G38" s="616"/>
      <c r="H38" s="207" t="s">
        <v>242</v>
      </c>
      <c r="I38" s="205" t="s">
        <v>243</v>
      </c>
      <c r="J38" s="205" t="s">
        <v>368</v>
      </c>
    </row>
    <row r="39" spans="1:10" ht="120.75" customHeight="1" thickBot="1" x14ac:dyDescent="0.3">
      <c r="A39" s="614"/>
      <c r="B39" s="252">
        <v>100</v>
      </c>
      <c r="C39" s="160">
        <f>+G59</f>
        <v>0</v>
      </c>
      <c r="D39" s="617"/>
      <c r="E39" s="618"/>
      <c r="F39" s="617"/>
      <c r="G39" s="618"/>
      <c r="H39" s="158"/>
      <c r="I39" s="251"/>
      <c r="J39" s="251"/>
    </row>
    <row r="40" spans="1:10" ht="46.5" customHeight="1" thickBot="1" x14ac:dyDescent="0.3">
      <c r="A40" s="613" t="s">
        <v>256</v>
      </c>
      <c r="B40" s="206" t="s">
        <v>238</v>
      </c>
      <c r="C40" s="236" t="s">
        <v>239</v>
      </c>
      <c r="D40" s="615" t="s">
        <v>240</v>
      </c>
      <c r="E40" s="616"/>
      <c r="F40" s="615" t="s">
        <v>241</v>
      </c>
      <c r="G40" s="616"/>
      <c r="H40" s="207" t="s">
        <v>242</v>
      </c>
      <c r="I40" s="205" t="s">
        <v>243</v>
      </c>
      <c r="J40" s="205" t="s">
        <v>368</v>
      </c>
    </row>
    <row r="41" spans="1:10" ht="120.75" customHeight="1" thickBot="1" x14ac:dyDescent="0.3">
      <c r="A41" s="614"/>
      <c r="B41" s="252">
        <v>100</v>
      </c>
      <c r="C41" s="160">
        <f>+H59</f>
        <v>0</v>
      </c>
      <c r="D41" s="617"/>
      <c r="E41" s="619"/>
      <c r="F41" s="617"/>
      <c r="G41" s="618"/>
      <c r="H41" s="158"/>
      <c r="I41" s="251"/>
      <c r="J41" s="251"/>
    </row>
    <row r="42" spans="1:10" ht="48.75" customHeight="1" thickBot="1" x14ac:dyDescent="0.3">
      <c r="A42" s="613" t="s">
        <v>257</v>
      </c>
      <c r="B42" s="206" t="s">
        <v>238</v>
      </c>
      <c r="C42" s="236" t="s">
        <v>239</v>
      </c>
      <c r="D42" s="615" t="s">
        <v>240</v>
      </c>
      <c r="E42" s="616"/>
      <c r="F42" s="615" t="s">
        <v>241</v>
      </c>
      <c r="G42" s="616"/>
      <c r="H42" s="207" t="s">
        <v>242</v>
      </c>
      <c r="I42" s="205" t="s">
        <v>243</v>
      </c>
      <c r="J42" s="205" t="s">
        <v>368</v>
      </c>
    </row>
    <row r="43" spans="1:10" ht="120.75" customHeight="1" thickBot="1" x14ac:dyDescent="0.3">
      <c r="A43" s="614"/>
      <c r="B43" s="252">
        <v>100</v>
      </c>
      <c r="C43" s="160">
        <f>+I59</f>
        <v>0</v>
      </c>
      <c r="D43" s="617"/>
      <c r="E43" s="619"/>
      <c r="F43" s="617"/>
      <c r="G43" s="618"/>
      <c r="H43" s="253"/>
      <c r="I43" s="158"/>
      <c r="J43" s="251"/>
    </row>
    <row r="44" spans="1:10" ht="42.75" customHeight="1" thickBot="1" x14ac:dyDescent="0.3">
      <c r="A44" s="613" t="s">
        <v>258</v>
      </c>
      <c r="B44" s="206" t="s">
        <v>238</v>
      </c>
      <c r="C44" s="236" t="s">
        <v>239</v>
      </c>
      <c r="D44" s="615" t="s">
        <v>240</v>
      </c>
      <c r="E44" s="616"/>
      <c r="F44" s="615" t="s">
        <v>241</v>
      </c>
      <c r="G44" s="616"/>
      <c r="H44" s="207" t="s">
        <v>242</v>
      </c>
      <c r="I44" s="205" t="s">
        <v>243</v>
      </c>
      <c r="J44" s="205" t="s">
        <v>368</v>
      </c>
    </row>
    <row r="45" spans="1:10" ht="120.75" customHeight="1" thickBot="1" x14ac:dyDescent="0.3">
      <c r="A45" s="614"/>
      <c r="B45" s="252">
        <v>100</v>
      </c>
      <c r="C45" s="160">
        <f>+J59</f>
        <v>0</v>
      </c>
      <c r="D45" s="617"/>
      <c r="E45" s="618"/>
      <c r="F45" s="617"/>
      <c r="G45" s="618"/>
      <c r="H45" s="158"/>
      <c r="I45" s="158"/>
      <c r="J45" s="158"/>
    </row>
    <row r="46" spans="1:10" ht="45" customHeight="1" thickBot="1" x14ac:dyDescent="0.3">
      <c r="A46" s="613" t="s">
        <v>259</v>
      </c>
      <c r="B46" s="206" t="s">
        <v>238</v>
      </c>
      <c r="C46" s="236" t="s">
        <v>239</v>
      </c>
      <c r="D46" s="615" t="s">
        <v>240</v>
      </c>
      <c r="E46" s="616"/>
      <c r="F46" s="615" t="s">
        <v>241</v>
      </c>
      <c r="G46" s="616"/>
      <c r="H46" s="207" t="s">
        <v>242</v>
      </c>
      <c r="I46" s="205" t="s">
        <v>243</v>
      </c>
      <c r="J46" s="205" t="s">
        <v>368</v>
      </c>
    </row>
    <row r="47" spans="1:10" ht="120.75" customHeight="1" thickBot="1" x14ac:dyDescent="0.3">
      <c r="A47" s="614"/>
      <c r="B47" s="252">
        <v>100</v>
      </c>
      <c r="C47" s="160">
        <f>+K59</f>
        <v>0</v>
      </c>
      <c r="D47" s="617"/>
      <c r="E47" s="618"/>
      <c r="F47" s="617"/>
      <c r="G47" s="618"/>
      <c r="H47" s="158"/>
      <c r="I47" s="251"/>
      <c r="J47" s="251"/>
    </row>
    <row r="48" spans="1:10" ht="46.5" customHeight="1" thickBot="1" x14ac:dyDescent="0.3">
      <c r="A48" s="613" t="s">
        <v>260</v>
      </c>
      <c r="B48" s="206" t="s">
        <v>238</v>
      </c>
      <c r="C48" s="236" t="s">
        <v>239</v>
      </c>
      <c r="D48" s="615" t="s">
        <v>240</v>
      </c>
      <c r="E48" s="616"/>
      <c r="F48" s="615" t="s">
        <v>241</v>
      </c>
      <c r="G48" s="616"/>
      <c r="H48" s="207" t="s">
        <v>242</v>
      </c>
      <c r="I48" s="205" t="s">
        <v>243</v>
      </c>
      <c r="J48" s="205" t="s">
        <v>368</v>
      </c>
    </row>
    <row r="49" spans="1:13" ht="120.75" customHeight="1" thickBot="1" x14ac:dyDescent="0.3">
      <c r="A49" s="614"/>
      <c r="B49" s="252">
        <v>100</v>
      </c>
      <c r="C49" s="160">
        <f>+L59</f>
        <v>0</v>
      </c>
      <c r="D49" s="617"/>
      <c r="E49" s="618"/>
      <c r="F49" s="619"/>
      <c r="G49" s="619"/>
      <c r="H49" s="158"/>
      <c r="I49" s="158"/>
      <c r="J49" s="158"/>
    </row>
    <row r="50" spans="1:13" ht="48.75" customHeight="1" thickBot="1" x14ac:dyDescent="0.3">
      <c r="A50" s="613" t="s">
        <v>261</v>
      </c>
      <c r="B50" s="206" t="s">
        <v>238</v>
      </c>
      <c r="C50" s="236" t="s">
        <v>239</v>
      </c>
      <c r="D50" s="615" t="s">
        <v>240</v>
      </c>
      <c r="E50" s="616"/>
      <c r="F50" s="615" t="s">
        <v>241</v>
      </c>
      <c r="G50" s="616"/>
      <c r="H50" s="207" t="s">
        <v>242</v>
      </c>
      <c r="I50" s="205" t="s">
        <v>243</v>
      </c>
      <c r="J50" s="205" t="s">
        <v>368</v>
      </c>
    </row>
    <row r="51" spans="1:13" ht="120.75" customHeight="1" thickBot="1" x14ac:dyDescent="0.3">
      <c r="A51" s="614"/>
      <c r="B51" s="252">
        <v>100</v>
      </c>
      <c r="C51" s="160">
        <f>+M59</f>
        <v>0</v>
      </c>
      <c r="D51" s="617"/>
      <c r="E51" s="618"/>
      <c r="F51" s="617"/>
      <c r="G51" s="618"/>
      <c r="H51" s="158"/>
      <c r="I51" s="158"/>
      <c r="J51" s="158"/>
    </row>
    <row r="55" spans="1:13" ht="90" x14ac:dyDescent="0.25">
      <c r="A55" s="124" t="s">
        <v>262</v>
      </c>
      <c r="B55" s="301" t="s">
        <v>369</v>
      </c>
    </row>
    <row r="56" spans="1:13" ht="57.75" customHeight="1" x14ac:dyDescent="0.25">
      <c r="A56" s="105"/>
    </row>
    <row r="58" spans="1:13" ht="23.25" x14ac:dyDescent="0.25">
      <c r="A58" s="612" t="s">
        <v>370</v>
      </c>
      <c r="B58" s="106" t="s">
        <v>191</v>
      </c>
      <c r="C58" s="106" t="s">
        <v>193</v>
      </c>
      <c r="D58" s="106" t="s">
        <v>194</v>
      </c>
      <c r="E58" s="106" t="s">
        <v>195</v>
      </c>
      <c r="F58" s="106" t="s">
        <v>198</v>
      </c>
      <c r="G58" s="106" t="s">
        <v>199</v>
      </c>
      <c r="H58" s="106" t="s">
        <v>200</v>
      </c>
      <c r="I58" s="106" t="s">
        <v>201</v>
      </c>
      <c r="J58" s="106" t="s">
        <v>203</v>
      </c>
      <c r="K58" s="106" t="s">
        <v>204</v>
      </c>
      <c r="L58" s="106" t="s">
        <v>205</v>
      </c>
      <c r="M58" s="106" t="s">
        <v>206</v>
      </c>
    </row>
    <row r="59" spans="1:13" ht="24.75" customHeight="1" x14ac:dyDescent="0.25">
      <c r="A59" s="612"/>
      <c r="B59" s="107">
        <v>100</v>
      </c>
      <c r="C59" s="107">
        <v>100</v>
      </c>
      <c r="D59" s="107"/>
      <c r="E59" s="107"/>
      <c r="F59" s="107"/>
      <c r="G59" s="107"/>
      <c r="H59" s="107"/>
      <c r="I59" s="107"/>
      <c r="J59" s="107"/>
      <c r="K59" s="107"/>
      <c r="L59" s="107"/>
      <c r="M59" s="107"/>
    </row>
    <row r="60" spans="1:13" ht="24.75" customHeight="1" x14ac:dyDescent="0.25">
      <c r="B60" s="75"/>
      <c r="C60" s="75"/>
      <c r="D60" s="75"/>
      <c r="E60" s="75"/>
      <c r="F60" s="75"/>
      <c r="G60" s="75"/>
    </row>
    <row r="61" spans="1:13" s="95" customFormat="1" ht="30" customHeight="1" x14ac:dyDescent="0.25">
      <c r="A61" s="66"/>
      <c r="B61" s="66"/>
      <c r="C61" s="66"/>
      <c r="D61" s="66"/>
      <c r="E61" s="66"/>
      <c r="F61" s="66"/>
      <c r="G61" s="66"/>
      <c r="H61" s="66"/>
      <c r="I61" s="66"/>
    </row>
    <row r="62" spans="1:13" ht="15" thickBot="1" x14ac:dyDescent="0.3"/>
    <row r="63" spans="1:13" ht="44.25" customHeight="1" thickBot="1" x14ac:dyDescent="0.3">
      <c r="A63" s="641" t="s">
        <v>371</v>
      </c>
      <c r="B63" s="260" t="s">
        <v>372</v>
      </c>
      <c r="C63" s="261"/>
      <c r="D63" s="640" t="s">
        <v>373</v>
      </c>
      <c r="E63" s="260" t="s">
        <v>372</v>
      </c>
      <c r="F63" s="261"/>
      <c r="G63" s="640" t="s">
        <v>374</v>
      </c>
      <c r="H63" s="260" t="s">
        <v>375</v>
      </c>
      <c r="I63" s="572"/>
      <c r="J63" s="572"/>
    </row>
    <row r="64" spans="1:13" ht="15.75" thickBot="1" x14ac:dyDescent="0.3">
      <c r="A64" s="641"/>
      <c r="B64" s="260" t="s">
        <v>376</v>
      </c>
      <c r="C64" s="261" t="s">
        <v>377</v>
      </c>
      <c r="D64" s="640"/>
      <c r="E64" s="260" t="s">
        <v>376</v>
      </c>
      <c r="F64" s="261" t="s">
        <v>378</v>
      </c>
      <c r="G64" s="640"/>
      <c r="H64" s="260" t="s">
        <v>379</v>
      </c>
      <c r="I64" s="572"/>
      <c r="J64" s="572"/>
    </row>
    <row r="65" spans="1:10" ht="29.25" thickBot="1" x14ac:dyDescent="0.3">
      <c r="A65" s="641"/>
      <c r="B65" s="260" t="s">
        <v>380</v>
      </c>
      <c r="C65" s="363" t="s">
        <v>381</v>
      </c>
      <c r="D65" s="640"/>
      <c r="E65" s="260" t="s">
        <v>380</v>
      </c>
      <c r="F65" s="363" t="s">
        <v>382</v>
      </c>
      <c r="G65" s="640"/>
      <c r="H65" s="260" t="s">
        <v>383</v>
      </c>
      <c r="I65" s="572"/>
      <c r="J65" s="572"/>
    </row>
    <row r="66" spans="1:10" ht="39.75" customHeight="1" thickBot="1" x14ac:dyDescent="0.3">
      <c r="A66" s="641"/>
      <c r="B66" s="260" t="s">
        <v>372</v>
      </c>
      <c r="C66" s="261"/>
      <c r="D66" s="640"/>
      <c r="E66" s="260" t="s">
        <v>372</v>
      </c>
      <c r="F66" s="261"/>
      <c r="G66" s="640"/>
      <c r="H66" s="260" t="s">
        <v>375</v>
      </c>
      <c r="I66" s="572"/>
      <c r="J66" s="572"/>
    </row>
    <row r="67" spans="1:10" ht="15.75" thickBot="1" x14ac:dyDescent="0.3">
      <c r="A67" s="641"/>
      <c r="B67" s="260" t="s">
        <v>376</v>
      </c>
      <c r="C67" s="261" t="s">
        <v>384</v>
      </c>
      <c r="D67" s="640"/>
      <c r="E67" s="260" t="s">
        <v>376</v>
      </c>
      <c r="F67" s="261"/>
      <c r="G67" s="640"/>
      <c r="H67" s="260" t="s">
        <v>379</v>
      </c>
      <c r="I67" s="572"/>
      <c r="J67" s="572"/>
    </row>
    <row r="68" spans="1:10" ht="15.75" thickBot="1" x14ac:dyDescent="0.3">
      <c r="A68" s="641"/>
      <c r="B68" s="260" t="s">
        <v>380</v>
      </c>
      <c r="C68" s="261" t="s">
        <v>385</v>
      </c>
      <c r="D68" s="640"/>
      <c r="E68" s="260" t="s">
        <v>380</v>
      </c>
      <c r="F68" s="261"/>
      <c r="G68" s="640"/>
      <c r="H68" s="260" t="s">
        <v>383</v>
      </c>
      <c r="I68" s="572"/>
      <c r="J68" s="572"/>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5EF98873-4113-4ED8-A3A6-184E0F92BA26}"/>
    <hyperlink ref="J31" r:id="rId2" xr:uid="{DBD9B7AE-9EB5-43C7-90D3-FA0E47198B11}"/>
  </hyperlinks>
  <pageMargins left="0.25" right="0.25" top="0.75" bottom="0.75" header="0.3" footer="0.3"/>
  <pageSetup scale="14"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254F5-7CB2-4447-B8D8-E7A6A1A72023}">
  <sheetPr>
    <tabColor theme="7" tint="0.39997558519241921"/>
  </sheetPr>
  <dimension ref="A1:X68"/>
  <sheetViews>
    <sheetView showGridLines="0" view="pageBreakPreview" topLeftCell="A29" zoomScale="70" zoomScaleNormal="85" zoomScaleSheetLayoutView="70" workbookViewId="0">
      <selection activeCell="J29" sqref="J29"/>
    </sheetView>
  </sheetViews>
  <sheetFormatPr baseColWidth="10" defaultColWidth="10.85546875" defaultRowHeight="14.25" x14ac:dyDescent="0.25"/>
  <cols>
    <col min="1" max="1" width="42.42578125" style="66" customWidth="1"/>
    <col min="2" max="2" width="35.7109375" style="348" customWidth="1"/>
    <col min="3"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24" ht="24" customHeight="1" thickBot="1" x14ac:dyDescent="0.3">
      <c r="A1" s="624"/>
      <c r="B1" s="544" t="s">
        <v>182</v>
      </c>
      <c r="C1" s="545"/>
      <c r="D1" s="545"/>
      <c r="E1" s="545"/>
      <c r="F1" s="545"/>
      <c r="G1" s="545"/>
      <c r="H1" s="546"/>
      <c r="I1" s="126" t="s">
        <v>121</v>
      </c>
      <c r="J1" s="127"/>
      <c r="M1" s="151"/>
    </row>
    <row r="2" spans="1:24" ht="24" customHeight="1" thickBot="1" x14ac:dyDescent="0.3">
      <c r="A2" s="625"/>
      <c r="B2" s="547" t="s">
        <v>184</v>
      </c>
      <c r="C2" s="548"/>
      <c r="D2" s="548"/>
      <c r="E2" s="548"/>
      <c r="F2" s="548"/>
      <c r="G2" s="548"/>
      <c r="H2" s="549"/>
      <c r="I2" s="126" t="s">
        <v>122</v>
      </c>
      <c r="J2" s="127"/>
      <c r="M2" s="151"/>
    </row>
    <row r="3" spans="1:24" ht="24" customHeight="1" thickBot="1" x14ac:dyDescent="0.3">
      <c r="A3" s="625"/>
      <c r="B3" s="547" t="s">
        <v>186</v>
      </c>
      <c r="C3" s="548"/>
      <c r="D3" s="548"/>
      <c r="E3" s="548"/>
      <c r="F3" s="548"/>
      <c r="G3" s="548"/>
      <c r="H3" s="549"/>
      <c r="I3" s="126" t="s">
        <v>353</v>
      </c>
      <c r="J3" s="127"/>
      <c r="M3" s="151"/>
    </row>
    <row r="4" spans="1:24" ht="24" customHeight="1" thickBot="1" x14ac:dyDescent="0.3">
      <c r="A4" s="626"/>
      <c r="B4" s="550" t="s">
        <v>354</v>
      </c>
      <c r="C4" s="551"/>
      <c r="D4" s="551"/>
      <c r="E4" s="551"/>
      <c r="F4" s="551"/>
      <c r="G4" s="551"/>
      <c r="H4" s="552"/>
      <c r="I4" s="126" t="s">
        <v>189</v>
      </c>
      <c r="J4" s="127"/>
      <c r="M4" s="151"/>
    </row>
    <row r="6" spans="1:24" ht="15" customHeight="1" thickBot="1" x14ac:dyDescent="0.3">
      <c r="A6" s="71"/>
      <c r="B6" s="72"/>
      <c r="C6" s="72"/>
      <c r="D6" s="74"/>
      <c r="E6" s="73"/>
      <c r="F6" s="73"/>
      <c r="G6" s="336"/>
      <c r="H6" s="336"/>
      <c r="I6" s="75"/>
      <c r="J6" s="75"/>
      <c r="K6" s="72"/>
      <c r="L6" s="72"/>
      <c r="M6" s="72"/>
      <c r="N6" s="72"/>
      <c r="O6" s="72"/>
      <c r="P6" s="72"/>
      <c r="Q6" s="72"/>
      <c r="R6" s="72"/>
      <c r="S6" s="72"/>
      <c r="T6" s="76"/>
      <c r="U6" s="72"/>
      <c r="V6" s="72"/>
      <c r="X6" s="77"/>
    </row>
    <row r="7" spans="1:24" ht="15" customHeight="1" x14ac:dyDescent="0.25">
      <c r="A7" s="628" t="s">
        <v>355</v>
      </c>
      <c r="B7" s="632" t="s">
        <v>356</v>
      </c>
      <c r="C7" s="633"/>
      <c r="D7" s="633"/>
      <c r="E7" s="633"/>
      <c r="F7" s="633"/>
      <c r="G7" s="633"/>
      <c r="H7" s="633"/>
      <c r="I7" s="633"/>
      <c r="J7" s="633"/>
      <c r="K7" s="72"/>
      <c r="L7" s="72"/>
      <c r="M7" s="72"/>
      <c r="N7" s="72"/>
      <c r="O7" s="72"/>
      <c r="P7" s="72"/>
      <c r="Q7" s="72"/>
      <c r="R7" s="72"/>
      <c r="S7" s="72"/>
      <c r="T7" s="72"/>
      <c r="U7" s="72"/>
      <c r="V7" s="72"/>
      <c r="W7" s="72"/>
      <c r="X7" s="72"/>
    </row>
    <row r="8" spans="1:24" ht="15" customHeight="1" x14ac:dyDescent="0.25">
      <c r="A8" s="629"/>
      <c r="B8" s="632"/>
      <c r="C8" s="633"/>
      <c r="D8" s="633"/>
      <c r="E8" s="633"/>
      <c r="F8" s="633"/>
      <c r="G8" s="633"/>
      <c r="H8" s="633"/>
      <c r="I8" s="633"/>
      <c r="J8" s="633"/>
      <c r="K8" s="72"/>
      <c r="L8" s="72"/>
      <c r="M8" s="72"/>
      <c r="N8" s="72"/>
      <c r="O8" s="72"/>
      <c r="P8" s="72"/>
      <c r="Q8" s="72"/>
      <c r="R8" s="72"/>
      <c r="S8" s="72"/>
      <c r="T8" s="72"/>
      <c r="U8" s="72"/>
      <c r="V8" s="72"/>
      <c r="W8" s="72"/>
      <c r="X8" s="72"/>
    </row>
    <row r="9" spans="1:24" ht="15" customHeight="1" x14ac:dyDescent="0.25">
      <c r="A9" s="629"/>
      <c r="B9" s="632"/>
      <c r="C9" s="633"/>
      <c r="D9" s="633"/>
      <c r="E9" s="633"/>
      <c r="F9" s="633"/>
      <c r="G9" s="633"/>
      <c r="H9" s="633"/>
      <c r="I9" s="633"/>
      <c r="J9" s="633"/>
      <c r="K9" s="72"/>
      <c r="L9" s="72"/>
      <c r="M9" s="72"/>
      <c r="N9" s="72"/>
      <c r="O9" s="72"/>
      <c r="P9" s="72"/>
      <c r="Q9" s="72"/>
      <c r="R9" s="72"/>
      <c r="S9" s="72"/>
      <c r="T9" s="72"/>
      <c r="U9" s="72"/>
      <c r="V9" s="72"/>
      <c r="W9" s="72"/>
      <c r="X9" s="72"/>
    </row>
    <row r="10" spans="1:24" ht="15" customHeight="1" thickBot="1" x14ac:dyDescent="0.3">
      <c r="A10" s="630"/>
      <c r="B10" s="632"/>
      <c r="C10" s="633"/>
      <c r="D10" s="633"/>
      <c r="E10" s="633"/>
      <c r="F10" s="633"/>
      <c r="G10" s="633"/>
      <c r="H10" s="633"/>
      <c r="I10" s="633"/>
      <c r="J10" s="633"/>
      <c r="K10" s="72"/>
      <c r="L10" s="72"/>
      <c r="M10" s="72"/>
      <c r="N10" s="72"/>
      <c r="O10" s="72"/>
      <c r="P10" s="72"/>
      <c r="Q10" s="72"/>
      <c r="R10" s="72"/>
      <c r="S10" s="72"/>
      <c r="T10" s="72"/>
      <c r="U10" s="72"/>
      <c r="V10" s="72"/>
      <c r="W10" s="72"/>
      <c r="X10" s="72"/>
    </row>
    <row r="11" spans="1:24" ht="9" customHeight="1" thickBot="1" x14ac:dyDescent="0.3">
      <c r="A11" s="78"/>
      <c r="B11" s="145"/>
      <c r="C11" s="72"/>
      <c r="D11" s="72"/>
      <c r="E11" s="72"/>
      <c r="F11" s="72"/>
      <c r="G11" s="72"/>
      <c r="H11" s="72"/>
      <c r="I11" s="72"/>
      <c r="J11" s="72"/>
      <c r="K11" s="72"/>
      <c r="L11" s="72"/>
      <c r="M11" s="72"/>
      <c r="N11" s="72"/>
      <c r="O11" s="72"/>
      <c r="P11" s="72"/>
      <c r="Q11" s="72"/>
      <c r="R11" s="72"/>
      <c r="S11" s="72"/>
      <c r="T11" s="72"/>
      <c r="U11" s="72"/>
      <c r="V11" s="72"/>
      <c r="W11" s="72"/>
      <c r="X11" s="72"/>
    </row>
    <row r="12" spans="1:24" s="146" customFormat="1" ht="21.75" customHeight="1" thickBot="1" x14ac:dyDescent="0.3">
      <c r="A12" s="571" t="s">
        <v>190</v>
      </c>
      <c r="B12" s="230" t="s">
        <v>191</v>
      </c>
      <c r="C12" s="257" t="s">
        <v>192</v>
      </c>
      <c r="D12" s="230" t="s">
        <v>193</v>
      </c>
      <c r="E12" s="258" t="s">
        <v>192</v>
      </c>
      <c r="F12" s="230" t="s">
        <v>194</v>
      </c>
      <c r="G12" s="258"/>
      <c r="H12" s="230" t="s">
        <v>195</v>
      </c>
      <c r="I12" s="259"/>
    </row>
    <row r="13" spans="1:24" s="146" customFormat="1" ht="21.75" customHeight="1" thickBot="1" x14ac:dyDescent="0.3">
      <c r="A13" s="571"/>
      <c r="B13" s="232" t="s">
        <v>198</v>
      </c>
      <c r="C13" s="157"/>
      <c r="D13" s="230" t="s">
        <v>199</v>
      </c>
      <c r="E13" s="127"/>
      <c r="F13" s="230" t="s">
        <v>200</v>
      </c>
      <c r="G13" s="127"/>
      <c r="H13" s="230" t="s">
        <v>201</v>
      </c>
      <c r="I13" s="259"/>
    </row>
    <row r="14" spans="1:24" s="146" customFormat="1" ht="21.75" customHeight="1" thickBot="1" x14ac:dyDescent="0.3">
      <c r="A14" s="571"/>
      <c r="B14" s="230" t="s">
        <v>203</v>
      </c>
      <c r="C14" s="257"/>
      <c r="D14" s="230" t="s">
        <v>204</v>
      </c>
      <c r="E14" s="127"/>
      <c r="F14" s="230" t="s">
        <v>205</v>
      </c>
      <c r="G14" s="127"/>
      <c r="H14" s="230" t="s">
        <v>206</v>
      </c>
      <c r="I14" s="259"/>
    </row>
    <row r="15" spans="1:24" s="146" customFormat="1" ht="21.75" customHeight="1" thickBot="1" x14ac:dyDescent="0.3">
      <c r="A15" s="66"/>
      <c r="B15" s="348"/>
      <c r="C15" s="66"/>
      <c r="D15" s="66"/>
      <c r="E15" s="66"/>
      <c r="F15" s="66"/>
      <c r="G15" s="66"/>
      <c r="H15" s="66"/>
      <c r="I15" s="66"/>
      <c r="J15" s="66"/>
      <c r="K15" s="66"/>
      <c r="L15" s="162"/>
      <c r="M15" s="163"/>
      <c r="N15" s="163"/>
      <c r="O15" s="163"/>
    </row>
    <row r="16" spans="1:24" s="146" customFormat="1" ht="21.75" customHeight="1" thickBot="1" x14ac:dyDescent="0.3">
      <c r="A16" s="570" t="s">
        <v>196</v>
      </c>
      <c r="B16" s="570"/>
      <c r="C16" s="254" t="s">
        <v>197</v>
      </c>
      <c r="D16" s="579"/>
      <c r="E16" s="579"/>
      <c r="F16" s="579"/>
      <c r="G16" s="66"/>
      <c r="H16" s="66"/>
      <c r="I16" s="66"/>
      <c r="J16" s="66"/>
      <c r="K16" s="66"/>
      <c r="L16" s="162"/>
      <c r="M16" s="163"/>
      <c r="N16" s="163"/>
      <c r="O16" s="163"/>
    </row>
    <row r="17" spans="1:15" s="146" customFormat="1" ht="21.75" customHeight="1" thickBot="1" x14ac:dyDescent="0.3">
      <c r="A17" s="570"/>
      <c r="B17" s="570"/>
      <c r="C17" s="254" t="s">
        <v>202</v>
      </c>
      <c r="D17" s="579"/>
      <c r="E17" s="579"/>
      <c r="F17" s="579"/>
      <c r="G17" s="66"/>
      <c r="H17" s="66"/>
      <c r="I17" s="66"/>
      <c r="J17" s="66"/>
      <c r="K17" s="66"/>
      <c r="L17" s="162"/>
      <c r="M17" s="163"/>
      <c r="N17" s="163"/>
      <c r="O17" s="163"/>
    </row>
    <row r="18" spans="1:15" s="146" customFormat="1" ht="21.75" customHeight="1" thickBot="1" x14ac:dyDescent="0.3">
      <c r="A18" s="570"/>
      <c r="B18" s="570"/>
      <c r="C18" s="254" t="s">
        <v>207</v>
      </c>
      <c r="D18" s="579" t="s">
        <v>192</v>
      </c>
      <c r="E18" s="579"/>
      <c r="F18" s="579"/>
      <c r="G18" s="66"/>
      <c r="H18" s="66"/>
      <c r="I18" s="66"/>
      <c r="J18" s="66"/>
      <c r="K18" s="66"/>
      <c r="L18" s="162"/>
      <c r="M18" s="163"/>
      <c r="N18" s="163"/>
      <c r="O18" s="163"/>
    </row>
    <row r="19" spans="1:15" s="146" customFormat="1" ht="21.75" customHeight="1" x14ac:dyDescent="0.25">
      <c r="A19" s="66"/>
      <c r="B19" s="348"/>
      <c r="C19" s="66"/>
      <c r="D19" s="66"/>
      <c r="E19" s="66"/>
      <c r="F19" s="66"/>
      <c r="G19" s="66"/>
      <c r="H19" s="66"/>
      <c r="I19" s="66"/>
      <c r="J19" s="66"/>
      <c r="K19" s="66"/>
      <c r="L19" s="162"/>
      <c r="M19" s="163"/>
      <c r="N19" s="163"/>
      <c r="O19" s="163"/>
    </row>
    <row r="20" spans="1:15" s="92" customFormat="1" ht="16.5" customHeight="1" x14ac:dyDescent="0.2">
      <c r="B20" s="347"/>
    </row>
    <row r="21" spans="1:15" ht="5.25" customHeight="1" thickBot="1" x14ac:dyDescent="0.3"/>
    <row r="22" spans="1:15" ht="48" customHeight="1" thickBot="1" x14ac:dyDescent="0.3">
      <c r="A22" s="631" t="s">
        <v>357</v>
      </c>
      <c r="B22" s="631"/>
      <c r="C22" s="631"/>
      <c r="D22" s="631"/>
      <c r="E22" s="631"/>
      <c r="F22" s="631"/>
      <c r="G22" s="631"/>
      <c r="H22" s="631"/>
      <c r="I22" s="631"/>
      <c r="J22" s="631"/>
    </row>
    <row r="23" spans="1:15" ht="69.95" customHeight="1" thickBot="1" x14ac:dyDescent="0.3">
      <c r="A23" s="236" t="s">
        <v>218</v>
      </c>
      <c r="B23" s="622" t="s">
        <v>386</v>
      </c>
      <c r="C23" s="627"/>
      <c r="D23" s="623"/>
      <c r="E23" s="237" t="s">
        <v>358</v>
      </c>
      <c r="F23" s="238" t="s">
        <v>359</v>
      </c>
      <c r="G23" s="237" t="s">
        <v>360</v>
      </c>
      <c r="H23" s="622" t="s">
        <v>361</v>
      </c>
      <c r="I23" s="627"/>
      <c r="J23" s="623"/>
    </row>
    <row r="24" spans="1:15" ht="50.25" customHeight="1" thickBot="1" x14ac:dyDescent="0.3">
      <c r="A24" s="206" t="s">
        <v>362</v>
      </c>
      <c r="B24" s="622" t="s">
        <v>387</v>
      </c>
      <c r="C24" s="627"/>
      <c r="D24" s="627"/>
      <c r="E24" s="627"/>
      <c r="F24" s="627"/>
      <c r="G24" s="627"/>
      <c r="H24" s="627"/>
      <c r="I24" s="627"/>
      <c r="J24" s="623"/>
    </row>
    <row r="25" spans="1:15" ht="50.25" customHeight="1" thickBot="1" x14ac:dyDescent="0.3">
      <c r="A25" s="613" t="s">
        <v>364</v>
      </c>
      <c r="B25" s="355">
        <v>2024</v>
      </c>
      <c r="C25" s="240">
        <v>2025</v>
      </c>
      <c r="D25" s="240">
        <v>2026</v>
      </c>
      <c r="E25" s="240">
        <v>2027</v>
      </c>
      <c r="F25" s="241" t="s">
        <v>93</v>
      </c>
      <c r="G25" s="242" t="s">
        <v>365</v>
      </c>
      <c r="H25" s="634" t="s">
        <v>366</v>
      </c>
      <c r="I25" s="635"/>
      <c r="J25" s="636"/>
    </row>
    <row r="26" spans="1:15" ht="50.25" customHeight="1" thickBot="1" x14ac:dyDescent="0.3">
      <c r="A26" s="614"/>
      <c r="B26" s="356">
        <v>13</v>
      </c>
      <c r="C26" s="353">
        <v>20</v>
      </c>
      <c r="D26" s="353">
        <v>21</v>
      </c>
      <c r="E26" s="353">
        <v>22</v>
      </c>
      <c r="F26" s="354">
        <f>+E26</f>
        <v>22</v>
      </c>
      <c r="G26" s="246">
        <v>13</v>
      </c>
      <c r="H26" s="622" t="s">
        <v>33</v>
      </c>
      <c r="I26" s="627"/>
      <c r="J26" s="623"/>
    </row>
    <row r="27" spans="1:15" ht="52.5" customHeight="1" thickBot="1" x14ac:dyDescent="0.3">
      <c r="A27" s="206"/>
      <c r="B27" s="637" t="s">
        <v>367</v>
      </c>
      <c r="C27" s="638"/>
      <c r="D27" s="638"/>
      <c r="E27" s="638"/>
      <c r="F27" s="638"/>
      <c r="G27" s="638"/>
      <c r="H27" s="638"/>
      <c r="I27" s="638"/>
      <c r="J27" s="639"/>
    </row>
    <row r="28" spans="1:15" s="96" customFormat="1" ht="56.25" customHeight="1" thickBot="1" x14ac:dyDescent="0.3">
      <c r="A28" s="613" t="s">
        <v>237</v>
      </c>
      <c r="B28" s="206" t="s">
        <v>238</v>
      </c>
      <c r="C28" s="236" t="s">
        <v>239</v>
      </c>
      <c r="D28" s="615" t="s">
        <v>240</v>
      </c>
      <c r="E28" s="616"/>
      <c r="F28" s="615" t="s">
        <v>241</v>
      </c>
      <c r="G28" s="616"/>
      <c r="H28" s="207" t="s">
        <v>242</v>
      </c>
      <c r="I28" s="205" t="s">
        <v>243</v>
      </c>
      <c r="J28" s="205" t="s">
        <v>368</v>
      </c>
    </row>
    <row r="29" spans="1:15" ht="120.75" customHeight="1" thickBot="1" x14ac:dyDescent="0.3">
      <c r="A29" s="614"/>
      <c r="B29" s="357">
        <v>13</v>
      </c>
      <c r="C29" s="159">
        <v>13</v>
      </c>
      <c r="D29" s="642" t="s">
        <v>388</v>
      </c>
      <c r="E29" s="643"/>
      <c r="F29" s="642" t="s">
        <v>389</v>
      </c>
      <c r="G29" s="643"/>
      <c r="H29" s="393" t="s">
        <v>390</v>
      </c>
      <c r="I29" s="394" t="s">
        <v>391</v>
      </c>
      <c r="J29" s="392" t="s">
        <v>295</v>
      </c>
    </row>
    <row r="30" spans="1:15" s="96" customFormat="1" ht="45" customHeight="1" thickBot="1" x14ac:dyDescent="0.3">
      <c r="A30" s="613" t="s">
        <v>248</v>
      </c>
      <c r="B30" s="204" t="s">
        <v>238</v>
      </c>
      <c r="C30" s="207" t="s">
        <v>239</v>
      </c>
      <c r="D30" s="615" t="s">
        <v>240</v>
      </c>
      <c r="E30" s="616"/>
      <c r="F30" s="615" t="s">
        <v>241</v>
      </c>
      <c r="G30" s="616"/>
      <c r="H30" s="207" t="s">
        <v>242</v>
      </c>
      <c r="I30" s="205" t="s">
        <v>243</v>
      </c>
      <c r="J30" s="205" t="s">
        <v>368</v>
      </c>
    </row>
    <row r="31" spans="1:15" ht="120.75" customHeight="1" thickBot="1" x14ac:dyDescent="0.3">
      <c r="A31" s="614"/>
      <c r="B31" s="358">
        <v>13</v>
      </c>
      <c r="C31" s="159">
        <v>13</v>
      </c>
      <c r="D31" s="642" t="s">
        <v>392</v>
      </c>
      <c r="E31" s="643"/>
      <c r="F31" s="642" t="s">
        <v>389</v>
      </c>
      <c r="G31" s="643"/>
      <c r="H31" s="393" t="s">
        <v>390</v>
      </c>
      <c r="I31" s="394" t="s">
        <v>391</v>
      </c>
      <c r="J31" s="392" t="s">
        <v>295</v>
      </c>
    </row>
    <row r="32" spans="1:15" s="96" customFormat="1" ht="45" customHeight="1" thickBot="1" x14ac:dyDescent="0.3">
      <c r="A32" s="613" t="s">
        <v>252</v>
      </c>
      <c r="B32" s="204" t="s">
        <v>238</v>
      </c>
      <c r="C32" s="207" t="s">
        <v>239</v>
      </c>
      <c r="D32" s="615" t="s">
        <v>240</v>
      </c>
      <c r="E32" s="616"/>
      <c r="F32" s="615" t="s">
        <v>241</v>
      </c>
      <c r="G32" s="616"/>
      <c r="H32" s="207" t="s">
        <v>242</v>
      </c>
      <c r="I32" s="205" t="s">
        <v>243</v>
      </c>
      <c r="J32" s="205" t="s">
        <v>368</v>
      </c>
    </row>
    <row r="33" spans="1:10" ht="120.75" customHeight="1" thickBot="1" x14ac:dyDescent="0.3">
      <c r="A33" s="614"/>
      <c r="B33" s="358">
        <v>13</v>
      </c>
      <c r="C33" s="159">
        <f>+D59</f>
        <v>0</v>
      </c>
      <c r="D33" s="622"/>
      <c r="E33" s="623"/>
      <c r="F33" s="622"/>
      <c r="G33" s="623"/>
      <c r="H33" s="158"/>
      <c r="I33" s="248"/>
      <c r="J33" s="248"/>
    </row>
    <row r="34" spans="1:10" s="96" customFormat="1" ht="47.25" customHeight="1" thickBot="1" x14ac:dyDescent="0.3">
      <c r="A34" s="613" t="s">
        <v>253</v>
      </c>
      <c r="B34" s="204" t="s">
        <v>238</v>
      </c>
      <c r="C34" s="204" t="s">
        <v>239</v>
      </c>
      <c r="D34" s="615" t="s">
        <v>240</v>
      </c>
      <c r="E34" s="616"/>
      <c r="F34" s="615" t="s">
        <v>241</v>
      </c>
      <c r="G34" s="616"/>
      <c r="H34" s="207" t="s">
        <v>242</v>
      </c>
      <c r="I34" s="207" t="s">
        <v>243</v>
      </c>
      <c r="J34" s="205" t="s">
        <v>368</v>
      </c>
    </row>
    <row r="35" spans="1:10" ht="120.75" customHeight="1" thickBot="1" x14ac:dyDescent="0.3">
      <c r="A35" s="614"/>
      <c r="B35" s="358">
        <v>13</v>
      </c>
      <c r="C35" s="159">
        <f>+E59</f>
        <v>0</v>
      </c>
      <c r="D35" s="620"/>
      <c r="E35" s="621"/>
      <c r="F35" s="620"/>
      <c r="G35" s="621"/>
      <c r="H35" s="249"/>
      <c r="I35" s="250"/>
      <c r="J35" s="250"/>
    </row>
    <row r="36" spans="1:10" s="96" customFormat="1" ht="47.25" customHeight="1" thickBot="1" x14ac:dyDescent="0.3">
      <c r="A36" s="613" t="s">
        <v>254</v>
      </c>
      <c r="B36" s="204" t="s">
        <v>238</v>
      </c>
      <c r="C36" s="207" t="s">
        <v>239</v>
      </c>
      <c r="D36" s="615" t="s">
        <v>240</v>
      </c>
      <c r="E36" s="616"/>
      <c r="F36" s="615" t="s">
        <v>241</v>
      </c>
      <c r="G36" s="616"/>
      <c r="H36" s="207" t="s">
        <v>242</v>
      </c>
      <c r="I36" s="205" t="s">
        <v>243</v>
      </c>
      <c r="J36" s="205" t="s">
        <v>368</v>
      </c>
    </row>
    <row r="37" spans="1:10" ht="120.75" customHeight="1" thickBot="1" x14ac:dyDescent="0.3">
      <c r="A37" s="614"/>
      <c r="B37" s="358">
        <v>13</v>
      </c>
      <c r="C37" s="159">
        <f>+F59</f>
        <v>0</v>
      </c>
      <c r="D37" s="617"/>
      <c r="E37" s="618"/>
      <c r="F37" s="617"/>
      <c r="G37" s="618"/>
      <c r="H37" s="158"/>
      <c r="I37" s="251"/>
      <c r="J37" s="251"/>
    </row>
    <row r="38" spans="1:10" s="96" customFormat="1" ht="48.75" customHeight="1" thickBot="1" x14ac:dyDescent="0.3">
      <c r="A38" s="613" t="s">
        <v>255</v>
      </c>
      <c r="B38" s="204" t="s">
        <v>238</v>
      </c>
      <c r="C38" s="207" t="s">
        <v>239</v>
      </c>
      <c r="D38" s="615" t="s">
        <v>240</v>
      </c>
      <c r="E38" s="616"/>
      <c r="F38" s="615" t="s">
        <v>241</v>
      </c>
      <c r="G38" s="616"/>
      <c r="H38" s="207" t="s">
        <v>242</v>
      </c>
      <c r="I38" s="205" t="s">
        <v>243</v>
      </c>
      <c r="J38" s="205" t="s">
        <v>368</v>
      </c>
    </row>
    <row r="39" spans="1:10" ht="120.75" customHeight="1" thickBot="1" x14ac:dyDescent="0.3">
      <c r="A39" s="614"/>
      <c r="B39" s="359">
        <v>13</v>
      </c>
      <c r="C39" s="160">
        <f>+G59</f>
        <v>0</v>
      </c>
      <c r="D39" s="617"/>
      <c r="E39" s="618"/>
      <c r="F39" s="617"/>
      <c r="G39" s="618"/>
      <c r="H39" s="158"/>
      <c r="I39" s="251"/>
      <c r="J39" s="251"/>
    </row>
    <row r="40" spans="1:10" ht="46.5" customHeight="1" thickBot="1" x14ac:dyDescent="0.3">
      <c r="A40" s="613" t="s">
        <v>256</v>
      </c>
      <c r="B40" s="206" t="s">
        <v>238</v>
      </c>
      <c r="C40" s="236" t="s">
        <v>239</v>
      </c>
      <c r="D40" s="615" t="s">
        <v>240</v>
      </c>
      <c r="E40" s="616"/>
      <c r="F40" s="615" t="s">
        <v>241</v>
      </c>
      <c r="G40" s="616"/>
      <c r="H40" s="207" t="s">
        <v>242</v>
      </c>
      <c r="I40" s="205" t="s">
        <v>243</v>
      </c>
      <c r="J40" s="205" t="s">
        <v>368</v>
      </c>
    </row>
    <row r="41" spans="1:10" ht="120.75" customHeight="1" thickBot="1" x14ac:dyDescent="0.3">
      <c r="A41" s="614"/>
      <c r="B41" s="359">
        <v>14</v>
      </c>
      <c r="C41" s="160">
        <f>+H59</f>
        <v>0</v>
      </c>
      <c r="D41" s="617"/>
      <c r="E41" s="619"/>
      <c r="F41" s="617"/>
      <c r="G41" s="618"/>
      <c r="H41" s="158"/>
      <c r="I41" s="251"/>
      <c r="J41" s="251"/>
    </row>
    <row r="42" spans="1:10" ht="48.75" customHeight="1" thickBot="1" x14ac:dyDescent="0.3">
      <c r="A42" s="613" t="s">
        <v>257</v>
      </c>
      <c r="B42" s="206" t="s">
        <v>238</v>
      </c>
      <c r="C42" s="236" t="s">
        <v>239</v>
      </c>
      <c r="D42" s="615" t="s">
        <v>240</v>
      </c>
      <c r="E42" s="616"/>
      <c r="F42" s="615" t="s">
        <v>241</v>
      </c>
      <c r="G42" s="616"/>
      <c r="H42" s="207" t="s">
        <v>242</v>
      </c>
      <c r="I42" s="205" t="s">
        <v>243</v>
      </c>
      <c r="J42" s="205" t="s">
        <v>368</v>
      </c>
    </row>
    <row r="43" spans="1:10" ht="120.75" customHeight="1" thickBot="1" x14ac:dyDescent="0.3">
      <c r="A43" s="614"/>
      <c r="B43" s="359">
        <v>15</v>
      </c>
      <c r="C43" s="160">
        <f>+I59</f>
        <v>0</v>
      </c>
      <c r="D43" s="617"/>
      <c r="E43" s="619"/>
      <c r="F43" s="617"/>
      <c r="G43" s="618"/>
      <c r="H43" s="253"/>
      <c r="I43" s="158"/>
      <c r="J43" s="251"/>
    </row>
    <row r="44" spans="1:10" ht="42.75" customHeight="1" thickBot="1" x14ac:dyDescent="0.3">
      <c r="A44" s="613" t="s">
        <v>258</v>
      </c>
      <c r="B44" s="206" t="s">
        <v>238</v>
      </c>
      <c r="C44" s="236" t="s">
        <v>239</v>
      </c>
      <c r="D44" s="615" t="s">
        <v>240</v>
      </c>
      <c r="E44" s="616"/>
      <c r="F44" s="615" t="s">
        <v>241</v>
      </c>
      <c r="G44" s="616"/>
      <c r="H44" s="207" t="s">
        <v>242</v>
      </c>
      <c r="I44" s="205" t="s">
        <v>243</v>
      </c>
      <c r="J44" s="205" t="s">
        <v>368</v>
      </c>
    </row>
    <row r="45" spans="1:10" ht="120.75" customHeight="1" thickBot="1" x14ac:dyDescent="0.3">
      <c r="A45" s="614"/>
      <c r="B45" s="373">
        <v>16</v>
      </c>
      <c r="C45" s="160">
        <f>+J59</f>
        <v>0</v>
      </c>
      <c r="D45" s="617"/>
      <c r="E45" s="618"/>
      <c r="F45" s="617"/>
      <c r="G45" s="618"/>
      <c r="H45" s="158"/>
      <c r="I45" s="158"/>
      <c r="J45" s="158"/>
    </row>
    <row r="46" spans="1:10" ht="45" customHeight="1" thickBot="1" x14ac:dyDescent="0.3">
      <c r="A46" s="613" t="s">
        <v>259</v>
      </c>
      <c r="B46" s="206" t="s">
        <v>238</v>
      </c>
      <c r="C46" s="236" t="s">
        <v>239</v>
      </c>
      <c r="D46" s="615" t="s">
        <v>240</v>
      </c>
      <c r="E46" s="616"/>
      <c r="F46" s="615" t="s">
        <v>241</v>
      </c>
      <c r="G46" s="616"/>
      <c r="H46" s="207" t="s">
        <v>242</v>
      </c>
      <c r="I46" s="205" t="s">
        <v>243</v>
      </c>
      <c r="J46" s="205" t="s">
        <v>368</v>
      </c>
    </row>
    <row r="47" spans="1:10" ht="120.75" customHeight="1" thickBot="1" x14ac:dyDescent="0.3">
      <c r="A47" s="614"/>
      <c r="B47" s="373">
        <v>17</v>
      </c>
      <c r="C47" s="160">
        <f>+K59</f>
        <v>0</v>
      </c>
      <c r="D47" s="617"/>
      <c r="E47" s="618"/>
      <c r="F47" s="617"/>
      <c r="G47" s="618"/>
      <c r="H47" s="158"/>
      <c r="I47" s="251"/>
      <c r="J47" s="251"/>
    </row>
    <row r="48" spans="1:10" ht="46.5" customHeight="1" thickBot="1" x14ac:dyDescent="0.3">
      <c r="A48" s="613" t="s">
        <v>260</v>
      </c>
      <c r="B48" s="206" t="s">
        <v>238</v>
      </c>
      <c r="C48" s="236" t="s">
        <v>239</v>
      </c>
      <c r="D48" s="615" t="s">
        <v>240</v>
      </c>
      <c r="E48" s="616"/>
      <c r="F48" s="615" t="s">
        <v>241</v>
      </c>
      <c r="G48" s="616"/>
      <c r="H48" s="207" t="s">
        <v>242</v>
      </c>
      <c r="I48" s="205" t="s">
        <v>243</v>
      </c>
      <c r="J48" s="205" t="s">
        <v>368</v>
      </c>
    </row>
    <row r="49" spans="1:13" ht="120.75" customHeight="1" thickBot="1" x14ac:dyDescent="0.3">
      <c r="A49" s="614"/>
      <c r="B49" s="373">
        <v>18</v>
      </c>
      <c r="C49" s="160">
        <f>+L59</f>
        <v>0</v>
      </c>
      <c r="D49" s="617"/>
      <c r="E49" s="618"/>
      <c r="F49" s="619"/>
      <c r="G49" s="619"/>
      <c r="H49" s="158"/>
      <c r="I49" s="158"/>
      <c r="J49" s="158"/>
    </row>
    <row r="50" spans="1:13" ht="48.75" customHeight="1" thickBot="1" x14ac:dyDescent="0.3">
      <c r="A50" s="613" t="s">
        <v>261</v>
      </c>
      <c r="B50" s="206" t="s">
        <v>238</v>
      </c>
      <c r="C50" s="236" t="s">
        <v>239</v>
      </c>
      <c r="D50" s="615" t="s">
        <v>240</v>
      </c>
      <c r="E50" s="616"/>
      <c r="F50" s="615" t="s">
        <v>241</v>
      </c>
      <c r="G50" s="616"/>
      <c r="H50" s="207" t="s">
        <v>242</v>
      </c>
      <c r="I50" s="205" t="s">
        <v>243</v>
      </c>
      <c r="J50" s="205" t="s">
        <v>368</v>
      </c>
    </row>
    <row r="51" spans="1:13" ht="120.75" customHeight="1" thickBot="1" x14ac:dyDescent="0.3">
      <c r="A51" s="614"/>
      <c r="B51" s="373">
        <v>20</v>
      </c>
      <c r="C51" s="160">
        <f>+M59</f>
        <v>0</v>
      </c>
      <c r="D51" s="617"/>
      <c r="E51" s="618"/>
      <c r="F51" s="617"/>
      <c r="G51" s="618"/>
      <c r="H51" s="158"/>
      <c r="I51" s="158"/>
      <c r="J51" s="158"/>
    </row>
    <row r="55" spans="1:13" ht="18" x14ac:dyDescent="0.25">
      <c r="A55" s="124" t="s">
        <v>262</v>
      </c>
    </row>
    <row r="56" spans="1:13" ht="57.75" customHeight="1" x14ac:dyDescent="0.25">
      <c r="A56" s="300" t="s">
        <v>393</v>
      </c>
    </row>
    <row r="58" spans="1:13" ht="23.25" x14ac:dyDescent="0.25">
      <c r="A58" s="612" t="s">
        <v>370</v>
      </c>
      <c r="B58" s="106" t="s">
        <v>191</v>
      </c>
      <c r="C58" s="106" t="s">
        <v>193</v>
      </c>
      <c r="D58" s="106" t="s">
        <v>194</v>
      </c>
      <c r="E58" s="106" t="s">
        <v>195</v>
      </c>
      <c r="F58" s="106" t="s">
        <v>198</v>
      </c>
      <c r="G58" s="106" t="s">
        <v>199</v>
      </c>
      <c r="H58" s="106" t="s">
        <v>200</v>
      </c>
      <c r="I58" s="106" t="s">
        <v>201</v>
      </c>
      <c r="J58" s="106" t="s">
        <v>203</v>
      </c>
      <c r="K58" s="106" t="s">
        <v>204</v>
      </c>
      <c r="L58" s="106" t="s">
        <v>205</v>
      </c>
      <c r="M58" s="106" t="s">
        <v>206</v>
      </c>
    </row>
    <row r="59" spans="1:13" ht="24.75" customHeight="1" x14ac:dyDescent="0.25">
      <c r="A59" s="612"/>
      <c r="B59" s="360"/>
      <c r="C59" s="107"/>
      <c r="D59" s="107"/>
      <c r="E59" s="107"/>
      <c r="F59" s="107"/>
      <c r="G59" s="107"/>
      <c r="H59" s="107"/>
      <c r="I59" s="107"/>
      <c r="J59" s="107"/>
      <c r="K59" s="107"/>
      <c r="L59" s="107"/>
      <c r="M59" s="107"/>
    </row>
    <row r="60" spans="1:13" ht="24.75" customHeight="1" x14ac:dyDescent="0.25">
      <c r="B60" s="361"/>
      <c r="C60" s="75"/>
      <c r="D60" s="75"/>
      <c r="E60" s="75"/>
      <c r="F60" s="75"/>
      <c r="G60" s="75"/>
    </row>
    <row r="61" spans="1:13" s="95" customFormat="1" ht="30" customHeight="1" x14ac:dyDescent="0.25">
      <c r="A61" s="66"/>
      <c r="B61" s="348"/>
      <c r="C61" s="66"/>
      <c r="D61" s="66"/>
      <c r="E61" s="66"/>
      <c r="F61" s="66"/>
      <c r="G61" s="66"/>
      <c r="H61" s="66"/>
      <c r="I61" s="66"/>
    </row>
    <row r="62" spans="1:13" ht="15" thickBot="1" x14ac:dyDescent="0.3"/>
    <row r="63" spans="1:13" ht="44.25" customHeight="1" thickBot="1" x14ac:dyDescent="0.3">
      <c r="A63" s="641" t="s">
        <v>371</v>
      </c>
      <c r="B63" s="362" t="s">
        <v>372</v>
      </c>
      <c r="C63" s="261"/>
      <c r="D63" s="640" t="s">
        <v>373</v>
      </c>
      <c r="E63" s="260" t="s">
        <v>372</v>
      </c>
      <c r="F63" s="261"/>
      <c r="G63" s="640" t="s">
        <v>374</v>
      </c>
      <c r="H63" s="260" t="s">
        <v>375</v>
      </c>
      <c r="I63" s="572"/>
      <c r="J63" s="572"/>
    </row>
    <row r="64" spans="1:13" ht="15.75" thickBot="1" x14ac:dyDescent="0.3">
      <c r="A64" s="641"/>
      <c r="B64" s="362" t="s">
        <v>376</v>
      </c>
      <c r="C64" s="261" t="s">
        <v>377</v>
      </c>
      <c r="D64" s="640"/>
      <c r="E64" s="260" t="s">
        <v>376</v>
      </c>
      <c r="F64" s="261" t="s">
        <v>378</v>
      </c>
      <c r="G64" s="640"/>
      <c r="H64" s="260" t="s">
        <v>379</v>
      </c>
      <c r="I64" s="572"/>
      <c r="J64" s="572"/>
    </row>
    <row r="65" spans="1:10" ht="29.25" thickBot="1" x14ac:dyDescent="0.3">
      <c r="A65" s="641"/>
      <c r="B65" s="362" t="s">
        <v>380</v>
      </c>
      <c r="C65" s="363" t="s">
        <v>381</v>
      </c>
      <c r="D65" s="640"/>
      <c r="E65" s="260" t="s">
        <v>380</v>
      </c>
      <c r="F65" s="363" t="s">
        <v>382</v>
      </c>
      <c r="G65" s="640"/>
      <c r="H65" s="260" t="s">
        <v>383</v>
      </c>
      <c r="I65" s="572"/>
      <c r="J65" s="572"/>
    </row>
    <row r="66" spans="1:10" ht="39.75" customHeight="1" thickBot="1" x14ac:dyDescent="0.3">
      <c r="A66" s="641"/>
      <c r="B66" s="362" t="s">
        <v>372</v>
      </c>
      <c r="C66" s="261"/>
      <c r="D66" s="640"/>
      <c r="E66" s="260" t="s">
        <v>372</v>
      </c>
      <c r="F66" s="261"/>
      <c r="G66" s="640"/>
      <c r="H66" s="260" t="s">
        <v>375</v>
      </c>
      <c r="I66" s="572"/>
      <c r="J66" s="572"/>
    </row>
    <row r="67" spans="1:10" ht="15.75" thickBot="1" x14ac:dyDescent="0.3">
      <c r="A67" s="641"/>
      <c r="B67" s="362" t="s">
        <v>376</v>
      </c>
      <c r="C67" s="261" t="s">
        <v>384</v>
      </c>
      <c r="D67" s="640"/>
      <c r="E67" s="260" t="s">
        <v>376</v>
      </c>
      <c r="F67" s="261"/>
      <c r="G67" s="640"/>
      <c r="H67" s="260" t="s">
        <v>379</v>
      </c>
      <c r="I67" s="572"/>
      <c r="J67" s="572"/>
    </row>
    <row r="68" spans="1:10" ht="15.75" thickBot="1" x14ac:dyDescent="0.3">
      <c r="A68" s="641"/>
      <c r="B68" s="362" t="s">
        <v>380</v>
      </c>
      <c r="C68" s="261" t="s">
        <v>385</v>
      </c>
      <c r="D68" s="640"/>
      <c r="E68" s="260" t="s">
        <v>380</v>
      </c>
      <c r="F68" s="261"/>
      <c r="G68" s="640"/>
      <c r="H68" s="260" t="s">
        <v>383</v>
      </c>
      <c r="I68" s="572"/>
      <c r="J68" s="572"/>
    </row>
  </sheetData>
  <mergeCells count="90">
    <mergeCell ref="A63:A68"/>
    <mergeCell ref="D63:D68"/>
    <mergeCell ref="G63:G68"/>
    <mergeCell ref="I63:J63"/>
    <mergeCell ref="I64:J64"/>
    <mergeCell ref="I65:J65"/>
    <mergeCell ref="I66:J66"/>
    <mergeCell ref="I67:J67"/>
    <mergeCell ref="I68:J68"/>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B7:J10"/>
    <mergeCell ref="A12:A14"/>
    <mergeCell ref="A16:B18"/>
    <mergeCell ref="D16:F16"/>
    <mergeCell ref="D17:F17"/>
    <mergeCell ref="D18:F18"/>
  </mergeCells>
  <hyperlinks>
    <hyperlink ref="J29" r:id="rId1" xr:uid="{9E115AC2-1A9A-4A69-BF1F-C1D08E10263B}"/>
    <hyperlink ref="J31" r:id="rId2" xr:uid="{E09113AA-5AD9-4F5C-BE1F-12E485729456}"/>
  </hyperlinks>
  <pageMargins left="0.23622047244094491" right="0.23622047244094491" top="0.74803149606299213" bottom="0.74803149606299213" header="0.31496062992125984" footer="0.31496062992125984"/>
  <pageSetup scale="20"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3332D57-BE15-4C0C-9F72-57F1FC179406}">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9"/>
  <sheetViews>
    <sheetView showGridLines="0" view="pageBreakPreview" topLeftCell="A9" zoomScale="70" zoomScaleNormal="70" zoomScaleSheetLayoutView="70" workbookViewId="0">
      <selection activeCell="F15" sqref="F15:F16"/>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6" customFormat="1" ht="32.25" customHeight="1" thickBot="1" x14ac:dyDescent="0.3">
      <c r="A1" s="567"/>
      <c r="B1" s="544" t="s">
        <v>182</v>
      </c>
      <c r="C1" s="545"/>
      <c r="D1" s="545"/>
      <c r="E1" s="545"/>
      <c r="F1" s="545"/>
      <c r="G1" s="545"/>
      <c r="H1" s="545"/>
      <c r="I1" s="546"/>
      <c r="J1" s="541" t="s">
        <v>183</v>
      </c>
      <c r="K1" s="542"/>
      <c r="L1" s="543"/>
    </row>
    <row r="2" spans="1:15" s="146" customFormat="1" ht="30.75" customHeight="1" thickBot="1" x14ac:dyDescent="0.3">
      <c r="A2" s="568"/>
      <c r="B2" s="547" t="s">
        <v>184</v>
      </c>
      <c r="C2" s="548"/>
      <c r="D2" s="548"/>
      <c r="E2" s="548"/>
      <c r="F2" s="548"/>
      <c r="G2" s="548"/>
      <c r="H2" s="548"/>
      <c r="I2" s="549"/>
      <c r="J2" s="541" t="s">
        <v>185</v>
      </c>
      <c r="K2" s="542"/>
      <c r="L2" s="543"/>
    </row>
    <row r="3" spans="1:15" s="146" customFormat="1" ht="24" customHeight="1" thickBot="1" x14ac:dyDescent="0.3">
      <c r="A3" s="568"/>
      <c r="B3" s="547" t="s">
        <v>186</v>
      </c>
      <c r="C3" s="548"/>
      <c r="D3" s="548"/>
      <c r="E3" s="548"/>
      <c r="F3" s="548"/>
      <c r="G3" s="548"/>
      <c r="H3" s="548"/>
      <c r="I3" s="549"/>
      <c r="J3" s="541" t="s">
        <v>187</v>
      </c>
      <c r="K3" s="542"/>
      <c r="L3" s="543"/>
    </row>
    <row r="4" spans="1:15" s="146" customFormat="1" ht="21.75" customHeight="1" thickBot="1" x14ac:dyDescent="0.3">
      <c r="A4" s="569"/>
      <c r="B4" s="550" t="s">
        <v>394</v>
      </c>
      <c r="C4" s="551"/>
      <c r="D4" s="551"/>
      <c r="E4" s="551"/>
      <c r="F4" s="551"/>
      <c r="G4" s="551"/>
      <c r="H4" s="551"/>
      <c r="I4" s="552"/>
      <c r="J4" s="541" t="s">
        <v>189</v>
      </c>
      <c r="K4" s="542"/>
      <c r="L4" s="543"/>
    </row>
    <row r="5" spans="1:15" s="146" customFormat="1" ht="21.75" customHeight="1" thickBot="1" x14ac:dyDescent="0.3">
      <c r="A5" s="147"/>
      <c r="B5" s="148"/>
      <c r="C5" s="148"/>
      <c r="D5" s="148"/>
      <c r="E5" s="148"/>
      <c r="F5" s="148"/>
      <c r="G5" s="148"/>
      <c r="H5" s="148"/>
      <c r="I5" s="148"/>
      <c r="J5" s="148"/>
      <c r="K5" s="148"/>
      <c r="L5" s="148"/>
      <c r="M5" s="149"/>
      <c r="N5" s="149"/>
      <c r="O5" s="149"/>
    </row>
    <row r="6" spans="1:15" s="146" customFormat="1" ht="21.75" customHeight="1" thickBot="1" x14ac:dyDescent="0.3">
      <c r="A6" s="681" t="s">
        <v>190</v>
      </c>
      <c r="B6" s="255" t="s">
        <v>191</v>
      </c>
      <c r="C6" s="210" t="s">
        <v>192</v>
      </c>
      <c r="D6" s="255" t="s">
        <v>193</v>
      </c>
      <c r="E6" s="211" t="s">
        <v>192</v>
      </c>
      <c r="F6" s="255" t="s">
        <v>194</v>
      </c>
      <c r="G6" s="211"/>
      <c r="H6" s="255" t="s">
        <v>195</v>
      </c>
      <c r="I6" s="212"/>
      <c r="J6" s="682" t="s">
        <v>196</v>
      </c>
      <c r="K6" s="254" t="s">
        <v>197</v>
      </c>
      <c r="L6" s="291"/>
      <c r="M6" s="680"/>
      <c r="N6" s="680"/>
      <c r="O6" s="680"/>
    </row>
    <row r="7" spans="1:15" s="146" customFormat="1" ht="21.75" customHeight="1" thickBot="1" x14ac:dyDescent="0.3">
      <c r="A7" s="681"/>
      <c r="B7" s="256" t="s">
        <v>198</v>
      </c>
      <c r="C7" s="213"/>
      <c r="D7" s="255" t="s">
        <v>199</v>
      </c>
      <c r="E7" s="214"/>
      <c r="F7" s="255" t="s">
        <v>200</v>
      </c>
      <c r="G7" s="214"/>
      <c r="H7" s="255" t="s">
        <v>201</v>
      </c>
      <c r="I7" s="212"/>
      <c r="J7" s="682"/>
      <c r="K7" s="254" t="s">
        <v>202</v>
      </c>
      <c r="L7" s="150"/>
      <c r="M7" s="680"/>
      <c r="N7" s="680"/>
      <c r="O7" s="680"/>
    </row>
    <row r="8" spans="1:15" s="146" customFormat="1" ht="21.75" customHeight="1" thickBot="1" x14ac:dyDescent="0.3">
      <c r="A8" s="681"/>
      <c r="B8" s="255" t="s">
        <v>203</v>
      </c>
      <c r="C8" s="210"/>
      <c r="D8" s="255" t="s">
        <v>204</v>
      </c>
      <c r="E8" s="214"/>
      <c r="F8" s="255" t="s">
        <v>205</v>
      </c>
      <c r="G8" s="214"/>
      <c r="H8" s="255" t="s">
        <v>206</v>
      </c>
      <c r="I8" s="212"/>
      <c r="J8" s="682"/>
      <c r="K8" s="254" t="s">
        <v>207</v>
      </c>
      <c r="L8" s="150" t="s">
        <v>192</v>
      </c>
      <c r="M8" s="680"/>
      <c r="N8" s="680"/>
      <c r="O8" s="680"/>
    </row>
    <row r="9" spans="1:15" s="146" customFormat="1" ht="21.75" customHeight="1" x14ac:dyDescent="0.25">
      <c r="A9" s="147"/>
      <c r="B9" s="148"/>
      <c r="C9" s="148"/>
      <c r="D9" s="148"/>
      <c r="E9" s="148"/>
      <c r="F9" s="148"/>
      <c r="G9" s="148"/>
      <c r="H9" s="148"/>
      <c r="I9" s="148"/>
      <c r="J9" s="148"/>
      <c r="K9" s="148"/>
      <c r="L9" s="148"/>
      <c r="M9" s="149"/>
      <c r="N9" s="149"/>
      <c r="O9" s="149"/>
    </row>
    <row r="10" spans="1:15" ht="15" customHeight="1" x14ac:dyDescent="0.25">
      <c r="A10" s="71"/>
      <c r="B10" s="72"/>
      <c r="C10" s="72"/>
      <c r="D10" s="74"/>
      <c r="E10" s="73"/>
      <c r="F10" s="73"/>
      <c r="G10" s="336"/>
      <c r="H10" s="336"/>
      <c r="I10" s="75"/>
      <c r="J10" s="75"/>
      <c r="K10" s="72"/>
      <c r="L10" s="72"/>
      <c r="M10" s="72"/>
      <c r="N10" s="72"/>
      <c r="O10" s="72"/>
    </row>
    <row r="11" spans="1:15" ht="16.5" customHeight="1" thickBot="1" x14ac:dyDescent="0.3">
      <c r="A11" s="143"/>
      <c r="B11" s="144"/>
      <c r="C11" s="144"/>
      <c r="D11" s="144"/>
      <c r="E11" s="144"/>
      <c r="F11" s="144"/>
      <c r="G11" s="144"/>
      <c r="H11" s="144"/>
      <c r="I11" s="144"/>
      <c r="J11" s="144"/>
      <c r="K11" s="144"/>
      <c r="L11" s="144"/>
      <c r="M11" s="144"/>
    </row>
    <row r="12" spans="1:15" ht="32.1" customHeight="1" thickBot="1" x14ac:dyDescent="0.3">
      <c r="A12" s="677" t="s">
        <v>395</v>
      </c>
      <c r="B12" s="678"/>
      <c r="C12" s="678"/>
      <c r="D12" s="678"/>
      <c r="E12" s="678"/>
      <c r="F12" s="678"/>
      <c r="G12" s="678"/>
      <c r="H12" s="678"/>
      <c r="I12" s="678"/>
      <c r="J12" s="678"/>
      <c r="K12" s="678"/>
      <c r="L12" s="679"/>
    </row>
    <row r="13" spans="1:15" ht="32.1" customHeight="1" thickBot="1" x14ac:dyDescent="0.3">
      <c r="A13" s="664" t="s">
        <v>396</v>
      </c>
      <c r="B13" s="657" t="s">
        <v>397</v>
      </c>
      <c r="C13" s="662" t="s">
        <v>210</v>
      </c>
      <c r="D13" s="654" t="s">
        <v>237</v>
      </c>
      <c r="E13" s="655"/>
      <c r="F13" s="656"/>
      <c r="G13" s="654" t="s">
        <v>248</v>
      </c>
      <c r="H13" s="655"/>
      <c r="I13" s="656"/>
      <c r="J13" s="553" t="s">
        <v>252</v>
      </c>
      <c r="K13" s="554"/>
      <c r="L13" s="555"/>
    </row>
    <row r="14" spans="1:15" ht="32.1" customHeight="1" thickBot="1" x14ac:dyDescent="0.3">
      <c r="A14" s="665"/>
      <c r="B14" s="666"/>
      <c r="C14" s="667"/>
      <c r="D14" s="404" t="s">
        <v>225</v>
      </c>
      <c r="E14" s="405" t="s">
        <v>226</v>
      </c>
      <c r="F14" s="406" t="s">
        <v>398</v>
      </c>
      <c r="G14" s="198" t="s">
        <v>225</v>
      </c>
      <c r="H14" s="196" t="s">
        <v>226</v>
      </c>
      <c r="I14" s="197" t="s">
        <v>398</v>
      </c>
      <c r="J14" s="198" t="s">
        <v>225</v>
      </c>
      <c r="K14" s="196" t="s">
        <v>226</v>
      </c>
      <c r="L14" s="197" t="s">
        <v>398</v>
      </c>
    </row>
    <row r="15" spans="1:15" ht="59.1" customHeight="1" x14ac:dyDescent="0.25">
      <c r="A15" s="668" t="s">
        <v>399</v>
      </c>
      <c r="B15" s="339" t="str">
        <f>+ACTIVIDAD_1!B11</f>
        <v>Iniciar 3500 casos de representación jurídica asignados por el Comité Técnico de Representación Jurídica</v>
      </c>
      <c r="C15" s="668" t="s">
        <v>211</v>
      </c>
      <c r="D15" s="410">
        <f>+ACTIVIDAD_1!B25</f>
        <v>1894833500</v>
      </c>
      <c r="E15" s="410">
        <f>+ACTIVIDAD_1!B26</f>
        <v>0</v>
      </c>
      <c r="F15" s="673">
        <f>ACTIVIDAD_1!C39</f>
        <v>20</v>
      </c>
      <c r="G15" s="411">
        <f>+ACTIVIDAD_1!C25</f>
        <v>2005965525</v>
      </c>
      <c r="H15" s="412">
        <f>+ACTIVIDAD_1!C26</f>
        <v>14542124</v>
      </c>
      <c r="I15" s="675">
        <f>+ACTIVIDAD_1!C41</f>
        <v>79</v>
      </c>
      <c r="J15" s="199"/>
      <c r="K15" s="194"/>
      <c r="L15" s="195"/>
    </row>
    <row r="16" spans="1:15" ht="59.1" customHeight="1" x14ac:dyDescent="0.25">
      <c r="A16" s="668"/>
      <c r="B16" s="339" t="str">
        <f>+ACTIVIDAD_2!B11</f>
        <v xml:space="preserve">Acompañar el 100% de los casos de representación jurídica que requieran el apoyo de psicología forense. </v>
      </c>
      <c r="C16" s="668"/>
      <c r="D16" s="410">
        <f>+ACTIVIDAD_2!B25</f>
        <v>381412000</v>
      </c>
      <c r="E16" s="410">
        <f>+ACTIVIDAD_2!B26</f>
        <v>0</v>
      </c>
      <c r="F16" s="674"/>
      <c r="G16" s="411">
        <f>+ACTIVIDAD_2!C25</f>
        <v>209234214</v>
      </c>
      <c r="H16" s="412">
        <f>+ACTIVIDAD_2!C26</f>
        <v>4636081</v>
      </c>
      <c r="I16" s="676"/>
      <c r="J16" s="199"/>
      <c r="K16" s="194"/>
      <c r="L16" s="195"/>
    </row>
    <row r="17" spans="1:13" ht="59.1" customHeight="1" x14ac:dyDescent="0.25">
      <c r="A17" s="668" t="s">
        <v>400</v>
      </c>
      <c r="B17" s="339" t="str">
        <f>+ACTIVIDAD_3!B11</f>
        <v>Brindar a 40000 mujeres orientación y asesoría jurídica en los espacios con presencia de la SDMujer</v>
      </c>
      <c r="C17" s="668" t="s">
        <v>301</v>
      </c>
      <c r="D17" s="413">
        <f>+ACTIVIDAD_3!B25</f>
        <v>735220500</v>
      </c>
      <c r="E17" s="414">
        <f>+ACTIVIDAD_3!B26</f>
        <v>0</v>
      </c>
      <c r="F17" s="669">
        <v>0.05</v>
      </c>
      <c r="G17" s="415">
        <f>+ACTIVIDAD_3!C25</f>
        <v>1511456199</v>
      </c>
      <c r="H17" s="412">
        <f>+ACTIVIDAD_3!C26</f>
        <v>6080832</v>
      </c>
      <c r="I17" s="669" t="s">
        <v>788</v>
      </c>
      <c r="J17" s="199"/>
      <c r="K17" s="194"/>
      <c r="L17" s="195"/>
    </row>
    <row r="18" spans="1:13" ht="59.1" customHeight="1" x14ac:dyDescent="0.25">
      <c r="A18" s="668"/>
      <c r="B18" s="339" t="str">
        <f>+ACTIVIDAD_4!B11</f>
        <v>Realizar a 15000 mujeres acompañamiento psicosocial en los espacios con presencia de la SDMujer</v>
      </c>
      <c r="C18" s="668"/>
      <c r="D18" s="413">
        <f>+ACTIVIDAD_4!B25</f>
        <v>469910000</v>
      </c>
      <c r="E18" s="414">
        <f>+ACTIVIDAD_4!B26</f>
        <v>0</v>
      </c>
      <c r="F18" s="670"/>
      <c r="G18" s="415">
        <f>+ACTIVIDAD_4!C25</f>
        <v>940089125</v>
      </c>
      <c r="H18" s="412">
        <f>+ACTIVIDAD_4!C26</f>
        <v>10562391</v>
      </c>
      <c r="I18" s="670"/>
      <c r="J18" s="199"/>
      <c r="K18" s="194"/>
      <c r="L18" s="195"/>
    </row>
    <row r="19" spans="1:13" ht="59.1" customHeight="1" x14ac:dyDescent="0.25">
      <c r="A19" s="668"/>
      <c r="B19" s="339" t="str">
        <f>+ACTIVIDAD_5!B11</f>
        <v>Gestionar 5000 activaciones de rutas y servicios de la oferta distrital para la atención integral a mujeres</v>
      </c>
      <c r="C19" s="668"/>
      <c r="D19" s="413">
        <f>+ACTIVIDAD_5!B25</f>
        <v>199799500</v>
      </c>
      <c r="E19" s="414">
        <f>+ACTIVIDAD_5!B26</f>
        <v>0</v>
      </c>
      <c r="F19" s="671"/>
      <c r="G19" s="415">
        <f>+ACTIVIDAD_5!C25</f>
        <v>288765104</v>
      </c>
      <c r="H19" s="412">
        <f>+ACTIVIDAD_5!C26</f>
        <v>1932970</v>
      </c>
      <c r="I19" s="671"/>
      <c r="J19" s="199"/>
      <c r="K19" s="194"/>
      <c r="L19" s="195"/>
    </row>
    <row r="20" spans="1:13" s="92" customFormat="1" ht="16.5" customHeight="1" x14ac:dyDescent="0.2">
      <c r="M20" s="66"/>
    </row>
    <row r="21" spans="1:13" ht="15" thickBot="1" x14ac:dyDescent="0.3"/>
    <row r="22" spans="1:13" ht="35.1" customHeight="1" thickBot="1" x14ac:dyDescent="0.3">
      <c r="A22" s="677" t="s">
        <v>401</v>
      </c>
      <c r="B22" s="678"/>
      <c r="C22" s="678"/>
      <c r="D22" s="678"/>
      <c r="E22" s="678"/>
      <c r="F22" s="678"/>
      <c r="G22" s="678"/>
      <c r="H22" s="678"/>
      <c r="I22" s="678"/>
      <c r="J22" s="678"/>
      <c r="K22" s="678"/>
      <c r="L22" s="679"/>
    </row>
    <row r="23" spans="1:13" ht="35.1" customHeight="1" x14ac:dyDescent="0.25">
      <c r="A23" s="664" t="s">
        <v>396</v>
      </c>
      <c r="B23" s="657" t="s">
        <v>397</v>
      </c>
      <c r="C23" s="662" t="s">
        <v>210</v>
      </c>
      <c r="D23" s="654" t="s">
        <v>253</v>
      </c>
      <c r="E23" s="655"/>
      <c r="F23" s="656"/>
      <c r="G23" s="654" t="s">
        <v>254</v>
      </c>
      <c r="H23" s="655"/>
      <c r="I23" s="656"/>
      <c r="J23" s="654" t="s">
        <v>255</v>
      </c>
      <c r="K23" s="655"/>
      <c r="L23" s="656"/>
    </row>
    <row r="24" spans="1:13" ht="35.1" customHeight="1" thickBot="1" x14ac:dyDescent="0.3">
      <c r="A24" s="672"/>
      <c r="B24" s="658"/>
      <c r="C24" s="663"/>
      <c r="D24" s="198" t="s">
        <v>225</v>
      </c>
      <c r="E24" s="196" t="s">
        <v>226</v>
      </c>
      <c r="F24" s="197" t="s">
        <v>398</v>
      </c>
      <c r="G24" s="198" t="s">
        <v>225</v>
      </c>
      <c r="H24" s="196" t="s">
        <v>226</v>
      </c>
      <c r="I24" s="197" t="s">
        <v>398</v>
      </c>
      <c r="J24" s="198" t="s">
        <v>225</v>
      </c>
      <c r="K24" s="196" t="s">
        <v>226</v>
      </c>
      <c r="L24" s="197" t="s">
        <v>398</v>
      </c>
    </row>
    <row r="25" spans="1:13" ht="57.95" customHeight="1" x14ac:dyDescent="0.25">
      <c r="A25" s="668" t="s">
        <v>399</v>
      </c>
      <c r="B25" s="339" t="s">
        <v>209</v>
      </c>
      <c r="C25" s="668" t="s">
        <v>211</v>
      </c>
      <c r="D25" s="199"/>
      <c r="E25" s="194"/>
      <c r="F25" s="195"/>
      <c r="G25" s="199"/>
      <c r="H25" s="194"/>
      <c r="I25" s="195"/>
      <c r="J25" s="199"/>
      <c r="K25" s="194"/>
      <c r="L25" s="195"/>
    </row>
    <row r="26" spans="1:13" ht="57.95" customHeight="1" x14ac:dyDescent="0.25">
      <c r="A26" s="668"/>
      <c r="B26" s="339" t="s">
        <v>281</v>
      </c>
      <c r="C26" s="668"/>
      <c r="D26" s="200"/>
      <c r="E26" s="88"/>
      <c r="F26" s="89"/>
      <c r="G26" s="200"/>
      <c r="H26" s="88"/>
      <c r="I26" s="89"/>
      <c r="J26" s="200"/>
      <c r="K26" s="88"/>
      <c r="L26" s="89"/>
    </row>
    <row r="27" spans="1:13" ht="57.95" customHeight="1" x14ac:dyDescent="0.25">
      <c r="A27" s="668" t="s">
        <v>400</v>
      </c>
      <c r="B27" s="339" t="s">
        <v>300</v>
      </c>
      <c r="C27" s="668" t="s">
        <v>301</v>
      </c>
      <c r="D27" s="200"/>
      <c r="E27" s="88"/>
      <c r="F27" s="89"/>
      <c r="G27" s="200"/>
      <c r="H27" s="88"/>
      <c r="I27" s="89"/>
      <c r="J27" s="200"/>
      <c r="K27" s="88"/>
      <c r="L27" s="89"/>
    </row>
    <row r="28" spans="1:13" ht="57.95" customHeight="1" x14ac:dyDescent="0.25">
      <c r="A28" s="668"/>
      <c r="B28" s="339" t="s">
        <v>319</v>
      </c>
      <c r="C28" s="668"/>
      <c r="D28" s="200"/>
      <c r="E28" s="88"/>
      <c r="F28" s="89"/>
      <c r="G28" s="200"/>
      <c r="H28" s="88"/>
      <c r="I28" s="89"/>
      <c r="J28" s="200"/>
      <c r="K28" s="88"/>
      <c r="L28" s="89"/>
    </row>
    <row r="29" spans="1:13" ht="57.95" customHeight="1" thickBot="1" x14ac:dyDescent="0.3">
      <c r="A29" s="668"/>
      <c r="B29" s="339" t="s">
        <v>338</v>
      </c>
      <c r="C29" s="668"/>
      <c r="D29" s="201"/>
      <c r="E29" s="91"/>
      <c r="F29" s="94"/>
      <c r="G29" s="201"/>
      <c r="H29" s="91"/>
      <c r="I29" s="94"/>
      <c r="J29" s="201"/>
      <c r="K29" s="91"/>
      <c r="L29" s="94"/>
    </row>
    <row r="31" spans="1:13" ht="15" thickBot="1" x14ac:dyDescent="0.3"/>
    <row r="32" spans="1:13" ht="35.1" customHeight="1" thickBot="1" x14ac:dyDescent="0.3">
      <c r="A32" s="659" t="s">
        <v>402</v>
      </c>
      <c r="B32" s="660"/>
      <c r="C32" s="660"/>
      <c r="D32" s="660"/>
      <c r="E32" s="660"/>
      <c r="F32" s="660"/>
      <c r="G32" s="660"/>
      <c r="H32" s="660"/>
      <c r="I32" s="660"/>
      <c r="J32" s="660"/>
      <c r="K32" s="660"/>
      <c r="L32" s="661"/>
    </row>
    <row r="33" spans="1:12" ht="35.1" customHeight="1" x14ac:dyDescent="0.25">
      <c r="A33" s="664" t="s">
        <v>396</v>
      </c>
      <c r="B33" s="657" t="s">
        <v>397</v>
      </c>
      <c r="C33" s="662" t="s">
        <v>210</v>
      </c>
      <c r="D33" s="654" t="s">
        <v>256</v>
      </c>
      <c r="E33" s="655"/>
      <c r="F33" s="656"/>
      <c r="G33" s="654" t="s">
        <v>257</v>
      </c>
      <c r="H33" s="655"/>
      <c r="I33" s="656"/>
      <c r="J33" s="654" t="s">
        <v>258</v>
      </c>
      <c r="K33" s="655"/>
      <c r="L33" s="656"/>
    </row>
    <row r="34" spans="1:12" ht="35.1" customHeight="1" thickBot="1" x14ac:dyDescent="0.3">
      <c r="A34" s="672"/>
      <c r="B34" s="658"/>
      <c r="C34" s="663"/>
      <c r="D34" s="198" t="s">
        <v>225</v>
      </c>
      <c r="E34" s="196" t="s">
        <v>226</v>
      </c>
      <c r="F34" s="197" t="s">
        <v>398</v>
      </c>
      <c r="G34" s="198" t="s">
        <v>225</v>
      </c>
      <c r="H34" s="196" t="s">
        <v>226</v>
      </c>
      <c r="I34" s="197" t="s">
        <v>398</v>
      </c>
      <c r="J34" s="198" t="s">
        <v>225</v>
      </c>
      <c r="K34" s="196" t="s">
        <v>226</v>
      </c>
      <c r="L34" s="197" t="s">
        <v>398</v>
      </c>
    </row>
    <row r="35" spans="1:12" ht="54.95" customHeight="1" x14ac:dyDescent="0.25">
      <c r="A35" s="644" t="s">
        <v>399</v>
      </c>
      <c r="B35" s="193" t="s">
        <v>209</v>
      </c>
      <c r="C35" s="646" t="s">
        <v>211</v>
      </c>
      <c r="D35" s="199"/>
      <c r="E35" s="194"/>
      <c r="F35" s="195"/>
      <c r="G35" s="199"/>
      <c r="H35" s="194"/>
      <c r="I35" s="195"/>
      <c r="J35" s="199"/>
      <c r="K35" s="194"/>
      <c r="L35" s="195"/>
    </row>
    <row r="36" spans="1:12" ht="54.95" customHeight="1" x14ac:dyDescent="0.25">
      <c r="A36" s="645"/>
      <c r="B36" s="339" t="s">
        <v>281</v>
      </c>
      <c r="C36" s="647"/>
      <c r="D36" s="200"/>
      <c r="E36" s="88"/>
      <c r="F36" s="89"/>
      <c r="G36" s="200"/>
      <c r="H36" s="88"/>
      <c r="I36" s="89"/>
      <c r="J36" s="200"/>
      <c r="K36" s="88"/>
      <c r="L36" s="89"/>
    </row>
    <row r="37" spans="1:12" ht="54.95" customHeight="1" x14ac:dyDescent="0.25">
      <c r="A37" s="648" t="s">
        <v>400</v>
      </c>
      <c r="B37" s="339" t="s">
        <v>300</v>
      </c>
      <c r="C37" s="651" t="s">
        <v>301</v>
      </c>
      <c r="D37" s="200"/>
      <c r="E37" s="88"/>
      <c r="F37" s="89"/>
      <c r="G37" s="200"/>
      <c r="H37" s="88"/>
      <c r="I37" s="89"/>
      <c r="J37" s="200"/>
      <c r="K37" s="88"/>
      <c r="L37" s="89"/>
    </row>
    <row r="38" spans="1:12" ht="54.95" customHeight="1" x14ac:dyDescent="0.25">
      <c r="A38" s="649"/>
      <c r="B38" s="339" t="s">
        <v>319</v>
      </c>
      <c r="C38" s="652"/>
      <c r="D38" s="200"/>
      <c r="E38" s="88"/>
      <c r="F38" s="89"/>
      <c r="G38" s="200"/>
      <c r="H38" s="88"/>
      <c r="I38" s="89"/>
      <c r="J38" s="200"/>
      <c r="K38" s="88"/>
      <c r="L38" s="89"/>
    </row>
    <row r="39" spans="1:12" ht="54.95" customHeight="1" thickBot="1" x14ac:dyDescent="0.3">
      <c r="A39" s="650"/>
      <c r="B39" s="340" t="s">
        <v>338</v>
      </c>
      <c r="C39" s="653"/>
      <c r="D39" s="201"/>
      <c r="E39" s="91"/>
      <c r="F39" s="94"/>
      <c r="G39" s="201"/>
      <c r="H39" s="91"/>
      <c r="I39" s="94"/>
      <c r="J39" s="201"/>
      <c r="K39" s="91"/>
      <c r="L39" s="94"/>
    </row>
    <row r="41" spans="1:12" ht="15" thickBot="1" x14ac:dyDescent="0.3"/>
    <row r="42" spans="1:12" ht="35.1" customHeight="1" thickBot="1" x14ac:dyDescent="0.3">
      <c r="A42" s="659" t="s">
        <v>403</v>
      </c>
      <c r="B42" s="660"/>
      <c r="C42" s="660"/>
      <c r="D42" s="660"/>
      <c r="E42" s="660"/>
      <c r="F42" s="660"/>
      <c r="G42" s="660"/>
      <c r="H42" s="660"/>
      <c r="I42" s="660"/>
      <c r="J42" s="660"/>
      <c r="K42" s="660"/>
      <c r="L42" s="661"/>
    </row>
    <row r="43" spans="1:12" ht="35.1" customHeight="1" x14ac:dyDescent="0.25">
      <c r="A43" s="664" t="s">
        <v>396</v>
      </c>
      <c r="B43" s="657" t="s">
        <v>397</v>
      </c>
      <c r="C43" s="662" t="s">
        <v>210</v>
      </c>
      <c r="D43" s="654" t="s">
        <v>259</v>
      </c>
      <c r="E43" s="655"/>
      <c r="F43" s="656"/>
      <c r="G43" s="654" t="s">
        <v>404</v>
      </c>
      <c r="H43" s="655"/>
      <c r="I43" s="656"/>
      <c r="J43" s="654" t="s">
        <v>261</v>
      </c>
      <c r="K43" s="655"/>
      <c r="L43" s="656"/>
    </row>
    <row r="44" spans="1:12" ht="35.1" customHeight="1" thickBot="1" x14ac:dyDescent="0.3">
      <c r="A44" s="672"/>
      <c r="B44" s="658"/>
      <c r="C44" s="663"/>
      <c r="D44" s="198" t="s">
        <v>225</v>
      </c>
      <c r="E44" s="196" t="s">
        <v>226</v>
      </c>
      <c r="F44" s="197" t="s">
        <v>398</v>
      </c>
      <c r="G44" s="198" t="s">
        <v>225</v>
      </c>
      <c r="H44" s="196" t="s">
        <v>226</v>
      </c>
      <c r="I44" s="197" t="s">
        <v>398</v>
      </c>
      <c r="J44" s="198" t="s">
        <v>225</v>
      </c>
      <c r="K44" s="196" t="s">
        <v>226</v>
      </c>
      <c r="L44" s="197" t="s">
        <v>398</v>
      </c>
    </row>
    <row r="45" spans="1:12" ht="54.95" customHeight="1" x14ac:dyDescent="0.25">
      <c r="A45" s="644" t="s">
        <v>399</v>
      </c>
      <c r="B45" s="193" t="s">
        <v>209</v>
      </c>
      <c r="C45" s="646" t="s">
        <v>211</v>
      </c>
      <c r="D45" s="199"/>
      <c r="E45" s="194"/>
      <c r="F45" s="195"/>
      <c r="G45" s="199"/>
      <c r="H45" s="194"/>
      <c r="I45" s="195"/>
      <c r="J45" s="199"/>
      <c r="K45" s="194"/>
      <c r="L45" s="195"/>
    </row>
    <row r="46" spans="1:12" ht="54.95" customHeight="1" x14ac:dyDescent="0.25">
      <c r="A46" s="645"/>
      <c r="B46" s="339" t="s">
        <v>281</v>
      </c>
      <c r="C46" s="647"/>
      <c r="D46" s="200"/>
      <c r="E46" s="88"/>
      <c r="F46" s="89"/>
      <c r="G46" s="200"/>
      <c r="H46" s="88"/>
      <c r="I46" s="89"/>
      <c r="J46" s="200"/>
      <c r="K46" s="88"/>
      <c r="L46" s="89"/>
    </row>
    <row r="47" spans="1:12" ht="54.95" customHeight="1" x14ac:dyDescent="0.25">
      <c r="A47" s="648" t="s">
        <v>400</v>
      </c>
      <c r="B47" s="339" t="s">
        <v>300</v>
      </c>
      <c r="C47" s="651" t="s">
        <v>301</v>
      </c>
      <c r="D47" s="200"/>
      <c r="E47" s="88"/>
      <c r="F47" s="89"/>
      <c r="G47" s="200"/>
      <c r="H47" s="88"/>
      <c r="I47" s="89"/>
      <c r="J47" s="200"/>
      <c r="K47" s="88"/>
      <c r="L47" s="89"/>
    </row>
    <row r="48" spans="1:12" ht="54.95" customHeight="1" x14ac:dyDescent="0.25">
      <c r="A48" s="649"/>
      <c r="B48" s="339" t="s">
        <v>319</v>
      </c>
      <c r="C48" s="652"/>
      <c r="D48" s="200"/>
      <c r="E48" s="88"/>
      <c r="F48" s="89"/>
      <c r="G48" s="200"/>
      <c r="H48" s="88"/>
      <c r="I48" s="89"/>
      <c r="J48" s="200"/>
      <c r="K48" s="88"/>
      <c r="L48" s="89"/>
    </row>
    <row r="49" spans="1:12" ht="54.95" customHeight="1" thickBot="1" x14ac:dyDescent="0.3">
      <c r="A49" s="650"/>
      <c r="B49" s="340" t="s">
        <v>338</v>
      </c>
      <c r="C49" s="653"/>
      <c r="D49" s="201"/>
      <c r="E49" s="91"/>
      <c r="F49" s="94"/>
      <c r="G49" s="201"/>
      <c r="H49" s="91"/>
      <c r="I49" s="94"/>
      <c r="J49" s="201"/>
      <c r="K49" s="91"/>
      <c r="L49" s="94"/>
    </row>
  </sheetData>
  <mergeCells count="62">
    <mergeCell ref="A12:L12"/>
    <mergeCell ref="M6:O6"/>
    <mergeCell ref="M7:O7"/>
    <mergeCell ref="M8:O8"/>
    <mergeCell ref="A1:A4"/>
    <mergeCell ref="J1:L1"/>
    <mergeCell ref="J2:L2"/>
    <mergeCell ref="J3:L3"/>
    <mergeCell ref="J4:L4"/>
    <mergeCell ref="B1:I1"/>
    <mergeCell ref="B2:I2"/>
    <mergeCell ref="B3:I3"/>
    <mergeCell ref="B4:I4"/>
    <mergeCell ref="A6:A8"/>
    <mergeCell ref="J6:J8"/>
    <mergeCell ref="A15:A16"/>
    <mergeCell ref="A43:A44"/>
    <mergeCell ref="F15:F16"/>
    <mergeCell ref="I15:I16"/>
    <mergeCell ref="F17:F19"/>
    <mergeCell ref="A22:L22"/>
    <mergeCell ref="A32:L32"/>
    <mergeCell ref="J23:L23"/>
    <mergeCell ref="A25:A26"/>
    <mergeCell ref="A23:A24"/>
    <mergeCell ref="A33:A34"/>
    <mergeCell ref="A17:A19"/>
    <mergeCell ref="A27:A29"/>
    <mergeCell ref="G23:I23"/>
    <mergeCell ref="B33:B34"/>
    <mergeCell ref="C33:C34"/>
    <mergeCell ref="J13:L13"/>
    <mergeCell ref="J33:L33"/>
    <mergeCell ref="B23:B24"/>
    <mergeCell ref="C23:C24"/>
    <mergeCell ref="D23:F23"/>
    <mergeCell ref="C25:C26"/>
    <mergeCell ref="C17:C19"/>
    <mergeCell ref="C27:C29"/>
    <mergeCell ref="D33:F33"/>
    <mergeCell ref="C15:C16"/>
    <mergeCell ref="I17:I19"/>
    <mergeCell ref="A13:A14"/>
    <mergeCell ref="B13:B14"/>
    <mergeCell ref="C13:C14"/>
    <mergeCell ref="D13:F13"/>
    <mergeCell ref="G13:I13"/>
    <mergeCell ref="A45:A46"/>
    <mergeCell ref="C45:C46"/>
    <mergeCell ref="A47:A49"/>
    <mergeCell ref="C47:C49"/>
    <mergeCell ref="G33:I33"/>
    <mergeCell ref="B43:B44"/>
    <mergeCell ref="A35:A36"/>
    <mergeCell ref="A37:A39"/>
    <mergeCell ref="C35:C36"/>
    <mergeCell ref="C37:C39"/>
    <mergeCell ref="A42:L42"/>
    <mergeCell ref="C43:C44"/>
    <mergeCell ref="D43:F43"/>
    <mergeCell ref="G43:I43"/>
    <mergeCell ref="J43:L43"/>
  </mergeCells>
  <pageMargins left="0.25" right="0.25" top="0.75" bottom="0.75" header="0.3" footer="0.3"/>
  <pageSetup scale="2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AF43"/>
  <sheetViews>
    <sheetView view="pageBreakPreview" topLeftCell="A9" zoomScale="70" zoomScaleNormal="55" zoomScaleSheetLayoutView="70" workbookViewId="0">
      <selection activeCell="F28" sqref="F28"/>
    </sheetView>
  </sheetViews>
  <sheetFormatPr baseColWidth="10" defaultColWidth="10.85546875" defaultRowHeight="14.25" x14ac:dyDescent="0.25"/>
  <cols>
    <col min="1" max="1" width="25.5703125" style="144" customWidth="1"/>
    <col min="2" max="2" width="29.85546875" style="144" customWidth="1"/>
    <col min="3" max="3" width="21.5703125" style="144" customWidth="1"/>
    <col min="4" max="4" width="21.7109375" style="144" customWidth="1"/>
    <col min="5" max="5" width="20.7109375" style="144" bestFit="1" customWidth="1"/>
    <col min="6" max="6" width="21.85546875" style="144" customWidth="1"/>
    <col min="7" max="7" width="20.7109375" style="144" bestFit="1" customWidth="1"/>
    <col min="8" max="8" width="21.5703125" style="144" customWidth="1"/>
    <col min="9" max="9" width="20.7109375" style="144" bestFit="1" customWidth="1"/>
    <col min="10" max="10" width="22.28515625" style="144" customWidth="1"/>
    <col min="11" max="11" width="20.7109375" style="144" bestFit="1" customWidth="1"/>
    <col min="12" max="12" width="23" style="144" customWidth="1"/>
    <col min="13" max="13" width="20.7109375" style="144" bestFit="1" customWidth="1"/>
    <col min="14" max="14" width="22.28515625" style="144" customWidth="1"/>
    <col min="15" max="15" width="20.7109375" style="144" bestFit="1" customWidth="1"/>
    <col min="16" max="17" width="20.5703125" style="144" customWidth="1"/>
    <col min="18" max="18" width="17.28515625" style="144" bestFit="1" customWidth="1"/>
    <col min="19" max="19" width="20.7109375" style="144" bestFit="1" customWidth="1"/>
    <col min="20" max="20" width="21.140625" style="144" customWidth="1"/>
    <col min="21" max="21" width="20.7109375" style="144" bestFit="1" customWidth="1"/>
    <col min="22" max="22" width="19.85546875" style="144" bestFit="1" customWidth="1"/>
    <col min="23" max="23" width="21.85546875" style="144" customWidth="1"/>
    <col min="24" max="24" width="17.28515625" style="144" bestFit="1" customWidth="1"/>
    <col min="25" max="25" width="20.7109375" style="144" bestFit="1" customWidth="1"/>
    <col min="26" max="26" width="20.42578125" style="144" customWidth="1"/>
    <col min="27" max="27" width="17.42578125" style="144" customWidth="1"/>
    <col min="28" max="28" width="19.85546875" style="144" bestFit="1" customWidth="1"/>
    <col min="29" max="29" width="22.85546875" style="144" customWidth="1"/>
    <col min="30" max="30" width="17" style="144" customWidth="1"/>
    <col min="31" max="31" width="19.85546875" style="144" bestFit="1" customWidth="1"/>
    <col min="32" max="32" width="22" style="144" customWidth="1"/>
    <col min="33" max="36" width="20.42578125" style="144" bestFit="1" customWidth="1"/>
    <col min="37" max="16384" width="10.85546875" style="144"/>
  </cols>
  <sheetData>
    <row r="1" spans="1:32" s="66" customFormat="1" ht="20.25" customHeight="1" x14ac:dyDescent="0.25">
      <c r="A1" s="624"/>
      <c r="B1" s="683" t="s">
        <v>405</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5"/>
    </row>
    <row r="2" spans="1:32" s="66" customFormat="1" ht="18.75" customHeight="1" x14ac:dyDescent="0.25">
      <c r="A2" s="625"/>
      <c r="B2" s="686"/>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8"/>
    </row>
    <row r="3" spans="1:32" s="66" customFormat="1" ht="14.25" customHeight="1" x14ac:dyDescent="0.25">
      <c r="A3" s="625"/>
      <c r="B3" s="686"/>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8"/>
    </row>
    <row r="4" spans="1:32" s="66" customFormat="1" ht="33" customHeight="1" thickBot="1" x14ac:dyDescent="0.3">
      <c r="A4" s="626"/>
      <c r="B4" s="689"/>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1"/>
    </row>
    <row r="5" spans="1:32" s="66" customFormat="1" ht="15" x14ac:dyDescent="0.25">
      <c r="B5" s="165"/>
      <c r="C5" s="165"/>
      <c r="D5" s="165"/>
      <c r="E5" s="165"/>
      <c r="F5" s="165"/>
      <c r="G5" s="165"/>
      <c r="H5" s="165"/>
      <c r="I5" s="165"/>
      <c r="J5" s="165"/>
      <c r="K5" s="164"/>
      <c r="L5" s="164"/>
      <c r="M5" s="164"/>
      <c r="N5" s="164"/>
      <c r="O5" s="164"/>
      <c r="P5" s="144"/>
      <c r="Q5" s="144"/>
      <c r="R5" s="144"/>
      <c r="S5" s="144"/>
      <c r="T5" s="144"/>
      <c r="U5" s="144"/>
      <c r="V5" s="144"/>
      <c r="W5" s="144"/>
      <c r="X5" s="144"/>
      <c r="Y5" s="144"/>
      <c r="Z5" s="144"/>
      <c r="AA5" s="144"/>
      <c r="AB5" s="144"/>
      <c r="AC5" s="144"/>
      <c r="AD5" s="144"/>
      <c r="AE5" s="144"/>
      <c r="AF5" s="144"/>
    </row>
    <row r="6" spans="1:32" s="66" customFormat="1" ht="9" customHeight="1" x14ac:dyDescent="0.25">
      <c r="A6" s="70"/>
      <c r="B6" s="165"/>
      <c r="C6" s="165"/>
      <c r="D6" s="165"/>
      <c r="E6" s="165"/>
      <c r="F6" s="165"/>
      <c r="G6" s="165"/>
      <c r="H6" s="165"/>
      <c r="I6" s="165"/>
      <c r="J6" s="165"/>
      <c r="K6" s="165"/>
      <c r="L6" s="165"/>
      <c r="M6" s="165"/>
      <c r="N6" s="165"/>
      <c r="O6" s="165"/>
      <c r="P6" s="67"/>
      <c r="Q6" s="67"/>
      <c r="R6" s="68"/>
      <c r="S6" s="68"/>
      <c r="T6" s="67"/>
      <c r="U6" s="67"/>
      <c r="V6" s="67"/>
      <c r="W6" s="144"/>
      <c r="X6" s="69"/>
      <c r="Y6" s="69"/>
      <c r="Z6" s="69"/>
      <c r="AA6" s="144"/>
      <c r="AB6" s="144"/>
      <c r="AC6" s="144"/>
      <c r="AD6" s="144"/>
      <c r="AE6" s="144"/>
      <c r="AF6" s="144"/>
    </row>
    <row r="7" spans="1:32" s="66" customFormat="1" ht="15" customHeight="1" thickBot="1" x14ac:dyDescent="0.3">
      <c r="A7" s="71"/>
      <c r="B7" s="165"/>
      <c r="C7" s="165"/>
      <c r="D7" s="165"/>
      <c r="E7" s="165"/>
      <c r="F7" s="165"/>
      <c r="G7" s="165"/>
      <c r="H7" s="165"/>
      <c r="I7" s="165"/>
      <c r="J7" s="165"/>
      <c r="K7" s="165"/>
      <c r="L7" s="165"/>
      <c r="M7" s="165"/>
      <c r="N7" s="165"/>
      <c r="O7" s="165"/>
      <c r="P7" s="67"/>
      <c r="Q7" s="67"/>
      <c r="R7" s="68"/>
      <c r="S7" s="68"/>
      <c r="T7" s="67"/>
      <c r="U7" s="67"/>
      <c r="V7" s="67"/>
      <c r="W7" s="144"/>
      <c r="X7" s="69"/>
      <c r="Y7" s="69"/>
      <c r="Z7" s="208"/>
      <c r="AA7" s="144"/>
      <c r="AB7" s="144"/>
      <c r="AC7" s="144"/>
      <c r="AD7" s="144"/>
      <c r="AE7" s="144"/>
      <c r="AF7" s="144"/>
    </row>
    <row r="8" spans="1:32" s="66" customFormat="1" ht="15" customHeight="1" thickBot="1" x14ac:dyDescent="0.3">
      <c r="A8" s="628" t="s">
        <v>355</v>
      </c>
      <c r="B8" s="695" t="s">
        <v>356</v>
      </c>
      <c r="C8" s="696"/>
      <c r="D8" s="696"/>
      <c r="E8" s="696"/>
      <c r="F8" s="696"/>
      <c r="G8" s="696"/>
      <c r="H8" s="696"/>
      <c r="I8" s="696"/>
      <c r="J8" s="696"/>
      <c r="K8" s="696"/>
      <c r="L8" s="696"/>
      <c r="M8" s="696"/>
      <c r="N8" s="696"/>
      <c r="O8" s="696"/>
      <c r="P8" s="696"/>
      <c r="Q8" s="696"/>
      <c r="R8" s="696"/>
      <c r="S8" s="696"/>
      <c r="T8" s="696"/>
      <c r="U8" s="696"/>
      <c r="V8" s="696"/>
      <c r="W8" s="696"/>
      <c r="X8" s="696"/>
      <c r="Y8" s="696"/>
      <c r="Z8" s="696"/>
      <c r="AA8" s="697"/>
      <c r="AB8" s="275"/>
      <c r="AC8" s="692" t="s">
        <v>121</v>
      </c>
      <c r="AD8" s="693"/>
      <c r="AE8" s="274"/>
      <c r="AF8" s="127"/>
    </row>
    <row r="9" spans="1:32" s="66" customFormat="1" ht="15" customHeight="1" thickBot="1" x14ac:dyDescent="0.3">
      <c r="A9" s="629"/>
      <c r="B9" s="698"/>
      <c r="C9" s="699"/>
      <c r="D9" s="699"/>
      <c r="E9" s="699"/>
      <c r="F9" s="699"/>
      <c r="G9" s="699"/>
      <c r="H9" s="699"/>
      <c r="I9" s="699"/>
      <c r="J9" s="699"/>
      <c r="K9" s="699"/>
      <c r="L9" s="699"/>
      <c r="M9" s="699"/>
      <c r="N9" s="699"/>
      <c r="O9" s="699"/>
      <c r="P9" s="699"/>
      <c r="Q9" s="699"/>
      <c r="R9" s="699"/>
      <c r="S9" s="699"/>
      <c r="T9" s="699"/>
      <c r="U9" s="699"/>
      <c r="V9" s="699"/>
      <c r="W9" s="699"/>
      <c r="X9" s="699"/>
      <c r="Y9" s="699"/>
      <c r="Z9" s="699"/>
      <c r="AA9" s="700"/>
      <c r="AB9" s="284"/>
      <c r="AC9" s="692" t="s">
        <v>122</v>
      </c>
      <c r="AD9" s="693"/>
      <c r="AE9" s="274"/>
      <c r="AF9" s="127"/>
    </row>
    <row r="10" spans="1:32" s="66" customFormat="1" ht="15" customHeight="1" thickBot="1" x14ac:dyDescent="0.3">
      <c r="A10" s="629"/>
      <c r="B10" s="698"/>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700"/>
      <c r="AB10" s="284"/>
      <c r="AC10" s="692" t="s">
        <v>353</v>
      </c>
      <c r="AD10" s="693"/>
      <c r="AE10" s="274"/>
      <c r="AF10" s="127"/>
    </row>
    <row r="11" spans="1:32" s="66" customFormat="1" ht="15" customHeight="1" thickBot="1" x14ac:dyDescent="0.3">
      <c r="A11" s="630"/>
      <c r="B11" s="701"/>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3"/>
      <c r="AB11" s="276"/>
      <c r="AC11" s="692" t="s">
        <v>189</v>
      </c>
      <c r="AD11" s="693"/>
      <c r="AE11" s="274"/>
      <c r="AF11" s="127"/>
    </row>
    <row r="12" spans="1:32" s="66" customFormat="1" ht="9" customHeight="1" x14ac:dyDescent="0.25">
      <c r="A12" s="78"/>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144"/>
      <c r="AD12" s="144"/>
      <c r="AE12" s="144"/>
      <c r="AF12" s="144"/>
    </row>
    <row r="13" spans="1:32" s="92" customFormat="1" ht="16.5" customHeight="1" thickBot="1" x14ac:dyDescent="0.25">
      <c r="C13" s="167"/>
      <c r="D13" s="167"/>
      <c r="E13" s="167"/>
      <c r="F13" s="167"/>
      <c r="G13" s="167"/>
      <c r="H13" s="167"/>
      <c r="I13" s="167"/>
      <c r="J13" s="167"/>
      <c r="K13" s="166"/>
      <c r="L13" s="166"/>
      <c r="M13" s="166"/>
      <c r="N13" s="166"/>
      <c r="O13" s="166"/>
      <c r="P13" s="202"/>
      <c r="Q13" s="202"/>
      <c r="R13" s="202"/>
      <c r="S13" s="202"/>
      <c r="T13" s="202"/>
      <c r="U13" s="202"/>
      <c r="V13" s="202"/>
      <c r="W13" s="202"/>
      <c r="X13" s="202"/>
      <c r="Y13" s="202"/>
      <c r="Z13" s="202"/>
      <c r="AA13" s="202"/>
      <c r="AB13" s="202"/>
      <c r="AC13" s="202"/>
      <c r="AD13" s="202"/>
      <c r="AE13" s="202"/>
      <c r="AF13" s="202"/>
    </row>
    <row r="14" spans="1:32" s="146" customFormat="1" ht="21.75" customHeight="1" thickBot="1" x14ac:dyDescent="0.3">
      <c r="A14" s="571" t="s">
        <v>190</v>
      </c>
      <c r="B14" s="255" t="s">
        <v>191</v>
      </c>
      <c r="C14" s="210" t="s">
        <v>192</v>
      </c>
      <c r="D14" s="255" t="s">
        <v>193</v>
      </c>
      <c r="E14" s="210" t="s">
        <v>192</v>
      </c>
      <c r="F14" s="255" t="s">
        <v>194</v>
      </c>
      <c r="G14" s="211"/>
      <c r="H14" s="255" t="s">
        <v>195</v>
      </c>
      <c r="I14" s="212"/>
      <c r="J14" s="168"/>
      <c r="K14" s="570" t="s">
        <v>196</v>
      </c>
      <c r="L14" s="570"/>
      <c r="M14" s="694" t="s">
        <v>197</v>
      </c>
      <c r="N14" s="694"/>
      <c r="O14" s="694"/>
      <c r="P14" s="291"/>
      <c r="Q14" s="286"/>
      <c r="R14" s="203"/>
      <c r="S14" s="203"/>
      <c r="T14" s="203"/>
      <c r="U14" s="203"/>
      <c r="V14" s="203"/>
      <c r="W14" s="203"/>
      <c r="X14" s="203"/>
      <c r="Y14" s="203"/>
      <c r="Z14" s="203"/>
      <c r="AA14" s="203"/>
      <c r="AB14" s="203"/>
      <c r="AC14" s="203"/>
      <c r="AD14" s="203"/>
      <c r="AE14" s="203"/>
      <c r="AF14" s="203"/>
    </row>
    <row r="15" spans="1:32" s="146" customFormat="1" ht="21.75" customHeight="1" thickBot="1" x14ac:dyDescent="0.3">
      <c r="A15" s="571"/>
      <c r="B15" s="256" t="s">
        <v>198</v>
      </c>
      <c r="C15" s="213"/>
      <c r="D15" s="255" t="s">
        <v>199</v>
      </c>
      <c r="E15" s="214"/>
      <c r="F15" s="255" t="s">
        <v>200</v>
      </c>
      <c r="G15" s="214"/>
      <c r="H15" s="255" t="s">
        <v>201</v>
      </c>
      <c r="I15" s="212"/>
      <c r="J15" s="168"/>
      <c r="K15" s="570"/>
      <c r="L15" s="570"/>
      <c r="M15" s="694" t="s">
        <v>202</v>
      </c>
      <c r="N15" s="694"/>
      <c r="O15" s="694"/>
      <c r="P15" s="215"/>
      <c r="Q15" s="286"/>
      <c r="R15" s="203"/>
      <c r="S15" s="203"/>
      <c r="T15" s="203"/>
      <c r="U15" s="203"/>
      <c r="V15" s="203"/>
      <c r="W15" s="203"/>
      <c r="X15" s="203"/>
      <c r="Y15" s="203"/>
      <c r="Z15" s="203"/>
      <c r="AA15" s="203"/>
      <c r="AB15" s="203"/>
      <c r="AC15" s="203"/>
      <c r="AD15" s="203"/>
      <c r="AE15" s="203"/>
      <c r="AF15" s="203"/>
    </row>
    <row r="16" spans="1:32" s="146" customFormat="1" ht="21.75" customHeight="1" thickBot="1" x14ac:dyDescent="0.3">
      <c r="A16" s="571"/>
      <c r="B16" s="255" t="s">
        <v>203</v>
      </c>
      <c r="C16" s="210"/>
      <c r="D16" s="255" t="s">
        <v>204</v>
      </c>
      <c r="E16" s="214"/>
      <c r="F16" s="255" t="s">
        <v>205</v>
      </c>
      <c r="G16" s="214"/>
      <c r="H16" s="255" t="s">
        <v>206</v>
      </c>
      <c r="I16" s="212"/>
      <c r="K16" s="570"/>
      <c r="L16" s="570"/>
      <c r="M16" s="694" t="s">
        <v>207</v>
      </c>
      <c r="N16" s="694"/>
      <c r="O16" s="694"/>
      <c r="P16" s="291" t="s">
        <v>192</v>
      </c>
      <c r="Q16" s="286"/>
      <c r="R16" s="203"/>
      <c r="S16" s="203"/>
      <c r="T16" s="203"/>
      <c r="U16" s="203"/>
      <c r="V16" s="203"/>
      <c r="W16" s="203"/>
      <c r="X16" s="203"/>
      <c r="Y16" s="203"/>
      <c r="Z16" s="203"/>
      <c r="AA16" s="203"/>
      <c r="AB16" s="203"/>
      <c r="AC16" s="203"/>
      <c r="AD16" s="203"/>
      <c r="AE16" s="203"/>
      <c r="AF16" s="203"/>
    </row>
    <row r="17" spans="1:32" s="146" customFormat="1" ht="21.75" customHeight="1" x14ac:dyDescent="0.25">
      <c r="A17" s="66"/>
      <c r="B17" s="66"/>
      <c r="C17" s="66"/>
      <c r="D17" s="66"/>
      <c r="E17" s="66"/>
      <c r="F17" s="66"/>
      <c r="G17" s="168"/>
      <c r="H17" s="168"/>
      <c r="I17" s="168"/>
      <c r="J17" s="168"/>
      <c r="K17" s="169"/>
      <c r="L17" s="169"/>
      <c r="M17" s="167"/>
      <c r="N17" s="167"/>
      <c r="O17" s="167"/>
      <c r="P17" s="203"/>
      <c r="Q17" s="203"/>
      <c r="R17" s="203"/>
      <c r="S17" s="203"/>
      <c r="T17" s="203"/>
      <c r="U17" s="203"/>
      <c r="V17" s="203"/>
      <c r="W17" s="203"/>
      <c r="X17" s="203"/>
      <c r="Y17" s="203"/>
      <c r="Z17" s="203"/>
      <c r="AA17" s="203"/>
      <c r="AB17" s="203"/>
      <c r="AC17" s="203"/>
      <c r="AD17" s="203"/>
      <c r="AE17" s="203"/>
      <c r="AF17" s="203"/>
    </row>
    <row r="19" spans="1:32" ht="15" thickBot="1" x14ac:dyDescent="0.3"/>
    <row r="20" spans="1:32" s="66" customFormat="1" ht="50.25" customHeight="1" thickBot="1" x14ac:dyDescent="0.3">
      <c r="A20" s="713" t="s">
        <v>406</v>
      </c>
      <c r="B20" s="714"/>
      <c r="C20" s="706" t="s">
        <v>407</v>
      </c>
      <c r="D20" s="707"/>
      <c r="E20" s="707"/>
      <c r="F20" s="707"/>
      <c r="G20" s="707"/>
      <c r="H20" s="707"/>
      <c r="I20" s="707"/>
      <c r="J20" s="707"/>
      <c r="K20" s="707"/>
      <c r="L20" s="707"/>
      <c r="M20" s="707"/>
      <c r="N20" s="707"/>
      <c r="O20" s="707"/>
      <c r="P20" s="707"/>
      <c r="Q20" s="707"/>
      <c r="R20" s="707"/>
      <c r="S20" s="707"/>
      <c r="T20" s="707"/>
      <c r="U20" s="707"/>
      <c r="V20" s="707"/>
      <c r="W20" s="707"/>
      <c r="X20" s="707"/>
      <c r="Y20" s="707"/>
      <c r="Z20" s="708"/>
      <c r="AA20" s="144"/>
      <c r="AB20" s="144"/>
      <c r="AC20" s="144"/>
      <c r="AD20" s="144"/>
      <c r="AE20" s="144"/>
      <c r="AF20" s="144"/>
    </row>
    <row r="21" spans="1:32" s="66" customFormat="1" ht="24" customHeight="1" x14ac:dyDescent="0.25">
      <c r="A21" s="709" t="s">
        <v>408</v>
      </c>
      <c r="B21" s="709" t="s">
        <v>409</v>
      </c>
      <c r="C21" s="712" t="s">
        <v>237</v>
      </c>
      <c r="D21" s="712"/>
      <c r="E21" s="712" t="s">
        <v>248</v>
      </c>
      <c r="F21" s="712"/>
      <c r="G21" s="712" t="s">
        <v>252</v>
      </c>
      <c r="H21" s="712"/>
      <c r="I21" s="712" t="s">
        <v>253</v>
      </c>
      <c r="J21" s="712"/>
      <c r="K21" s="712" t="s">
        <v>254</v>
      </c>
      <c r="L21" s="712"/>
      <c r="M21" s="712" t="s">
        <v>255</v>
      </c>
      <c r="N21" s="712"/>
      <c r="O21" s="704" t="s">
        <v>256</v>
      </c>
      <c r="P21" s="705"/>
      <c r="Q21" s="704" t="s">
        <v>257</v>
      </c>
      <c r="R21" s="705"/>
      <c r="S21" s="704" t="s">
        <v>258</v>
      </c>
      <c r="T21" s="705"/>
      <c r="U21" s="704" t="s">
        <v>259</v>
      </c>
      <c r="V21" s="705"/>
      <c r="W21" s="704" t="s">
        <v>404</v>
      </c>
      <c r="X21" s="705"/>
      <c r="Y21" s="704" t="s">
        <v>261</v>
      </c>
      <c r="Z21" s="705"/>
      <c r="AA21" s="144"/>
      <c r="AB21" s="144"/>
      <c r="AC21" s="144"/>
      <c r="AD21" s="144"/>
      <c r="AE21" s="144"/>
      <c r="AF21" s="144"/>
    </row>
    <row r="22" spans="1:32" s="66" customFormat="1" ht="29.25" customHeight="1" x14ac:dyDescent="0.25">
      <c r="A22" s="711"/>
      <c r="B22" s="710"/>
      <c r="C22" s="369" t="s">
        <v>410</v>
      </c>
      <c r="D22" s="369" t="s">
        <v>411</v>
      </c>
      <c r="E22" s="369" t="s">
        <v>410</v>
      </c>
      <c r="F22" s="369" t="s">
        <v>411</v>
      </c>
      <c r="G22" s="369" t="s">
        <v>410</v>
      </c>
      <c r="H22" s="369" t="s">
        <v>411</v>
      </c>
      <c r="I22" s="369" t="s">
        <v>410</v>
      </c>
      <c r="J22" s="369" t="s">
        <v>411</v>
      </c>
      <c r="K22" s="369" t="s">
        <v>410</v>
      </c>
      <c r="L22" s="369" t="s">
        <v>411</v>
      </c>
      <c r="M22" s="369" t="s">
        <v>410</v>
      </c>
      <c r="N22" s="369" t="s">
        <v>411</v>
      </c>
      <c r="O22" s="369" t="s">
        <v>410</v>
      </c>
      <c r="P22" s="369" t="s">
        <v>411</v>
      </c>
      <c r="Q22" s="369" t="s">
        <v>410</v>
      </c>
      <c r="R22" s="369" t="s">
        <v>411</v>
      </c>
      <c r="S22" s="369" t="s">
        <v>410</v>
      </c>
      <c r="T22" s="369" t="s">
        <v>411</v>
      </c>
      <c r="U22" s="369" t="s">
        <v>410</v>
      </c>
      <c r="V22" s="369" t="s">
        <v>411</v>
      </c>
      <c r="W22" s="369" t="s">
        <v>410</v>
      </c>
      <c r="X22" s="369" t="s">
        <v>411</v>
      </c>
      <c r="Y22" s="369" t="s">
        <v>410</v>
      </c>
      <c r="Z22" s="369" t="s">
        <v>411</v>
      </c>
      <c r="AA22" s="144"/>
      <c r="AB22" s="144"/>
      <c r="AC22" s="144"/>
      <c r="AD22" s="144"/>
      <c r="AE22" s="144"/>
      <c r="AF22" s="144"/>
    </row>
    <row r="23" spans="1:32" s="66" customFormat="1" ht="16.5" x14ac:dyDescent="0.25">
      <c r="A23" s="711"/>
      <c r="B23" s="367" t="s">
        <v>412</v>
      </c>
      <c r="C23" s="370">
        <v>16</v>
      </c>
      <c r="D23" s="371">
        <v>15</v>
      </c>
      <c r="E23" s="370">
        <v>33</v>
      </c>
      <c r="F23" s="371">
        <v>63</v>
      </c>
      <c r="G23" s="370">
        <v>39</v>
      </c>
      <c r="H23" s="371"/>
      <c r="I23" s="370">
        <v>39</v>
      </c>
      <c r="J23" s="371"/>
      <c r="K23" s="370">
        <v>39</v>
      </c>
      <c r="L23" s="371"/>
      <c r="M23" s="370">
        <v>39</v>
      </c>
      <c r="N23" s="371"/>
      <c r="O23" s="370">
        <v>39</v>
      </c>
      <c r="P23" s="371"/>
      <c r="Q23" s="370">
        <v>39</v>
      </c>
      <c r="R23" s="371"/>
      <c r="S23" s="370">
        <v>39</v>
      </c>
      <c r="T23" s="371"/>
      <c r="U23" s="370">
        <v>39</v>
      </c>
      <c r="V23" s="371"/>
      <c r="W23" s="370">
        <v>16</v>
      </c>
      <c r="X23" s="371"/>
      <c r="Y23" s="370">
        <v>13</v>
      </c>
      <c r="Z23" s="371"/>
      <c r="AA23" s="144"/>
      <c r="AB23" s="144"/>
      <c r="AC23" s="144"/>
      <c r="AD23" s="144"/>
      <c r="AE23" s="144"/>
      <c r="AF23" s="144"/>
    </row>
    <row r="24" spans="1:32" s="66" customFormat="1" ht="16.5" x14ac:dyDescent="0.25">
      <c r="A24" s="711"/>
      <c r="B24" s="367" t="s">
        <v>413</v>
      </c>
      <c r="C24" s="370">
        <v>8</v>
      </c>
      <c r="D24" s="371">
        <v>8</v>
      </c>
      <c r="E24" s="370">
        <v>17</v>
      </c>
      <c r="F24" s="371">
        <v>9</v>
      </c>
      <c r="G24" s="370">
        <v>20</v>
      </c>
      <c r="H24" s="371"/>
      <c r="I24" s="370">
        <v>20</v>
      </c>
      <c r="J24" s="371"/>
      <c r="K24" s="370">
        <v>20</v>
      </c>
      <c r="L24" s="371"/>
      <c r="M24" s="370">
        <v>20</v>
      </c>
      <c r="N24" s="371"/>
      <c r="O24" s="370">
        <v>20</v>
      </c>
      <c r="P24" s="371"/>
      <c r="Q24" s="370">
        <v>20</v>
      </c>
      <c r="R24" s="371"/>
      <c r="S24" s="370">
        <v>20</v>
      </c>
      <c r="T24" s="371"/>
      <c r="U24" s="370">
        <v>20</v>
      </c>
      <c r="V24" s="371"/>
      <c r="W24" s="370">
        <v>8</v>
      </c>
      <c r="X24" s="371"/>
      <c r="Y24" s="370">
        <v>7</v>
      </c>
      <c r="Z24" s="371"/>
      <c r="AA24" s="144"/>
      <c r="AB24" s="144"/>
      <c r="AC24" s="144"/>
      <c r="AD24" s="144"/>
      <c r="AE24" s="144"/>
      <c r="AF24" s="144"/>
    </row>
    <row r="25" spans="1:32" s="66" customFormat="1" ht="16.5" x14ac:dyDescent="0.25">
      <c r="A25" s="711"/>
      <c r="B25" s="367" t="s">
        <v>414</v>
      </c>
      <c r="C25" s="370">
        <v>11</v>
      </c>
      <c r="D25" s="371">
        <v>4</v>
      </c>
      <c r="E25" s="370">
        <v>22</v>
      </c>
      <c r="F25" s="371">
        <v>2</v>
      </c>
      <c r="G25" s="370">
        <v>27</v>
      </c>
      <c r="H25" s="371"/>
      <c r="I25" s="370">
        <v>27</v>
      </c>
      <c r="J25" s="371"/>
      <c r="K25" s="370">
        <v>27</v>
      </c>
      <c r="L25" s="371"/>
      <c r="M25" s="370">
        <v>27</v>
      </c>
      <c r="N25" s="371"/>
      <c r="O25" s="370">
        <v>27</v>
      </c>
      <c r="P25" s="371"/>
      <c r="Q25" s="370">
        <v>27</v>
      </c>
      <c r="R25" s="371"/>
      <c r="S25" s="370">
        <v>27</v>
      </c>
      <c r="T25" s="371"/>
      <c r="U25" s="370">
        <v>27</v>
      </c>
      <c r="V25" s="371"/>
      <c r="W25" s="370">
        <v>11</v>
      </c>
      <c r="X25" s="371"/>
      <c r="Y25" s="370">
        <v>9</v>
      </c>
      <c r="Z25" s="371"/>
      <c r="AA25" s="144"/>
      <c r="AB25" s="144"/>
      <c r="AC25" s="144"/>
      <c r="AD25" s="144"/>
      <c r="AE25" s="144"/>
      <c r="AF25" s="144"/>
    </row>
    <row r="26" spans="1:32" s="66" customFormat="1" ht="16.5" x14ac:dyDescent="0.25">
      <c r="A26" s="711"/>
      <c r="B26" s="367" t="s">
        <v>415</v>
      </c>
      <c r="C26" s="370">
        <v>43</v>
      </c>
      <c r="D26" s="371">
        <v>17</v>
      </c>
      <c r="E26" s="370">
        <v>84</v>
      </c>
      <c r="F26" s="371">
        <v>88</v>
      </c>
      <c r="G26" s="370">
        <v>101</v>
      </c>
      <c r="H26" s="371"/>
      <c r="I26" s="370">
        <v>101</v>
      </c>
      <c r="J26" s="371"/>
      <c r="K26" s="370">
        <v>101</v>
      </c>
      <c r="L26" s="371"/>
      <c r="M26" s="370">
        <v>101</v>
      </c>
      <c r="N26" s="371"/>
      <c r="O26" s="370">
        <v>101</v>
      </c>
      <c r="P26" s="371"/>
      <c r="Q26" s="370">
        <v>101</v>
      </c>
      <c r="R26" s="371"/>
      <c r="S26" s="370">
        <v>101</v>
      </c>
      <c r="T26" s="371"/>
      <c r="U26" s="370">
        <v>101</v>
      </c>
      <c r="V26" s="371"/>
      <c r="W26" s="370">
        <v>43</v>
      </c>
      <c r="X26" s="371"/>
      <c r="Y26" s="370">
        <v>34</v>
      </c>
      <c r="Z26" s="371"/>
      <c r="AA26" s="144"/>
      <c r="AB26" s="144"/>
      <c r="AC26" s="144"/>
      <c r="AD26" s="144"/>
      <c r="AE26" s="144"/>
      <c r="AF26" s="144"/>
    </row>
    <row r="27" spans="1:32" s="66" customFormat="1" ht="16.5" x14ac:dyDescent="0.25">
      <c r="A27" s="711"/>
      <c r="B27" s="367" t="s">
        <v>416</v>
      </c>
      <c r="C27" s="370">
        <v>28</v>
      </c>
      <c r="D27" s="371">
        <v>51</v>
      </c>
      <c r="E27" s="370">
        <v>56</v>
      </c>
      <c r="F27" s="371">
        <v>82</v>
      </c>
      <c r="G27" s="370">
        <v>67</v>
      </c>
      <c r="H27" s="371"/>
      <c r="I27" s="370">
        <v>67</v>
      </c>
      <c r="J27" s="371"/>
      <c r="K27" s="370">
        <v>67</v>
      </c>
      <c r="L27" s="371"/>
      <c r="M27" s="370">
        <v>67</v>
      </c>
      <c r="N27" s="371"/>
      <c r="O27" s="370">
        <v>67</v>
      </c>
      <c r="P27" s="371"/>
      <c r="Q27" s="370">
        <v>67</v>
      </c>
      <c r="R27" s="371"/>
      <c r="S27" s="370">
        <v>67</v>
      </c>
      <c r="T27" s="371"/>
      <c r="U27" s="370">
        <v>67</v>
      </c>
      <c r="V27" s="371"/>
      <c r="W27" s="370">
        <v>28</v>
      </c>
      <c r="X27" s="371"/>
      <c r="Y27" s="370">
        <v>22</v>
      </c>
      <c r="Z27" s="371"/>
      <c r="AA27" s="144"/>
      <c r="AB27" s="144"/>
      <c r="AC27" s="144"/>
      <c r="AD27" s="144"/>
      <c r="AE27" s="144"/>
      <c r="AF27" s="144"/>
    </row>
    <row r="28" spans="1:32" s="66" customFormat="1" ht="16.5" x14ac:dyDescent="0.25">
      <c r="A28" s="711"/>
      <c r="B28" s="367" t="s">
        <v>417</v>
      </c>
      <c r="C28" s="370">
        <v>12</v>
      </c>
      <c r="D28" s="371">
        <v>8</v>
      </c>
      <c r="E28" s="370">
        <v>24</v>
      </c>
      <c r="F28" s="371">
        <v>11</v>
      </c>
      <c r="G28" s="370">
        <v>28</v>
      </c>
      <c r="H28" s="371"/>
      <c r="I28" s="370">
        <v>28</v>
      </c>
      <c r="J28" s="371"/>
      <c r="K28" s="370">
        <v>28</v>
      </c>
      <c r="L28" s="371"/>
      <c r="M28" s="370">
        <v>28</v>
      </c>
      <c r="N28" s="371"/>
      <c r="O28" s="370">
        <v>28</v>
      </c>
      <c r="P28" s="371"/>
      <c r="Q28" s="370">
        <v>28</v>
      </c>
      <c r="R28" s="371"/>
      <c r="S28" s="370">
        <v>28</v>
      </c>
      <c r="T28" s="371"/>
      <c r="U28" s="370">
        <v>28</v>
      </c>
      <c r="V28" s="371"/>
      <c r="W28" s="370">
        <v>12</v>
      </c>
      <c r="X28" s="371"/>
      <c r="Y28" s="370">
        <v>9</v>
      </c>
      <c r="Z28" s="371"/>
      <c r="AA28" s="144"/>
      <c r="AB28" s="144"/>
      <c r="AC28" s="144"/>
      <c r="AD28" s="144"/>
      <c r="AE28" s="144"/>
      <c r="AF28" s="144"/>
    </row>
    <row r="29" spans="1:32" s="66" customFormat="1" ht="16.5" x14ac:dyDescent="0.25">
      <c r="A29" s="711"/>
      <c r="B29" s="367" t="s">
        <v>418</v>
      </c>
      <c r="C29" s="370">
        <v>64</v>
      </c>
      <c r="D29" s="371">
        <v>118</v>
      </c>
      <c r="E29" s="370">
        <v>125</v>
      </c>
      <c r="F29" s="371">
        <v>118</v>
      </c>
      <c r="G29" s="370">
        <v>150</v>
      </c>
      <c r="H29" s="371"/>
      <c r="I29" s="370">
        <v>150</v>
      </c>
      <c r="J29" s="371"/>
      <c r="K29" s="370">
        <v>150</v>
      </c>
      <c r="L29" s="371"/>
      <c r="M29" s="370">
        <v>150</v>
      </c>
      <c r="N29" s="371"/>
      <c r="O29" s="370">
        <v>150</v>
      </c>
      <c r="P29" s="371"/>
      <c r="Q29" s="370">
        <v>150</v>
      </c>
      <c r="R29" s="371"/>
      <c r="S29" s="370">
        <v>150</v>
      </c>
      <c r="T29" s="371"/>
      <c r="U29" s="370">
        <v>150</v>
      </c>
      <c r="V29" s="371"/>
      <c r="W29" s="370">
        <v>64</v>
      </c>
      <c r="X29" s="371"/>
      <c r="Y29" s="370">
        <v>50</v>
      </c>
      <c r="Z29" s="371"/>
      <c r="AA29" s="144"/>
      <c r="AB29" s="144"/>
      <c r="AC29" s="144"/>
      <c r="AD29" s="144"/>
      <c r="AE29" s="144"/>
      <c r="AF29" s="144"/>
    </row>
    <row r="30" spans="1:32" s="66" customFormat="1" ht="16.5" x14ac:dyDescent="0.25">
      <c r="A30" s="711"/>
      <c r="B30" s="367" t="s">
        <v>419</v>
      </c>
      <c r="C30" s="370">
        <v>40</v>
      </c>
      <c r="D30" s="371">
        <v>57</v>
      </c>
      <c r="E30" s="370">
        <v>80</v>
      </c>
      <c r="F30" s="371">
        <v>86</v>
      </c>
      <c r="G30" s="370">
        <v>97</v>
      </c>
      <c r="H30" s="371"/>
      <c r="I30" s="370">
        <v>97</v>
      </c>
      <c r="J30" s="371"/>
      <c r="K30" s="370">
        <v>97</v>
      </c>
      <c r="L30" s="371"/>
      <c r="M30" s="370">
        <v>97</v>
      </c>
      <c r="N30" s="371"/>
      <c r="O30" s="370">
        <v>97</v>
      </c>
      <c r="P30" s="371"/>
      <c r="Q30" s="370">
        <v>97</v>
      </c>
      <c r="R30" s="371"/>
      <c r="S30" s="370">
        <v>97</v>
      </c>
      <c r="T30" s="371"/>
      <c r="U30" s="370">
        <v>97</v>
      </c>
      <c r="V30" s="371"/>
      <c r="W30" s="370">
        <v>40</v>
      </c>
      <c r="X30" s="371"/>
      <c r="Y30" s="370">
        <v>33</v>
      </c>
      <c r="Z30" s="371"/>
      <c r="AA30" s="144"/>
      <c r="AB30" s="144"/>
      <c r="AC30" s="144"/>
      <c r="AD30" s="144"/>
      <c r="AE30" s="144"/>
      <c r="AF30" s="144"/>
    </row>
    <row r="31" spans="1:32" s="66" customFormat="1" ht="16.5" x14ac:dyDescent="0.25">
      <c r="A31" s="711"/>
      <c r="B31" s="367" t="s">
        <v>420</v>
      </c>
      <c r="C31" s="370">
        <v>29</v>
      </c>
      <c r="D31" s="371">
        <v>14</v>
      </c>
      <c r="E31" s="370">
        <v>58</v>
      </c>
      <c r="F31" s="371">
        <v>65</v>
      </c>
      <c r="G31" s="370">
        <v>69</v>
      </c>
      <c r="H31" s="371"/>
      <c r="I31" s="370">
        <v>69</v>
      </c>
      <c r="J31" s="371"/>
      <c r="K31" s="370">
        <v>69</v>
      </c>
      <c r="L31" s="371"/>
      <c r="M31" s="370">
        <v>69</v>
      </c>
      <c r="N31" s="371"/>
      <c r="O31" s="370">
        <v>69</v>
      </c>
      <c r="P31" s="371"/>
      <c r="Q31" s="370">
        <v>69</v>
      </c>
      <c r="R31" s="371"/>
      <c r="S31" s="370">
        <v>69</v>
      </c>
      <c r="T31" s="371"/>
      <c r="U31" s="370">
        <v>69</v>
      </c>
      <c r="V31" s="371"/>
      <c r="W31" s="370">
        <v>29</v>
      </c>
      <c r="X31" s="371"/>
      <c r="Y31" s="370">
        <v>23</v>
      </c>
      <c r="Z31" s="371"/>
      <c r="AA31" s="144"/>
      <c r="AB31" s="144"/>
      <c r="AC31" s="144"/>
      <c r="AD31" s="144"/>
      <c r="AE31" s="144"/>
      <c r="AF31" s="144"/>
    </row>
    <row r="32" spans="1:32" s="66" customFormat="1" ht="16.5" x14ac:dyDescent="0.25">
      <c r="A32" s="711"/>
      <c r="B32" s="367" t="s">
        <v>421</v>
      </c>
      <c r="C32" s="370">
        <v>31</v>
      </c>
      <c r="D32" s="371">
        <v>60</v>
      </c>
      <c r="E32" s="370">
        <v>62</v>
      </c>
      <c r="F32" s="371">
        <v>51</v>
      </c>
      <c r="G32" s="370">
        <v>75</v>
      </c>
      <c r="H32" s="371"/>
      <c r="I32" s="370">
        <v>75</v>
      </c>
      <c r="J32" s="371"/>
      <c r="K32" s="370">
        <v>75</v>
      </c>
      <c r="L32" s="371"/>
      <c r="M32" s="370">
        <v>75</v>
      </c>
      <c r="N32" s="371"/>
      <c r="O32" s="370">
        <v>75</v>
      </c>
      <c r="P32" s="371"/>
      <c r="Q32" s="370">
        <v>75</v>
      </c>
      <c r="R32" s="371"/>
      <c r="S32" s="370">
        <v>75</v>
      </c>
      <c r="T32" s="371"/>
      <c r="U32" s="370">
        <v>75</v>
      </c>
      <c r="V32" s="371"/>
      <c r="W32" s="370">
        <v>31</v>
      </c>
      <c r="X32" s="371"/>
      <c r="Y32" s="370">
        <v>25</v>
      </c>
      <c r="Z32" s="371"/>
      <c r="AA32" s="144"/>
      <c r="AB32" s="144"/>
      <c r="AC32" s="144"/>
      <c r="AD32" s="144"/>
      <c r="AE32" s="144"/>
      <c r="AF32" s="144"/>
    </row>
    <row r="33" spans="1:32" s="66" customFormat="1" ht="16.5" x14ac:dyDescent="0.25">
      <c r="A33" s="711"/>
      <c r="B33" s="367" t="s">
        <v>422</v>
      </c>
      <c r="C33" s="370">
        <v>47</v>
      </c>
      <c r="D33" s="371">
        <v>75</v>
      </c>
      <c r="E33" s="370">
        <v>96</v>
      </c>
      <c r="F33" s="371">
        <v>122</v>
      </c>
      <c r="G33" s="370">
        <v>115</v>
      </c>
      <c r="H33" s="371"/>
      <c r="I33" s="370">
        <v>115</v>
      </c>
      <c r="J33" s="371"/>
      <c r="K33" s="370">
        <v>115</v>
      </c>
      <c r="L33" s="371"/>
      <c r="M33" s="370">
        <v>115</v>
      </c>
      <c r="N33" s="371"/>
      <c r="O33" s="370">
        <v>115</v>
      </c>
      <c r="P33" s="371"/>
      <c r="Q33" s="370">
        <v>115</v>
      </c>
      <c r="R33" s="371"/>
      <c r="S33" s="370">
        <v>115</v>
      </c>
      <c r="T33" s="371"/>
      <c r="U33" s="370">
        <v>115</v>
      </c>
      <c r="V33" s="371"/>
      <c r="W33" s="370">
        <v>47</v>
      </c>
      <c r="X33" s="371"/>
      <c r="Y33" s="370">
        <v>38</v>
      </c>
      <c r="Z33" s="371"/>
      <c r="AA33" s="144"/>
      <c r="AB33" s="144"/>
      <c r="AC33" s="144"/>
      <c r="AD33" s="144"/>
      <c r="AE33" s="144"/>
      <c r="AF33" s="144"/>
    </row>
    <row r="34" spans="1:32" s="66" customFormat="1" ht="16.5" x14ac:dyDescent="0.25">
      <c r="A34" s="711"/>
      <c r="B34" s="367" t="s">
        <v>423</v>
      </c>
      <c r="C34" s="370">
        <v>13</v>
      </c>
      <c r="D34" s="371">
        <v>10</v>
      </c>
      <c r="E34" s="370">
        <v>25</v>
      </c>
      <c r="F34" s="371">
        <v>11</v>
      </c>
      <c r="G34" s="370">
        <v>30</v>
      </c>
      <c r="H34" s="371"/>
      <c r="I34" s="370">
        <v>30</v>
      </c>
      <c r="J34" s="371"/>
      <c r="K34" s="370">
        <v>30</v>
      </c>
      <c r="L34" s="371"/>
      <c r="M34" s="370">
        <v>30</v>
      </c>
      <c r="N34" s="371"/>
      <c r="O34" s="370">
        <v>30</v>
      </c>
      <c r="P34" s="371"/>
      <c r="Q34" s="370">
        <v>30</v>
      </c>
      <c r="R34" s="371"/>
      <c r="S34" s="370">
        <v>30</v>
      </c>
      <c r="T34" s="371"/>
      <c r="U34" s="370">
        <v>30</v>
      </c>
      <c r="V34" s="371"/>
      <c r="W34" s="370">
        <v>13</v>
      </c>
      <c r="X34" s="371"/>
      <c r="Y34" s="370">
        <v>10</v>
      </c>
      <c r="Z34" s="371"/>
      <c r="AA34" s="144"/>
      <c r="AB34" s="144"/>
      <c r="AC34" s="144"/>
      <c r="AD34" s="144"/>
      <c r="AE34" s="144"/>
      <c r="AF34" s="144"/>
    </row>
    <row r="35" spans="1:32" s="66" customFormat="1" ht="16.5" x14ac:dyDescent="0.25">
      <c r="A35" s="711"/>
      <c r="B35" s="367" t="s">
        <v>424</v>
      </c>
      <c r="C35" s="370">
        <v>6</v>
      </c>
      <c r="D35" s="371">
        <v>3</v>
      </c>
      <c r="E35" s="370">
        <v>12</v>
      </c>
      <c r="F35" s="371">
        <v>4</v>
      </c>
      <c r="G35" s="370">
        <v>15</v>
      </c>
      <c r="H35" s="371"/>
      <c r="I35" s="370">
        <v>15</v>
      </c>
      <c r="J35" s="371"/>
      <c r="K35" s="370">
        <v>15</v>
      </c>
      <c r="L35" s="371"/>
      <c r="M35" s="370">
        <v>15</v>
      </c>
      <c r="N35" s="371"/>
      <c r="O35" s="370">
        <v>15</v>
      </c>
      <c r="P35" s="371"/>
      <c r="Q35" s="370">
        <v>15</v>
      </c>
      <c r="R35" s="371"/>
      <c r="S35" s="370">
        <v>15</v>
      </c>
      <c r="T35" s="371"/>
      <c r="U35" s="370">
        <v>15</v>
      </c>
      <c r="V35" s="371"/>
      <c r="W35" s="370">
        <v>6</v>
      </c>
      <c r="X35" s="371"/>
      <c r="Y35" s="370">
        <v>5</v>
      </c>
      <c r="Z35" s="371"/>
      <c r="AA35" s="144"/>
      <c r="AB35" s="144"/>
      <c r="AC35" s="144"/>
      <c r="AD35" s="144"/>
      <c r="AE35" s="144"/>
      <c r="AF35" s="144"/>
    </row>
    <row r="36" spans="1:32" s="66" customFormat="1" ht="16.5" x14ac:dyDescent="0.25">
      <c r="A36" s="711"/>
      <c r="B36" s="367" t="s">
        <v>425</v>
      </c>
      <c r="C36" s="370">
        <v>9</v>
      </c>
      <c r="D36" s="371">
        <v>4</v>
      </c>
      <c r="E36" s="370">
        <v>17</v>
      </c>
      <c r="F36" s="371">
        <v>8</v>
      </c>
      <c r="G36" s="370">
        <v>21</v>
      </c>
      <c r="H36" s="371"/>
      <c r="I36" s="370">
        <v>21</v>
      </c>
      <c r="J36" s="371"/>
      <c r="K36" s="370">
        <v>21</v>
      </c>
      <c r="L36" s="371"/>
      <c r="M36" s="370">
        <v>21</v>
      </c>
      <c r="N36" s="371"/>
      <c r="O36" s="370">
        <v>21</v>
      </c>
      <c r="P36" s="371"/>
      <c r="Q36" s="370">
        <v>21</v>
      </c>
      <c r="R36" s="371"/>
      <c r="S36" s="370">
        <v>21</v>
      </c>
      <c r="T36" s="371"/>
      <c r="U36" s="370">
        <v>21</v>
      </c>
      <c r="V36" s="371"/>
      <c r="W36" s="370">
        <v>9</v>
      </c>
      <c r="X36" s="371"/>
      <c r="Y36" s="370">
        <v>7</v>
      </c>
      <c r="Z36" s="371"/>
      <c r="AA36" s="144"/>
      <c r="AB36" s="144"/>
      <c r="AC36" s="144"/>
      <c r="AD36" s="144"/>
      <c r="AE36" s="144"/>
      <c r="AF36" s="144"/>
    </row>
    <row r="37" spans="1:32" s="66" customFormat="1" ht="16.5" x14ac:dyDescent="0.25">
      <c r="A37" s="711"/>
      <c r="B37" s="367" t="s">
        <v>426</v>
      </c>
      <c r="C37" s="370">
        <v>4</v>
      </c>
      <c r="D37" s="371">
        <v>1</v>
      </c>
      <c r="E37" s="370">
        <v>9</v>
      </c>
      <c r="F37" s="371">
        <v>1</v>
      </c>
      <c r="G37" s="370">
        <v>10</v>
      </c>
      <c r="H37" s="371"/>
      <c r="I37" s="370">
        <v>10</v>
      </c>
      <c r="J37" s="371"/>
      <c r="K37" s="370">
        <v>10</v>
      </c>
      <c r="L37" s="371"/>
      <c r="M37" s="370">
        <v>10</v>
      </c>
      <c r="N37" s="371"/>
      <c r="O37" s="370">
        <v>10</v>
      </c>
      <c r="P37" s="371"/>
      <c r="Q37" s="370">
        <v>10</v>
      </c>
      <c r="R37" s="371"/>
      <c r="S37" s="370">
        <v>10</v>
      </c>
      <c r="T37" s="371"/>
      <c r="U37" s="370">
        <v>10</v>
      </c>
      <c r="V37" s="371"/>
      <c r="W37" s="370">
        <v>4</v>
      </c>
      <c r="X37" s="371"/>
      <c r="Y37" s="370">
        <v>3</v>
      </c>
      <c r="Z37" s="371"/>
      <c r="AA37" s="144"/>
      <c r="AB37" s="144"/>
      <c r="AC37" s="144"/>
      <c r="AD37" s="144"/>
      <c r="AE37" s="144"/>
      <c r="AF37" s="144"/>
    </row>
    <row r="38" spans="1:32" s="66" customFormat="1" ht="16.5" x14ac:dyDescent="0.25">
      <c r="A38" s="711"/>
      <c r="B38" s="367" t="s">
        <v>427</v>
      </c>
      <c r="C38" s="370">
        <v>14</v>
      </c>
      <c r="D38" s="371">
        <v>25</v>
      </c>
      <c r="E38" s="370">
        <v>28</v>
      </c>
      <c r="F38" s="371">
        <v>57</v>
      </c>
      <c r="G38" s="370">
        <v>34</v>
      </c>
      <c r="H38" s="371"/>
      <c r="I38" s="370">
        <v>34</v>
      </c>
      <c r="J38" s="371"/>
      <c r="K38" s="370">
        <v>34</v>
      </c>
      <c r="L38" s="371"/>
      <c r="M38" s="370">
        <v>34</v>
      </c>
      <c r="N38" s="371"/>
      <c r="O38" s="370">
        <v>34</v>
      </c>
      <c r="P38" s="371"/>
      <c r="Q38" s="370">
        <v>34</v>
      </c>
      <c r="R38" s="371"/>
      <c r="S38" s="370">
        <v>34</v>
      </c>
      <c r="T38" s="371"/>
      <c r="U38" s="370">
        <v>34</v>
      </c>
      <c r="V38" s="371"/>
      <c r="W38" s="370">
        <v>14</v>
      </c>
      <c r="X38" s="371"/>
      <c r="Y38" s="370">
        <v>11</v>
      </c>
      <c r="Z38" s="371"/>
      <c r="AA38" s="144"/>
      <c r="AB38" s="144"/>
      <c r="AC38" s="144"/>
      <c r="AD38" s="144"/>
      <c r="AE38" s="144"/>
      <c r="AF38" s="144"/>
    </row>
    <row r="39" spans="1:32" s="66" customFormat="1" ht="16.5" x14ac:dyDescent="0.25">
      <c r="A39" s="711"/>
      <c r="B39" s="367" t="s">
        <v>428</v>
      </c>
      <c r="C39" s="370">
        <v>4</v>
      </c>
      <c r="D39" s="371">
        <v>0</v>
      </c>
      <c r="E39" s="370">
        <v>8</v>
      </c>
      <c r="F39" s="371">
        <v>0</v>
      </c>
      <c r="G39" s="370">
        <v>10</v>
      </c>
      <c r="H39" s="371"/>
      <c r="I39" s="370">
        <v>10</v>
      </c>
      <c r="J39" s="371"/>
      <c r="K39" s="370">
        <v>10</v>
      </c>
      <c r="L39" s="371"/>
      <c r="M39" s="370">
        <v>10</v>
      </c>
      <c r="N39" s="371"/>
      <c r="O39" s="370">
        <v>10</v>
      </c>
      <c r="P39" s="371"/>
      <c r="Q39" s="370">
        <v>10</v>
      </c>
      <c r="R39" s="371"/>
      <c r="S39" s="370">
        <v>10</v>
      </c>
      <c r="T39" s="371"/>
      <c r="U39" s="370">
        <v>10</v>
      </c>
      <c r="V39" s="371"/>
      <c r="W39" s="370">
        <v>4</v>
      </c>
      <c r="X39" s="371"/>
      <c r="Y39" s="370">
        <v>3</v>
      </c>
      <c r="Z39" s="371"/>
      <c r="AA39" s="144"/>
      <c r="AB39" s="144"/>
      <c r="AC39" s="144"/>
      <c r="AD39" s="144"/>
      <c r="AE39" s="144"/>
      <c r="AF39" s="144"/>
    </row>
    <row r="40" spans="1:32" s="66" customFormat="1" ht="16.5" x14ac:dyDescent="0.25">
      <c r="A40" s="711"/>
      <c r="B40" s="367" t="s">
        <v>429</v>
      </c>
      <c r="C40" s="370">
        <v>17</v>
      </c>
      <c r="D40" s="371">
        <v>23</v>
      </c>
      <c r="E40" s="370">
        <v>34</v>
      </c>
      <c r="F40" s="371">
        <v>26</v>
      </c>
      <c r="G40" s="370">
        <v>41</v>
      </c>
      <c r="H40" s="371"/>
      <c r="I40" s="370">
        <v>41</v>
      </c>
      <c r="J40" s="371"/>
      <c r="K40" s="370">
        <v>41</v>
      </c>
      <c r="L40" s="371"/>
      <c r="M40" s="370">
        <v>41</v>
      </c>
      <c r="N40" s="371"/>
      <c r="O40" s="370">
        <v>41</v>
      </c>
      <c r="P40" s="371"/>
      <c r="Q40" s="370">
        <v>41</v>
      </c>
      <c r="R40" s="371"/>
      <c r="S40" s="370">
        <v>41</v>
      </c>
      <c r="T40" s="371"/>
      <c r="U40" s="370">
        <v>41</v>
      </c>
      <c r="V40" s="371"/>
      <c r="W40" s="370">
        <v>17</v>
      </c>
      <c r="X40" s="371"/>
      <c r="Y40" s="370">
        <v>14</v>
      </c>
      <c r="Z40" s="371"/>
      <c r="AA40" s="144"/>
      <c r="AB40" s="144"/>
      <c r="AC40" s="144"/>
      <c r="AD40" s="144"/>
      <c r="AE40" s="144"/>
      <c r="AF40" s="144"/>
    </row>
    <row r="41" spans="1:32" s="66" customFormat="1" ht="16.5" x14ac:dyDescent="0.25">
      <c r="A41" s="711"/>
      <c r="B41" s="367" t="s">
        <v>430</v>
      </c>
      <c r="C41" s="370">
        <v>83</v>
      </c>
      <c r="D41" s="371">
        <v>199</v>
      </c>
      <c r="E41" s="370">
        <v>168</v>
      </c>
      <c r="F41" s="371">
        <v>178</v>
      </c>
      <c r="G41" s="370">
        <v>201</v>
      </c>
      <c r="H41" s="371"/>
      <c r="I41" s="370">
        <v>201</v>
      </c>
      <c r="J41" s="371"/>
      <c r="K41" s="370">
        <v>201</v>
      </c>
      <c r="L41" s="371"/>
      <c r="M41" s="370">
        <v>201</v>
      </c>
      <c r="N41" s="371"/>
      <c r="O41" s="370">
        <v>201</v>
      </c>
      <c r="P41" s="371"/>
      <c r="Q41" s="370">
        <v>201</v>
      </c>
      <c r="R41" s="371"/>
      <c r="S41" s="370">
        <v>201</v>
      </c>
      <c r="T41" s="371"/>
      <c r="U41" s="370">
        <v>201</v>
      </c>
      <c r="V41" s="371"/>
      <c r="W41" s="370">
        <v>83</v>
      </c>
      <c r="X41" s="371"/>
      <c r="Y41" s="370">
        <v>68</v>
      </c>
      <c r="Z41" s="371"/>
      <c r="AA41" s="144"/>
      <c r="AB41" s="144"/>
      <c r="AC41" s="144"/>
      <c r="AD41" s="144"/>
      <c r="AE41" s="144"/>
      <c r="AF41" s="144"/>
    </row>
    <row r="42" spans="1:32" s="66" customFormat="1" ht="16.5" x14ac:dyDescent="0.25">
      <c r="A42" s="711"/>
      <c r="B42" s="367" t="s">
        <v>431</v>
      </c>
      <c r="C42" s="370">
        <v>0</v>
      </c>
      <c r="D42" s="371">
        <v>0</v>
      </c>
      <c r="E42" s="370">
        <v>0</v>
      </c>
      <c r="F42" s="371">
        <v>1</v>
      </c>
      <c r="G42" s="370">
        <v>0</v>
      </c>
      <c r="H42" s="371"/>
      <c r="I42" s="370">
        <v>0</v>
      </c>
      <c r="J42" s="371"/>
      <c r="K42" s="370">
        <v>0</v>
      </c>
      <c r="L42" s="371"/>
      <c r="M42" s="370">
        <v>0</v>
      </c>
      <c r="N42" s="371"/>
      <c r="O42" s="371"/>
      <c r="P42" s="371"/>
      <c r="Q42" s="370">
        <v>0</v>
      </c>
      <c r="R42" s="371"/>
      <c r="S42" s="370">
        <v>0</v>
      </c>
      <c r="T42" s="371"/>
      <c r="U42" s="370">
        <v>0</v>
      </c>
      <c r="V42" s="371"/>
      <c r="W42" s="370">
        <v>0</v>
      </c>
      <c r="X42" s="371"/>
      <c r="Y42" s="370">
        <v>0</v>
      </c>
      <c r="Z42" s="371"/>
      <c r="AA42" s="144"/>
      <c r="AB42" s="144"/>
      <c r="AC42" s="144"/>
      <c r="AD42" s="144"/>
      <c r="AE42" s="144"/>
      <c r="AF42" s="144"/>
    </row>
    <row r="43" spans="1:32" s="66" customFormat="1" ht="16.5" x14ac:dyDescent="0.25">
      <c r="A43" s="710"/>
      <c r="B43" s="368" t="s">
        <v>93</v>
      </c>
      <c r="C43" s="372">
        <f>SUM(C23:C42)</f>
        <v>479</v>
      </c>
      <c r="D43" s="372">
        <f t="shared" ref="D43:Z43" si="0">SUM(D23:D42)</f>
        <v>692</v>
      </c>
      <c r="E43" s="372">
        <f t="shared" si="0"/>
        <v>958</v>
      </c>
      <c r="F43" s="372">
        <f t="shared" si="0"/>
        <v>983</v>
      </c>
      <c r="G43" s="372">
        <f t="shared" si="0"/>
        <v>1150</v>
      </c>
      <c r="H43" s="372">
        <f t="shared" si="0"/>
        <v>0</v>
      </c>
      <c r="I43" s="372">
        <f t="shared" si="0"/>
        <v>1150</v>
      </c>
      <c r="J43" s="372">
        <f t="shared" si="0"/>
        <v>0</v>
      </c>
      <c r="K43" s="372">
        <f t="shared" si="0"/>
        <v>1150</v>
      </c>
      <c r="L43" s="372">
        <f t="shared" si="0"/>
        <v>0</v>
      </c>
      <c r="M43" s="372">
        <f t="shared" si="0"/>
        <v>1150</v>
      </c>
      <c r="N43" s="372">
        <f t="shared" si="0"/>
        <v>0</v>
      </c>
      <c r="O43" s="372">
        <f t="shared" si="0"/>
        <v>1150</v>
      </c>
      <c r="P43" s="372">
        <f t="shared" si="0"/>
        <v>0</v>
      </c>
      <c r="Q43" s="372">
        <f t="shared" si="0"/>
        <v>1150</v>
      </c>
      <c r="R43" s="372">
        <f t="shared" si="0"/>
        <v>0</v>
      </c>
      <c r="S43" s="372">
        <f t="shared" si="0"/>
        <v>1150</v>
      </c>
      <c r="T43" s="372">
        <f t="shared" si="0"/>
        <v>0</v>
      </c>
      <c r="U43" s="372">
        <f t="shared" si="0"/>
        <v>1150</v>
      </c>
      <c r="V43" s="372">
        <f t="shared" si="0"/>
        <v>0</v>
      </c>
      <c r="W43" s="372">
        <f t="shared" si="0"/>
        <v>479</v>
      </c>
      <c r="X43" s="372">
        <f t="shared" si="0"/>
        <v>0</v>
      </c>
      <c r="Y43" s="372">
        <f t="shared" si="0"/>
        <v>384</v>
      </c>
      <c r="Z43" s="372">
        <f t="shared" si="0"/>
        <v>0</v>
      </c>
      <c r="AA43" s="144"/>
      <c r="AB43" s="144"/>
      <c r="AC43" s="144"/>
      <c r="AD43" s="144"/>
      <c r="AE43" s="144"/>
      <c r="AF43" s="144"/>
    </row>
  </sheetData>
  <mergeCells count="29">
    <mergeCell ref="Y21:Z21"/>
    <mergeCell ref="C20:Z20"/>
    <mergeCell ref="B21:B22"/>
    <mergeCell ref="A21:A43"/>
    <mergeCell ref="O21:P21"/>
    <mergeCell ref="C21:D21"/>
    <mergeCell ref="E21:F21"/>
    <mergeCell ref="G21:H21"/>
    <mergeCell ref="I21:J21"/>
    <mergeCell ref="K21:L21"/>
    <mergeCell ref="M21:N21"/>
    <mergeCell ref="Q21:R21"/>
    <mergeCell ref="S21:T21"/>
    <mergeCell ref="U21:V21"/>
    <mergeCell ref="A20:B20"/>
    <mergeCell ref="W21:X21"/>
    <mergeCell ref="A14:A16"/>
    <mergeCell ref="K14:L16"/>
    <mergeCell ref="A1:A4"/>
    <mergeCell ref="B1:AF4"/>
    <mergeCell ref="AC8:AD8"/>
    <mergeCell ref="AC9:AD9"/>
    <mergeCell ref="A8:A11"/>
    <mergeCell ref="AC10:AD10"/>
    <mergeCell ref="AC11:AD11"/>
    <mergeCell ref="M14:O14"/>
    <mergeCell ref="M15:O15"/>
    <mergeCell ref="M16:O16"/>
    <mergeCell ref="B8:AA11"/>
  </mergeCells>
  <phoneticPr fontId="49" type="noConversion"/>
  <pageMargins left="0.7" right="0.7" top="0.75" bottom="0.75" header="0.3" footer="0.3"/>
  <pageSetup scale="13"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6"/>
  <sheetViews>
    <sheetView topLeftCell="C10" zoomScale="80" zoomScaleNormal="80" zoomScaleSheetLayoutView="85" workbookViewId="0">
      <selection activeCell="Q21" sqref="Q21"/>
    </sheetView>
  </sheetViews>
  <sheetFormatPr baseColWidth="10" defaultColWidth="11.42578125" defaultRowHeight="15" x14ac:dyDescent="0.25"/>
  <cols>
    <col min="1" max="1" width="9.28515625" style="171" customWidth="1"/>
    <col min="2" max="2" width="35.42578125" style="171" customWidth="1"/>
    <col min="3" max="3" width="27.85546875" style="171" customWidth="1"/>
    <col min="4" max="4" width="12" style="171" customWidth="1"/>
    <col min="5" max="5" width="35" style="171" customWidth="1"/>
    <col min="6" max="6" width="17.28515625" style="171" customWidth="1"/>
    <col min="7" max="7" width="13.7109375" style="171" customWidth="1"/>
    <col min="8" max="8" width="13.5703125" style="171" customWidth="1"/>
    <col min="9" max="9" width="13.7109375" style="172" customWidth="1"/>
    <col min="10" max="10" width="11.42578125" style="172" customWidth="1"/>
    <col min="11" max="11" width="11.42578125" style="172"/>
    <col min="12" max="12" width="10.140625" style="172" customWidth="1"/>
    <col min="13" max="13" width="10.140625" style="171" customWidth="1"/>
    <col min="14" max="14" width="24.28515625" style="171" customWidth="1"/>
    <col min="15" max="16" width="10.140625" style="171" customWidth="1"/>
    <col min="17" max="17" width="26.42578125" style="171" customWidth="1"/>
    <col min="18" max="19" width="10.140625" style="171" customWidth="1"/>
    <col min="20" max="20" width="12.85546875" style="171" customWidth="1"/>
    <col min="21" max="22" width="10.140625" style="171" customWidth="1"/>
    <col min="23" max="23" width="12.85546875" style="171" customWidth="1"/>
    <col min="24" max="25" width="10.28515625" style="171" customWidth="1"/>
    <col min="26" max="26" width="12.85546875" style="171" customWidth="1"/>
    <col min="27" max="28" width="10.28515625" style="171" customWidth="1"/>
    <col min="29" max="29" width="12.85546875" style="171" customWidth="1"/>
    <col min="30" max="31" width="10.28515625" style="171" customWidth="1"/>
    <col min="32" max="32" width="13.42578125" style="171" customWidth="1"/>
    <col min="33" max="34" width="10.28515625" style="171" customWidth="1"/>
    <col min="35" max="35" width="13.42578125" style="171" customWidth="1"/>
    <col min="36" max="37" width="10.28515625" style="171" customWidth="1"/>
    <col min="38" max="38" width="13.5703125" style="171" customWidth="1"/>
    <col min="39" max="40" width="10.28515625" style="171" customWidth="1"/>
    <col min="41" max="41" width="13.42578125" style="171" customWidth="1"/>
    <col min="42" max="43" width="10.28515625" style="171" customWidth="1"/>
    <col min="44" max="44" width="12" style="171" customWidth="1"/>
    <col min="45" max="46" width="10.28515625" style="171" customWidth="1"/>
    <col min="47" max="47" width="12.5703125" style="171" customWidth="1"/>
    <col min="48" max="48" width="14" style="171" customWidth="1"/>
    <col min="49" max="50" width="12" style="171" customWidth="1"/>
    <col min="51" max="91" width="11.42578125" style="190"/>
    <col min="92" max="16384" width="11.42578125" style="171"/>
  </cols>
  <sheetData>
    <row r="1" spans="1:59" s="146" customFormat="1" ht="25.5" customHeight="1" thickBot="1" x14ac:dyDescent="0.3">
      <c r="A1" s="568"/>
      <c r="B1" s="715"/>
      <c r="C1" s="721" t="s">
        <v>182</v>
      </c>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0" t="s">
        <v>183</v>
      </c>
      <c r="AW1" s="720"/>
      <c r="AX1" s="720"/>
      <c r="AY1" s="216"/>
      <c r="AZ1" s="216"/>
      <c r="BA1" s="216"/>
      <c r="BB1" s="216"/>
      <c r="BC1" s="216"/>
      <c r="BD1" s="216"/>
      <c r="BE1" s="216"/>
      <c r="BF1" s="216"/>
      <c r="BG1" s="216"/>
    </row>
    <row r="2" spans="1:59" s="146" customFormat="1" ht="25.5" customHeight="1" thickBot="1" x14ac:dyDescent="0.3">
      <c r="A2" s="568"/>
      <c r="B2" s="715"/>
      <c r="C2" s="722" t="s">
        <v>184</v>
      </c>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0" t="s">
        <v>185</v>
      </c>
      <c r="AW2" s="720"/>
      <c r="AX2" s="720"/>
      <c r="AY2" s="216"/>
      <c r="AZ2" s="216"/>
      <c r="BA2" s="216"/>
      <c r="BB2" s="216"/>
      <c r="BC2" s="216"/>
      <c r="BD2" s="216"/>
      <c r="BE2" s="216"/>
      <c r="BF2" s="216"/>
      <c r="BG2" s="216"/>
    </row>
    <row r="3" spans="1:59" s="146" customFormat="1" ht="25.5" customHeight="1" thickBot="1" x14ac:dyDescent="0.3">
      <c r="A3" s="568"/>
      <c r="B3" s="715"/>
      <c r="C3" s="722" t="s">
        <v>186</v>
      </c>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0" t="s">
        <v>187</v>
      </c>
      <c r="AW3" s="720"/>
      <c r="AX3" s="720"/>
      <c r="AY3" s="216"/>
      <c r="AZ3" s="216"/>
      <c r="BA3" s="216"/>
      <c r="BB3" s="216"/>
      <c r="BC3" s="216"/>
      <c r="BD3" s="216"/>
      <c r="BE3" s="216"/>
      <c r="BF3" s="216"/>
      <c r="BG3" s="216"/>
    </row>
    <row r="4" spans="1:59" s="146" customFormat="1" ht="25.5" customHeight="1" thickBot="1" x14ac:dyDescent="0.3">
      <c r="A4" s="569"/>
      <c r="B4" s="716"/>
      <c r="C4" s="717" t="s">
        <v>432</v>
      </c>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9"/>
      <c r="AV4" s="720" t="s">
        <v>189</v>
      </c>
      <c r="AW4" s="720"/>
      <c r="AX4" s="720"/>
      <c r="AY4" s="216"/>
      <c r="AZ4" s="216"/>
      <c r="BA4" s="216"/>
      <c r="BB4" s="216"/>
      <c r="BC4" s="216"/>
      <c r="BD4" s="216"/>
      <c r="BE4" s="216"/>
      <c r="BF4" s="216"/>
      <c r="BG4" s="216"/>
    </row>
    <row r="5" spans="1:59" s="167" customFormat="1" ht="21.75" customHeight="1" thickBot="1" x14ac:dyDescent="0.3">
      <c r="A5" s="191"/>
      <c r="B5" s="170"/>
      <c r="C5" s="170"/>
      <c r="D5" s="170"/>
      <c r="E5" s="170"/>
      <c r="F5" s="170"/>
      <c r="G5" s="170"/>
      <c r="H5" s="170"/>
      <c r="I5" s="170"/>
      <c r="J5" s="170"/>
      <c r="K5" s="170"/>
      <c r="L5" s="170"/>
      <c r="M5" s="192"/>
      <c r="N5" s="192"/>
      <c r="O5" s="192"/>
      <c r="AY5" s="216"/>
      <c r="AZ5" s="216"/>
      <c r="BA5" s="216"/>
      <c r="BB5" s="216"/>
      <c r="BC5" s="216"/>
      <c r="BD5" s="216"/>
      <c r="BE5" s="216"/>
      <c r="BF5" s="216"/>
      <c r="BG5" s="216"/>
    </row>
    <row r="6" spans="1:59" s="146" customFormat="1" ht="21.75" customHeight="1" thickBot="1" x14ac:dyDescent="0.25">
      <c r="A6" s="681" t="s">
        <v>190</v>
      </c>
      <c r="B6" s="681"/>
      <c r="C6" s="230" t="s">
        <v>191</v>
      </c>
      <c r="D6" s="399" t="s">
        <v>192</v>
      </c>
      <c r="E6" s="230" t="s">
        <v>193</v>
      </c>
      <c r="F6" s="399" t="s">
        <v>192</v>
      </c>
      <c r="G6" s="230" t="s">
        <v>194</v>
      </c>
      <c r="H6" s="217"/>
      <c r="I6" s="262" t="s">
        <v>195</v>
      </c>
      <c r="J6" s="231"/>
      <c r="K6" s="263"/>
      <c r="L6" s="264"/>
      <c r="M6" s="234"/>
      <c r="N6" s="725" t="s">
        <v>196</v>
      </c>
      <c r="O6" s="726"/>
      <c r="P6" s="727"/>
      <c r="Q6" s="694" t="s">
        <v>197</v>
      </c>
      <c r="R6" s="694"/>
      <c r="S6" s="694"/>
      <c r="T6" s="723"/>
      <c r="U6" s="724"/>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216"/>
      <c r="AZ6" s="216"/>
      <c r="BA6" s="216"/>
      <c r="BB6" s="216"/>
      <c r="BC6" s="216"/>
      <c r="BD6" s="216"/>
      <c r="BE6" s="216"/>
      <c r="BF6" s="216"/>
      <c r="BG6" s="216"/>
    </row>
    <row r="7" spans="1:59" s="146" customFormat="1" ht="21.75" customHeight="1" thickBot="1" x14ac:dyDescent="0.25">
      <c r="A7" s="681"/>
      <c r="B7" s="681"/>
      <c r="C7" s="232" t="s">
        <v>198</v>
      </c>
      <c r="D7" s="233"/>
      <c r="E7" s="230" t="s">
        <v>199</v>
      </c>
      <c r="F7" s="217"/>
      <c r="G7" s="230" t="s">
        <v>200</v>
      </c>
      <c r="H7" s="233"/>
      <c r="I7" s="262" t="s">
        <v>201</v>
      </c>
      <c r="J7" s="231"/>
      <c r="K7" s="263"/>
      <c r="L7" s="264"/>
      <c r="M7" s="234"/>
      <c r="N7" s="728"/>
      <c r="O7" s="729"/>
      <c r="P7" s="730"/>
      <c r="Q7" s="694" t="s">
        <v>202</v>
      </c>
      <c r="R7" s="694"/>
      <c r="S7" s="694"/>
      <c r="T7" s="723"/>
      <c r="U7" s="724"/>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216"/>
      <c r="AZ7" s="216"/>
      <c r="BA7" s="216"/>
      <c r="BB7" s="216"/>
      <c r="BC7" s="216"/>
      <c r="BD7" s="216"/>
      <c r="BE7" s="216"/>
      <c r="BF7" s="216"/>
      <c r="BG7" s="216"/>
    </row>
    <row r="8" spans="1:59" s="146" customFormat="1" ht="21.75" customHeight="1" thickBot="1" x14ac:dyDescent="0.25">
      <c r="A8" s="681"/>
      <c r="B8" s="681"/>
      <c r="C8" s="230" t="s">
        <v>203</v>
      </c>
      <c r="D8" s="217"/>
      <c r="E8" s="230" t="s">
        <v>204</v>
      </c>
      <c r="F8" s="217"/>
      <c r="G8" s="230" t="s">
        <v>205</v>
      </c>
      <c r="H8" s="233"/>
      <c r="I8" s="262" t="s">
        <v>206</v>
      </c>
      <c r="J8" s="231"/>
      <c r="K8" s="263"/>
      <c r="L8" s="264"/>
      <c r="M8" s="234"/>
      <c r="N8" s="731"/>
      <c r="O8" s="732"/>
      <c r="P8" s="733"/>
      <c r="Q8" s="694" t="s">
        <v>207</v>
      </c>
      <c r="R8" s="694"/>
      <c r="S8" s="694"/>
      <c r="T8" s="723" t="s">
        <v>192</v>
      </c>
      <c r="U8" s="724"/>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216"/>
      <c r="AZ8" s="216"/>
      <c r="BA8" s="216"/>
      <c r="BB8" s="216"/>
      <c r="BC8" s="216"/>
      <c r="BD8" s="216"/>
      <c r="BE8" s="216"/>
      <c r="BF8" s="216"/>
      <c r="BG8" s="216"/>
    </row>
    <row r="9" spans="1:59" s="167" customFormat="1" ht="21.75" customHeight="1" x14ac:dyDescent="0.25">
      <c r="I9" s="265"/>
      <c r="J9" s="265"/>
      <c r="K9" s="265"/>
      <c r="L9" s="265"/>
      <c r="AY9" s="216"/>
      <c r="AZ9" s="216"/>
      <c r="BA9" s="216"/>
      <c r="BB9" s="216"/>
      <c r="BC9" s="216"/>
      <c r="BD9" s="216"/>
      <c r="BE9" s="216"/>
      <c r="BF9" s="216"/>
      <c r="BG9" s="216"/>
    </row>
    <row r="10" spans="1:59" s="167" customFormat="1" ht="21.75" customHeight="1" thickBot="1" x14ac:dyDescent="0.3">
      <c r="I10" s="265"/>
      <c r="J10" s="265"/>
      <c r="K10" s="265"/>
      <c r="L10" s="265"/>
      <c r="AY10" s="216"/>
      <c r="AZ10" s="216"/>
      <c r="BA10" s="216"/>
      <c r="BB10" s="216"/>
      <c r="BC10" s="216"/>
      <c r="BD10" s="216"/>
      <c r="BE10" s="216"/>
      <c r="BF10" s="216"/>
      <c r="BG10" s="216"/>
    </row>
    <row r="11" spans="1:59" ht="23.45" customHeight="1" x14ac:dyDescent="0.25">
      <c r="A11" s="748" t="s">
        <v>433</v>
      </c>
      <c r="B11" s="736" t="s">
        <v>434</v>
      </c>
      <c r="C11" s="734" t="s">
        <v>53</v>
      </c>
      <c r="D11" s="734" t="s">
        <v>435</v>
      </c>
      <c r="E11" s="734" t="s">
        <v>436</v>
      </c>
      <c r="F11" s="734" t="s">
        <v>437</v>
      </c>
      <c r="G11" s="736" t="s">
        <v>438</v>
      </c>
      <c r="H11" s="736" t="s">
        <v>439</v>
      </c>
      <c r="I11" s="738" t="s">
        <v>440</v>
      </c>
      <c r="J11" s="738" t="s">
        <v>441</v>
      </c>
      <c r="K11" s="746" t="s">
        <v>442</v>
      </c>
      <c r="L11" s="742" t="s">
        <v>191</v>
      </c>
      <c r="M11" s="743"/>
      <c r="N11" s="744"/>
      <c r="O11" s="745" t="s">
        <v>193</v>
      </c>
      <c r="P11" s="743"/>
      <c r="Q11" s="744"/>
      <c r="R11" s="745" t="s">
        <v>194</v>
      </c>
      <c r="S11" s="743"/>
      <c r="T11" s="744"/>
      <c r="U11" s="745" t="s">
        <v>195</v>
      </c>
      <c r="V11" s="743"/>
      <c r="W11" s="744"/>
      <c r="X11" s="745" t="s">
        <v>198</v>
      </c>
      <c r="Y11" s="743"/>
      <c r="Z11" s="744"/>
      <c r="AA11" s="745" t="s">
        <v>199</v>
      </c>
      <c r="AB11" s="743"/>
      <c r="AC11" s="744"/>
      <c r="AD11" s="745" t="s">
        <v>200</v>
      </c>
      <c r="AE11" s="743"/>
      <c r="AF11" s="744"/>
      <c r="AG11" s="745" t="s">
        <v>201</v>
      </c>
      <c r="AH11" s="743"/>
      <c r="AI11" s="744"/>
      <c r="AJ11" s="745" t="s">
        <v>203</v>
      </c>
      <c r="AK11" s="743"/>
      <c r="AL11" s="744"/>
      <c r="AM11" s="745" t="s">
        <v>204</v>
      </c>
      <c r="AN11" s="743"/>
      <c r="AO11" s="744"/>
      <c r="AP11" s="745" t="s">
        <v>205</v>
      </c>
      <c r="AQ11" s="743"/>
      <c r="AR11" s="744"/>
      <c r="AS11" s="745" t="s">
        <v>206</v>
      </c>
      <c r="AT11" s="743"/>
      <c r="AU11" s="744"/>
      <c r="AV11" s="740" t="s">
        <v>443</v>
      </c>
      <c r="AW11" s="751" t="s">
        <v>444</v>
      </c>
      <c r="AX11" s="753" t="s">
        <v>445</v>
      </c>
      <c r="AY11" s="750"/>
      <c r="AZ11" s="750"/>
      <c r="BA11" s="750"/>
      <c r="BB11" s="750"/>
      <c r="BC11" s="750"/>
      <c r="BD11" s="750"/>
      <c r="BE11" s="750"/>
      <c r="BF11" s="750"/>
      <c r="BG11" s="750"/>
    </row>
    <row r="12" spans="1:59" s="172" customFormat="1" ht="36.75" customHeight="1" thickBot="1" x14ac:dyDescent="0.3">
      <c r="A12" s="749"/>
      <c r="B12" s="737"/>
      <c r="C12" s="735"/>
      <c r="D12" s="735"/>
      <c r="E12" s="735"/>
      <c r="F12" s="735"/>
      <c r="G12" s="737"/>
      <c r="H12" s="737"/>
      <c r="I12" s="739"/>
      <c r="J12" s="739"/>
      <c r="K12" s="747"/>
      <c r="L12" s="235" t="s">
        <v>446</v>
      </c>
      <c r="M12" s="218" t="s">
        <v>447</v>
      </c>
      <c r="N12" s="218" t="s">
        <v>448</v>
      </c>
      <c r="O12" s="235" t="s">
        <v>446</v>
      </c>
      <c r="P12" s="218" t="s">
        <v>447</v>
      </c>
      <c r="Q12" s="218" t="s">
        <v>448</v>
      </c>
      <c r="R12" s="235" t="s">
        <v>446</v>
      </c>
      <c r="S12" s="218" t="s">
        <v>447</v>
      </c>
      <c r="T12" s="218" t="s">
        <v>448</v>
      </c>
      <c r="U12" s="235" t="s">
        <v>446</v>
      </c>
      <c r="V12" s="218" t="s">
        <v>447</v>
      </c>
      <c r="W12" s="218" t="s">
        <v>448</v>
      </c>
      <c r="X12" s="235" t="s">
        <v>446</v>
      </c>
      <c r="Y12" s="218" t="s">
        <v>447</v>
      </c>
      <c r="Z12" s="218" t="s">
        <v>448</v>
      </c>
      <c r="AA12" s="235" t="s">
        <v>446</v>
      </c>
      <c r="AB12" s="218" t="s">
        <v>447</v>
      </c>
      <c r="AC12" s="218" t="s">
        <v>448</v>
      </c>
      <c r="AD12" s="235" t="s">
        <v>446</v>
      </c>
      <c r="AE12" s="218" t="s">
        <v>447</v>
      </c>
      <c r="AF12" s="218" t="s">
        <v>448</v>
      </c>
      <c r="AG12" s="235" t="s">
        <v>446</v>
      </c>
      <c r="AH12" s="218" t="s">
        <v>447</v>
      </c>
      <c r="AI12" s="218" t="s">
        <v>448</v>
      </c>
      <c r="AJ12" s="235" t="s">
        <v>446</v>
      </c>
      <c r="AK12" s="218" t="s">
        <v>447</v>
      </c>
      <c r="AL12" s="218" t="s">
        <v>448</v>
      </c>
      <c r="AM12" s="235" t="s">
        <v>446</v>
      </c>
      <c r="AN12" s="218" t="s">
        <v>447</v>
      </c>
      <c r="AO12" s="218" t="s">
        <v>448</v>
      </c>
      <c r="AP12" s="235" t="s">
        <v>446</v>
      </c>
      <c r="AQ12" s="218" t="s">
        <v>447</v>
      </c>
      <c r="AR12" s="218" t="s">
        <v>448</v>
      </c>
      <c r="AS12" s="235" t="s">
        <v>446</v>
      </c>
      <c r="AT12" s="218" t="s">
        <v>447</v>
      </c>
      <c r="AU12" s="218" t="s">
        <v>448</v>
      </c>
      <c r="AV12" s="741"/>
      <c r="AW12" s="752"/>
      <c r="AX12" s="754"/>
      <c r="AY12" s="750"/>
      <c r="AZ12" s="750"/>
      <c r="BA12" s="750"/>
      <c r="BB12" s="750"/>
      <c r="BC12" s="750"/>
      <c r="BD12" s="750"/>
      <c r="BE12" s="750"/>
      <c r="BF12" s="750"/>
      <c r="BG12" s="750"/>
    </row>
    <row r="13" spans="1:59" ht="95.25" customHeight="1" x14ac:dyDescent="0.25">
      <c r="A13" s="182" t="s">
        <v>449</v>
      </c>
      <c r="B13" s="183" t="s">
        <v>450</v>
      </c>
      <c r="C13" s="183" t="s">
        <v>451</v>
      </c>
      <c r="D13" s="184">
        <v>1</v>
      </c>
      <c r="E13" s="183" t="s">
        <v>452</v>
      </c>
      <c r="F13" s="303" t="str">
        <f>+ACTIVIDAD_1!B11</f>
        <v>Iniciar 3500 casos de representación jurídica asignados por el Comité Técnico de Representación Jurídica</v>
      </c>
      <c r="G13" s="184" t="s">
        <v>453</v>
      </c>
      <c r="H13" s="184" t="s">
        <v>454</v>
      </c>
      <c r="I13" s="266">
        <v>3520</v>
      </c>
      <c r="J13" s="266">
        <v>9846</v>
      </c>
      <c r="K13" s="267">
        <v>1000</v>
      </c>
      <c r="L13" s="268">
        <v>42</v>
      </c>
      <c r="M13" s="219">
        <f>+ACTIVIDAD_1!C39</f>
        <v>20</v>
      </c>
      <c r="N13" s="389"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3" s="220">
        <v>84</v>
      </c>
      <c r="P13" s="221">
        <f>+ACTIVIDAD_1!C41</f>
        <v>79</v>
      </c>
      <c r="Q13" s="389"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3" s="220">
        <v>104</v>
      </c>
      <c r="S13" s="221">
        <f>+ACTIVIDAD_1!C43</f>
        <v>0</v>
      </c>
      <c r="T13" s="389">
        <f>+ACTIVIDAD_1!D43</f>
        <v>0</v>
      </c>
      <c r="U13" s="220">
        <v>104</v>
      </c>
      <c r="V13" s="221"/>
      <c r="W13" s="221"/>
      <c r="X13" s="220">
        <v>104</v>
      </c>
      <c r="Y13" s="221"/>
      <c r="Z13" s="221"/>
      <c r="AA13" s="220">
        <v>104</v>
      </c>
      <c r="AB13" s="221"/>
      <c r="AC13" s="221"/>
      <c r="AD13" s="220">
        <v>104</v>
      </c>
      <c r="AE13" s="221"/>
      <c r="AF13" s="221"/>
      <c r="AG13" s="220">
        <v>104</v>
      </c>
      <c r="AH13" s="221"/>
      <c r="AI13" s="221"/>
      <c r="AJ13" s="220">
        <v>104</v>
      </c>
      <c r="AK13" s="221"/>
      <c r="AL13" s="221"/>
      <c r="AM13" s="220">
        <v>104</v>
      </c>
      <c r="AN13" s="221"/>
      <c r="AO13" s="221"/>
      <c r="AP13" s="220">
        <v>42</v>
      </c>
      <c r="AQ13" s="221"/>
      <c r="AR13" s="221"/>
      <c r="AS13" s="220">
        <v>0</v>
      </c>
      <c r="AT13" s="221"/>
      <c r="AU13" s="221"/>
      <c r="AV13" s="185">
        <f>+L13+O13+R13+U13+X13+AA13+AD13+AG13+AJ13+AM13+AP13+AS13</f>
        <v>1000</v>
      </c>
      <c r="AW13" s="222">
        <f>+M13+P13+S13+V13+Y13+AB13+AE13+AH13+AK13+AN13+AQ13+AT13</f>
        <v>99</v>
      </c>
      <c r="AX13" s="390" t="s">
        <v>455</v>
      </c>
      <c r="AY13" s="401"/>
    </row>
    <row r="14" spans="1:59" ht="51.75" hidden="1" customHeight="1" x14ac:dyDescent="0.25">
      <c r="A14" s="176" t="s">
        <v>449</v>
      </c>
      <c r="B14" s="174" t="s">
        <v>450</v>
      </c>
      <c r="C14" s="174" t="s">
        <v>451</v>
      </c>
      <c r="D14" s="173">
        <v>2</v>
      </c>
      <c r="E14" s="174" t="s">
        <v>456</v>
      </c>
      <c r="F14" s="174"/>
      <c r="G14" s="173" t="s">
        <v>453</v>
      </c>
      <c r="H14" s="173" t="s">
        <v>454</v>
      </c>
      <c r="I14" s="175">
        <v>111340</v>
      </c>
      <c r="J14" s="175">
        <v>350292</v>
      </c>
      <c r="K14" s="269">
        <v>35000</v>
      </c>
      <c r="L14" s="270">
        <v>2916</v>
      </c>
      <c r="M14" s="223"/>
      <c r="N14" s="223"/>
      <c r="O14" s="224">
        <v>2916</v>
      </c>
      <c r="P14" s="225"/>
      <c r="Q14" s="225"/>
      <c r="R14" s="224">
        <v>2916</v>
      </c>
      <c r="S14" s="225"/>
      <c r="T14" s="225"/>
      <c r="U14" s="224">
        <v>2916</v>
      </c>
      <c r="V14" s="225"/>
      <c r="W14" s="225"/>
      <c r="X14" s="224">
        <v>2917</v>
      </c>
      <c r="Y14" s="225"/>
      <c r="Z14" s="225"/>
      <c r="AA14" s="224">
        <v>2917</v>
      </c>
      <c r="AB14" s="225"/>
      <c r="AC14" s="225"/>
      <c r="AD14" s="224">
        <v>2917</v>
      </c>
      <c r="AE14" s="225"/>
      <c r="AF14" s="225"/>
      <c r="AG14" s="224">
        <v>2917</v>
      </c>
      <c r="AH14" s="225"/>
      <c r="AI14" s="225"/>
      <c r="AJ14" s="224">
        <v>2917</v>
      </c>
      <c r="AK14" s="225"/>
      <c r="AL14" s="225"/>
      <c r="AM14" s="224">
        <v>2917</v>
      </c>
      <c r="AN14" s="225"/>
      <c r="AO14" s="225"/>
      <c r="AP14" s="224">
        <v>2917</v>
      </c>
      <c r="AQ14" s="225"/>
      <c r="AR14" s="225"/>
      <c r="AS14" s="224">
        <v>2917</v>
      </c>
      <c r="AT14" s="225"/>
      <c r="AU14" s="225"/>
      <c r="AV14" s="185">
        <f t="shared" ref="AV14:AV35" si="0">+L14+O14+R14+U14+X14+AA14+AD14+AG14+AJ14+AM14+AP14+AS14</f>
        <v>35000</v>
      </c>
      <c r="AW14" s="222">
        <f t="shared" ref="AW14:AW36" si="1">+M14+P14+S14+V14+Y14+AB14+AE14+AH14+AK14+AN14+AQ14+AT14</f>
        <v>0</v>
      </c>
      <c r="AX14" s="186" t="s">
        <v>457</v>
      </c>
    </row>
    <row r="15" spans="1:59" ht="51.75" hidden="1" customHeight="1" x14ac:dyDescent="0.25">
      <c r="A15" s="176" t="s">
        <v>449</v>
      </c>
      <c r="B15" s="174" t="s">
        <v>450</v>
      </c>
      <c r="C15" s="174" t="s">
        <v>451</v>
      </c>
      <c r="D15" s="173">
        <v>3</v>
      </c>
      <c r="E15" s="174" t="s">
        <v>458</v>
      </c>
      <c r="F15" s="174"/>
      <c r="G15" s="173" t="s">
        <v>453</v>
      </c>
      <c r="H15" s="173" t="s">
        <v>454</v>
      </c>
      <c r="I15" s="175">
        <v>196518110</v>
      </c>
      <c r="J15" s="175">
        <v>56451000</v>
      </c>
      <c r="K15" s="177">
        <v>5020000</v>
      </c>
      <c r="L15" s="270">
        <v>418000</v>
      </c>
      <c r="M15" s="223"/>
      <c r="N15" s="223"/>
      <c r="O15" s="224">
        <v>418000</v>
      </c>
      <c r="P15" s="225"/>
      <c r="Q15" s="225"/>
      <c r="R15" s="224">
        <v>418000</v>
      </c>
      <c r="S15" s="225"/>
      <c r="T15" s="225"/>
      <c r="U15" s="224">
        <v>550000</v>
      </c>
      <c r="V15" s="225"/>
      <c r="W15" s="225"/>
      <c r="X15" s="224">
        <v>418000</v>
      </c>
      <c r="Y15" s="225"/>
      <c r="Z15" s="225"/>
      <c r="AA15" s="224">
        <v>418000</v>
      </c>
      <c r="AB15" s="225"/>
      <c r="AC15" s="225"/>
      <c r="AD15" s="224">
        <v>418000</v>
      </c>
      <c r="AE15" s="225"/>
      <c r="AF15" s="225"/>
      <c r="AG15" s="224">
        <v>418000</v>
      </c>
      <c r="AH15" s="225"/>
      <c r="AI15" s="225"/>
      <c r="AJ15" s="224">
        <v>418000</v>
      </c>
      <c r="AK15" s="225"/>
      <c r="AL15" s="225"/>
      <c r="AM15" s="224">
        <v>418000</v>
      </c>
      <c r="AN15" s="225"/>
      <c r="AO15" s="225"/>
      <c r="AP15" s="224">
        <v>500000</v>
      </c>
      <c r="AQ15" s="225"/>
      <c r="AR15" s="225"/>
      <c r="AS15" s="224">
        <v>208000</v>
      </c>
      <c r="AT15" s="225"/>
      <c r="AU15" s="225"/>
      <c r="AV15" s="185">
        <f t="shared" si="0"/>
        <v>5020000</v>
      </c>
      <c r="AW15" s="222">
        <f t="shared" si="1"/>
        <v>0</v>
      </c>
      <c r="AX15" s="186" t="s">
        <v>459</v>
      </c>
    </row>
    <row r="16" spans="1:59" ht="51.75" hidden="1" customHeight="1" x14ac:dyDescent="0.25">
      <c r="A16" s="176" t="s">
        <v>449</v>
      </c>
      <c r="B16" s="174" t="s">
        <v>450</v>
      </c>
      <c r="C16" s="174" t="s">
        <v>451</v>
      </c>
      <c r="D16" s="173">
        <v>4</v>
      </c>
      <c r="E16" s="174" t="s">
        <v>460</v>
      </c>
      <c r="F16" s="174"/>
      <c r="G16" s="173" t="s">
        <v>453</v>
      </c>
      <c r="H16" s="173" t="s">
        <v>454</v>
      </c>
      <c r="I16" s="175">
        <v>3993</v>
      </c>
      <c r="J16" s="175">
        <v>9916</v>
      </c>
      <c r="K16" s="269">
        <v>1000</v>
      </c>
      <c r="L16" s="270">
        <v>0</v>
      </c>
      <c r="M16" s="223"/>
      <c r="N16" s="223"/>
      <c r="O16" s="224">
        <v>60</v>
      </c>
      <c r="P16" s="225"/>
      <c r="Q16" s="225"/>
      <c r="R16" s="224">
        <v>110</v>
      </c>
      <c r="S16" s="225"/>
      <c r="T16" s="225"/>
      <c r="U16" s="224">
        <v>110</v>
      </c>
      <c r="V16" s="225"/>
      <c r="W16" s="225"/>
      <c r="X16" s="224">
        <v>110</v>
      </c>
      <c r="Y16" s="225"/>
      <c r="Z16" s="225"/>
      <c r="AA16" s="224">
        <v>110</v>
      </c>
      <c r="AB16" s="225"/>
      <c r="AC16" s="225"/>
      <c r="AD16" s="224">
        <v>110</v>
      </c>
      <c r="AE16" s="225"/>
      <c r="AF16" s="225"/>
      <c r="AG16" s="224">
        <v>110</v>
      </c>
      <c r="AH16" s="225"/>
      <c r="AI16" s="225"/>
      <c r="AJ16" s="224">
        <v>110</v>
      </c>
      <c r="AK16" s="225"/>
      <c r="AL16" s="225"/>
      <c r="AM16" s="224">
        <v>110</v>
      </c>
      <c r="AN16" s="225"/>
      <c r="AO16" s="225"/>
      <c r="AP16" s="224">
        <v>60</v>
      </c>
      <c r="AQ16" s="225"/>
      <c r="AR16" s="225"/>
      <c r="AS16" s="224">
        <v>0</v>
      </c>
      <c r="AT16" s="225"/>
      <c r="AU16" s="225"/>
      <c r="AV16" s="185">
        <f t="shared" si="0"/>
        <v>1000</v>
      </c>
      <c r="AW16" s="222">
        <f t="shared" si="1"/>
        <v>0</v>
      </c>
      <c r="AX16" s="186" t="s">
        <v>457</v>
      </c>
    </row>
    <row r="17" spans="1:51" ht="51.75" hidden="1" customHeight="1" x14ac:dyDescent="0.25">
      <c r="A17" s="176" t="s">
        <v>449</v>
      </c>
      <c r="B17" s="174" t="s">
        <v>450</v>
      </c>
      <c r="C17" s="174" t="s">
        <v>451</v>
      </c>
      <c r="D17" s="173">
        <v>5</v>
      </c>
      <c r="E17" s="174" t="s">
        <v>461</v>
      </c>
      <c r="F17" s="174"/>
      <c r="G17" s="173" t="s">
        <v>453</v>
      </c>
      <c r="H17" s="173" t="s">
        <v>462</v>
      </c>
      <c r="I17" s="175">
        <v>90102</v>
      </c>
      <c r="J17" s="175">
        <v>286385</v>
      </c>
      <c r="K17" s="269">
        <v>29000</v>
      </c>
      <c r="L17" s="270">
        <v>0</v>
      </c>
      <c r="M17" s="223"/>
      <c r="N17" s="223"/>
      <c r="O17" s="224">
        <v>1500</v>
      </c>
      <c r="P17" s="225"/>
      <c r="Q17" s="225"/>
      <c r="R17" s="224">
        <v>3000</v>
      </c>
      <c r="S17" s="225"/>
      <c r="T17" s="225"/>
      <c r="U17" s="224">
        <v>3000</v>
      </c>
      <c r="V17" s="225"/>
      <c r="W17" s="225"/>
      <c r="X17" s="224">
        <v>3000</v>
      </c>
      <c r="Y17" s="225"/>
      <c r="Z17" s="225"/>
      <c r="AA17" s="224">
        <v>3000</v>
      </c>
      <c r="AB17" s="225"/>
      <c r="AC17" s="225"/>
      <c r="AD17" s="224">
        <v>3000</v>
      </c>
      <c r="AE17" s="225"/>
      <c r="AF17" s="225"/>
      <c r="AG17" s="224">
        <v>3000</v>
      </c>
      <c r="AH17" s="225"/>
      <c r="AI17" s="225"/>
      <c r="AJ17" s="224">
        <v>3000</v>
      </c>
      <c r="AK17" s="225"/>
      <c r="AL17" s="225"/>
      <c r="AM17" s="224">
        <v>3000</v>
      </c>
      <c r="AN17" s="225"/>
      <c r="AO17" s="225"/>
      <c r="AP17" s="224">
        <v>3500</v>
      </c>
      <c r="AQ17" s="225"/>
      <c r="AR17" s="225"/>
      <c r="AS17" s="224">
        <v>0</v>
      </c>
      <c r="AT17" s="225"/>
      <c r="AU17" s="225"/>
      <c r="AV17" s="185">
        <f t="shared" si="0"/>
        <v>29000</v>
      </c>
      <c r="AW17" s="222">
        <f t="shared" si="1"/>
        <v>0</v>
      </c>
      <c r="AX17" s="186" t="s">
        <v>457</v>
      </c>
    </row>
    <row r="18" spans="1:51" ht="51.75" hidden="1" customHeight="1" x14ac:dyDescent="0.25">
      <c r="A18" s="176" t="s">
        <v>449</v>
      </c>
      <c r="B18" s="174" t="s">
        <v>450</v>
      </c>
      <c r="C18" s="174" t="s">
        <v>451</v>
      </c>
      <c r="D18" s="173">
        <v>6</v>
      </c>
      <c r="E18" s="174" t="s">
        <v>463</v>
      </c>
      <c r="F18" s="174"/>
      <c r="G18" s="173" t="s">
        <v>453</v>
      </c>
      <c r="H18" s="173" t="s">
        <v>454</v>
      </c>
      <c r="I18" s="175">
        <v>3430</v>
      </c>
      <c r="J18" s="175">
        <v>11841</v>
      </c>
      <c r="K18" s="269">
        <v>1200</v>
      </c>
      <c r="L18" s="270">
        <v>100</v>
      </c>
      <c r="M18" s="223"/>
      <c r="N18" s="223"/>
      <c r="O18" s="224">
        <v>100</v>
      </c>
      <c r="P18" s="225"/>
      <c r="Q18" s="225"/>
      <c r="R18" s="224">
        <v>100</v>
      </c>
      <c r="S18" s="225"/>
      <c r="T18" s="225"/>
      <c r="U18" s="224">
        <v>100</v>
      </c>
      <c r="V18" s="225"/>
      <c r="W18" s="225"/>
      <c r="X18" s="224">
        <v>100</v>
      </c>
      <c r="Y18" s="225"/>
      <c r="Z18" s="225"/>
      <c r="AA18" s="224">
        <v>100</v>
      </c>
      <c r="AB18" s="225"/>
      <c r="AC18" s="225"/>
      <c r="AD18" s="224">
        <v>100</v>
      </c>
      <c r="AE18" s="225"/>
      <c r="AF18" s="225"/>
      <c r="AG18" s="224">
        <v>100</v>
      </c>
      <c r="AH18" s="225"/>
      <c r="AI18" s="225"/>
      <c r="AJ18" s="224">
        <v>100</v>
      </c>
      <c r="AK18" s="225"/>
      <c r="AL18" s="225"/>
      <c r="AM18" s="224">
        <v>100</v>
      </c>
      <c r="AN18" s="225"/>
      <c r="AO18" s="225"/>
      <c r="AP18" s="224">
        <v>100</v>
      </c>
      <c r="AQ18" s="225"/>
      <c r="AR18" s="225"/>
      <c r="AS18" s="224">
        <v>100</v>
      </c>
      <c r="AT18" s="225"/>
      <c r="AU18" s="225"/>
      <c r="AV18" s="185">
        <f t="shared" si="0"/>
        <v>1200</v>
      </c>
      <c r="AW18" s="222">
        <f t="shared" si="1"/>
        <v>0</v>
      </c>
      <c r="AX18" s="186" t="s">
        <v>457</v>
      </c>
    </row>
    <row r="19" spans="1:51" ht="51.75" hidden="1" customHeight="1" x14ac:dyDescent="0.25">
      <c r="A19" s="176" t="s">
        <v>449</v>
      </c>
      <c r="B19" s="174" t="s">
        <v>450</v>
      </c>
      <c r="C19" s="174" t="s">
        <v>451</v>
      </c>
      <c r="D19" s="173">
        <v>7</v>
      </c>
      <c r="E19" s="174" t="s">
        <v>464</v>
      </c>
      <c r="F19" s="174"/>
      <c r="G19" s="173" t="s">
        <v>453</v>
      </c>
      <c r="H19" s="173" t="s">
        <v>454</v>
      </c>
      <c r="I19" s="175">
        <v>13336</v>
      </c>
      <c r="J19" s="175">
        <v>12778</v>
      </c>
      <c r="K19" s="269">
        <v>1200</v>
      </c>
      <c r="L19" s="270">
        <v>0</v>
      </c>
      <c r="M19" s="223"/>
      <c r="N19" s="223"/>
      <c r="O19" s="224">
        <v>100</v>
      </c>
      <c r="P19" s="225"/>
      <c r="Q19" s="225"/>
      <c r="R19" s="224">
        <v>125</v>
      </c>
      <c r="S19" s="225"/>
      <c r="T19" s="225"/>
      <c r="U19" s="224">
        <v>125</v>
      </c>
      <c r="V19" s="225"/>
      <c r="W19" s="225"/>
      <c r="X19" s="224">
        <v>125</v>
      </c>
      <c r="Y19" s="225"/>
      <c r="Z19" s="225"/>
      <c r="AA19" s="224">
        <v>125</v>
      </c>
      <c r="AB19" s="225"/>
      <c r="AC19" s="225"/>
      <c r="AD19" s="224">
        <v>125</v>
      </c>
      <c r="AE19" s="225"/>
      <c r="AF19" s="225"/>
      <c r="AG19" s="224">
        <v>125</v>
      </c>
      <c r="AH19" s="225"/>
      <c r="AI19" s="225"/>
      <c r="AJ19" s="224">
        <v>125</v>
      </c>
      <c r="AK19" s="225"/>
      <c r="AL19" s="225"/>
      <c r="AM19" s="224">
        <v>125</v>
      </c>
      <c r="AN19" s="225"/>
      <c r="AO19" s="225"/>
      <c r="AP19" s="224">
        <v>100</v>
      </c>
      <c r="AQ19" s="225"/>
      <c r="AR19" s="225"/>
      <c r="AS19" s="224">
        <v>0</v>
      </c>
      <c r="AT19" s="225"/>
      <c r="AU19" s="225"/>
      <c r="AV19" s="185">
        <f t="shared" si="0"/>
        <v>1200</v>
      </c>
      <c r="AW19" s="222">
        <f t="shared" si="1"/>
        <v>0</v>
      </c>
      <c r="AX19" s="186" t="s">
        <v>457</v>
      </c>
    </row>
    <row r="20" spans="1:51" ht="51.75" hidden="1" customHeight="1" x14ac:dyDescent="0.25">
      <c r="A20" s="176" t="s">
        <v>449</v>
      </c>
      <c r="B20" s="174" t="s">
        <v>450</v>
      </c>
      <c r="C20" s="174" t="s">
        <v>451</v>
      </c>
      <c r="D20" s="173">
        <v>8</v>
      </c>
      <c r="E20" s="174" t="s">
        <v>465</v>
      </c>
      <c r="F20" s="174"/>
      <c r="G20" s="173" t="s">
        <v>453</v>
      </c>
      <c r="H20" s="173" t="s">
        <v>454</v>
      </c>
      <c r="I20" s="175">
        <v>14921</v>
      </c>
      <c r="J20" s="175">
        <v>24269</v>
      </c>
      <c r="K20" s="269">
        <v>2400</v>
      </c>
      <c r="L20" s="270">
        <v>0</v>
      </c>
      <c r="M20" s="223"/>
      <c r="N20" s="223"/>
      <c r="O20" s="224">
        <v>160</v>
      </c>
      <c r="P20" s="225"/>
      <c r="Q20" s="225"/>
      <c r="R20" s="224">
        <v>280</v>
      </c>
      <c r="S20" s="225"/>
      <c r="T20" s="225"/>
      <c r="U20" s="224">
        <v>280</v>
      </c>
      <c r="V20" s="225"/>
      <c r="W20" s="225"/>
      <c r="X20" s="224">
        <v>280</v>
      </c>
      <c r="Y20" s="225"/>
      <c r="Z20" s="225"/>
      <c r="AA20" s="224">
        <v>280</v>
      </c>
      <c r="AB20" s="225"/>
      <c r="AC20" s="225"/>
      <c r="AD20" s="224">
        <v>280</v>
      </c>
      <c r="AE20" s="225"/>
      <c r="AF20" s="225"/>
      <c r="AG20" s="224">
        <v>280</v>
      </c>
      <c r="AH20" s="225"/>
      <c r="AI20" s="225"/>
      <c r="AJ20" s="224">
        <v>280</v>
      </c>
      <c r="AK20" s="225"/>
      <c r="AL20" s="225"/>
      <c r="AM20" s="224">
        <v>280</v>
      </c>
      <c r="AN20" s="225"/>
      <c r="AO20" s="225"/>
      <c r="AP20" s="224">
        <v>0</v>
      </c>
      <c r="AQ20" s="225"/>
      <c r="AR20" s="225"/>
      <c r="AS20" s="224">
        <v>0</v>
      </c>
      <c r="AT20" s="225"/>
      <c r="AU20" s="225"/>
      <c r="AV20" s="185">
        <f t="shared" si="0"/>
        <v>2400</v>
      </c>
      <c r="AW20" s="222">
        <f t="shared" si="1"/>
        <v>0</v>
      </c>
      <c r="AX20" s="186" t="s">
        <v>457</v>
      </c>
    </row>
    <row r="21" spans="1:51" ht="95.25" customHeight="1" x14ac:dyDescent="0.25">
      <c r="A21" s="176" t="s">
        <v>449</v>
      </c>
      <c r="B21" s="174" t="s">
        <v>450</v>
      </c>
      <c r="C21" s="174" t="s">
        <v>451</v>
      </c>
      <c r="D21" s="173">
        <v>9</v>
      </c>
      <c r="E21" s="174" t="s">
        <v>466</v>
      </c>
      <c r="F21" s="304" t="str">
        <f>+ACTIVIDAD_3!B11</f>
        <v>Brindar a 40000 mujeres orientación y asesoría jurídica en los espacios con presencia de la SDMujer</v>
      </c>
      <c r="G21" s="173" t="s">
        <v>453</v>
      </c>
      <c r="H21" s="173" t="s">
        <v>462</v>
      </c>
      <c r="I21" s="175">
        <v>34622</v>
      </c>
      <c r="J21" s="175">
        <v>116050</v>
      </c>
      <c r="K21" s="269">
        <v>11500</v>
      </c>
      <c r="L21" s="270">
        <v>479</v>
      </c>
      <c r="M21" s="223">
        <f>+ACTIVIDAD_3!C39</f>
        <v>692</v>
      </c>
      <c r="N21" s="389" t="str">
        <f>+ACTIVIDAD_3!D39</f>
        <v xml:space="preserve">En enero 692 mujeres recibieron asesoría u orientación sociojurídica, en los 3 espacios principales establecidos en la estrategia, 532 en Casas de Justicia, 89 en URI y 71 en CAF. </v>
      </c>
      <c r="O21" s="224">
        <v>958</v>
      </c>
      <c r="P21" s="225">
        <f>+ACTIVIDAD_3!C41</f>
        <v>983</v>
      </c>
      <c r="Q21" s="389" t="str">
        <f>+ACTIVIDAD_3!D41</f>
        <v xml:space="preserve">En febrero 983 mujeres recibieron asesoría u orientación sociojurídica, en los 3 espacios principales establecidos en la estrategia, 788 en Casas de Justicia, 101 en URI y 94 en CAF. </v>
      </c>
      <c r="R21" s="224">
        <v>1150</v>
      </c>
      <c r="S21" s="221">
        <f>+ACTIVIDAD_3!C43</f>
        <v>0</v>
      </c>
      <c r="T21" s="389">
        <f>+ACTIVIDAD_3!D43</f>
        <v>0</v>
      </c>
      <c r="U21" s="224">
        <v>1150</v>
      </c>
      <c r="V21" s="225"/>
      <c r="W21" s="225"/>
      <c r="X21" s="224">
        <v>1150</v>
      </c>
      <c r="Y21" s="225"/>
      <c r="Z21" s="225"/>
      <c r="AA21" s="224">
        <v>1150</v>
      </c>
      <c r="AB21" s="225"/>
      <c r="AC21" s="225"/>
      <c r="AD21" s="224">
        <v>1150</v>
      </c>
      <c r="AE21" s="225"/>
      <c r="AF21" s="225"/>
      <c r="AG21" s="224">
        <v>1150</v>
      </c>
      <c r="AH21" s="225"/>
      <c r="AI21" s="225"/>
      <c r="AJ21" s="224">
        <v>1150</v>
      </c>
      <c r="AK21" s="225"/>
      <c r="AL21" s="225"/>
      <c r="AM21" s="224">
        <v>1150</v>
      </c>
      <c r="AN21" s="225"/>
      <c r="AO21" s="225"/>
      <c r="AP21" s="224">
        <v>479</v>
      </c>
      <c r="AQ21" s="225"/>
      <c r="AR21" s="225"/>
      <c r="AS21" s="224">
        <v>384</v>
      </c>
      <c r="AT21" s="225"/>
      <c r="AU21" s="225"/>
      <c r="AV21" s="185">
        <f t="shared" si="0"/>
        <v>11500</v>
      </c>
      <c r="AW21" s="222">
        <f t="shared" si="1"/>
        <v>1675</v>
      </c>
      <c r="AX21" s="391" t="s">
        <v>455</v>
      </c>
      <c r="AY21" s="401"/>
    </row>
    <row r="22" spans="1:51" ht="51.75" hidden="1" customHeight="1" x14ac:dyDescent="0.25">
      <c r="A22" s="176" t="s">
        <v>467</v>
      </c>
      <c r="B22" s="174" t="s">
        <v>468</v>
      </c>
      <c r="C22" s="174" t="s">
        <v>469</v>
      </c>
      <c r="D22" s="173">
        <v>23</v>
      </c>
      <c r="E22" s="174" t="s">
        <v>470</v>
      </c>
      <c r="F22" s="174"/>
      <c r="G22" s="173" t="s">
        <v>453</v>
      </c>
      <c r="H22" s="173" t="s">
        <v>454</v>
      </c>
      <c r="I22" s="175">
        <v>15</v>
      </c>
      <c r="J22" s="175">
        <v>47</v>
      </c>
      <c r="K22" s="177">
        <v>4</v>
      </c>
      <c r="L22" s="270"/>
      <c r="M22" s="223"/>
      <c r="N22" s="223"/>
      <c r="O22" s="224"/>
      <c r="P22" s="225"/>
      <c r="Q22" s="225"/>
      <c r="R22" s="224">
        <v>1</v>
      </c>
      <c r="S22" s="225"/>
      <c r="T22" s="225"/>
      <c r="U22" s="224"/>
      <c r="V22" s="225"/>
      <c r="W22" s="225"/>
      <c r="X22" s="224"/>
      <c r="Y22" s="225"/>
      <c r="Z22" s="225"/>
      <c r="AA22" s="224"/>
      <c r="AB22" s="225"/>
      <c r="AC22" s="225"/>
      <c r="AD22" s="224"/>
      <c r="AE22" s="225"/>
      <c r="AF22" s="225"/>
      <c r="AG22" s="224"/>
      <c r="AH22" s="225"/>
      <c r="AI22" s="225"/>
      <c r="AJ22" s="224">
        <v>1</v>
      </c>
      <c r="AK22" s="225"/>
      <c r="AL22" s="225"/>
      <c r="AM22" s="224">
        <v>1</v>
      </c>
      <c r="AN22" s="225"/>
      <c r="AO22" s="225"/>
      <c r="AP22" s="224">
        <v>1</v>
      </c>
      <c r="AQ22" s="225"/>
      <c r="AR22" s="225"/>
      <c r="AS22" s="224"/>
      <c r="AT22" s="225"/>
      <c r="AU22" s="225"/>
      <c r="AV22" s="185">
        <f t="shared" si="0"/>
        <v>4</v>
      </c>
      <c r="AW22" s="222">
        <f t="shared" si="1"/>
        <v>0</v>
      </c>
      <c r="AX22" s="186" t="s">
        <v>471</v>
      </c>
    </row>
    <row r="23" spans="1:51" ht="51.75" hidden="1" customHeight="1" x14ac:dyDescent="0.25">
      <c r="A23" s="176" t="s">
        <v>467</v>
      </c>
      <c r="B23" s="174" t="s">
        <v>468</v>
      </c>
      <c r="C23" s="174" t="s">
        <v>469</v>
      </c>
      <c r="D23" s="173">
        <v>24</v>
      </c>
      <c r="E23" s="174" t="s">
        <v>472</v>
      </c>
      <c r="F23" s="174"/>
      <c r="G23" s="173" t="s">
        <v>453</v>
      </c>
      <c r="H23" s="173" t="s">
        <v>454</v>
      </c>
      <c r="I23" s="175">
        <v>15</v>
      </c>
      <c r="J23" s="175">
        <v>47</v>
      </c>
      <c r="K23" s="178">
        <v>4</v>
      </c>
      <c r="L23" s="270"/>
      <c r="M23" s="223"/>
      <c r="N23" s="223"/>
      <c r="O23" s="224"/>
      <c r="P23" s="225"/>
      <c r="Q23" s="225"/>
      <c r="R23" s="224"/>
      <c r="S23" s="225"/>
      <c r="T23" s="225"/>
      <c r="U23" s="224">
        <v>1</v>
      </c>
      <c r="V23" s="225"/>
      <c r="W23" s="225"/>
      <c r="X23" s="224"/>
      <c r="Y23" s="225"/>
      <c r="Z23" s="225"/>
      <c r="AA23" s="224"/>
      <c r="AB23" s="225"/>
      <c r="AC23" s="225"/>
      <c r="AD23" s="224"/>
      <c r="AE23" s="225"/>
      <c r="AF23" s="225"/>
      <c r="AG23" s="224"/>
      <c r="AH23" s="225"/>
      <c r="AI23" s="225"/>
      <c r="AJ23" s="224"/>
      <c r="AK23" s="225"/>
      <c r="AL23" s="225"/>
      <c r="AM23" s="224">
        <v>1</v>
      </c>
      <c r="AN23" s="225"/>
      <c r="AO23" s="225"/>
      <c r="AP23" s="224">
        <v>1</v>
      </c>
      <c r="AQ23" s="225"/>
      <c r="AR23" s="225"/>
      <c r="AS23" s="224">
        <v>1</v>
      </c>
      <c r="AT23" s="225"/>
      <c r="AU23" s="225"/>
      <c r="AV23" s="185">
        <f t="shared" si="0"/>
        <v>4</v>
      </c>
      <c r="AW23" s="222">
        <f t="shared" si="1"/>
        <v>0</v>
      </c>
      <c r="AX23" s="186" t="s">
        <v>471</v>
      </c>
    </row>
    <row r="24" spans="1:51" ht="51.75" hidden="1" customHeight="1" x14ac:dyDescent="0.25">
      <c r="A24" s="176" t="s">
        <v>473</v>
      </c>
      <c r="B24" s="174" t="s">
        <v>474</v>
      </c>
      <c r="C24" s="174" t="s">
        <v>475</v>
      </c>
      <c r="D24" s="173">
        <v>10</v>
      </c>
      <c r="E24" s="174" t="s">
        <v>476</v>
      </c>
      <c r="F24" s="174"/>
      <c r="G24" s="173" t="s">
        <v>453</v>
      </c>
      <c r="H24" s="173" t="s">
        <v>462</v>
      </c>
      <c r="I24" s="175">
        <v>45565</v>
      </c>
      <c r="J24" s="175">
        <v>121298</v>
      </c>
      <c r="K24" s="269">
        <v>12500</v>
      </c>
      <c r="L24" s="270">
        <v>768</v>
      </c>
      <c r="M24" s="223"/>
      <c r="N24" s="223"/>
      <c r="O24" s="224">
        <v>1000</v>
      </c>
      <c r="P24" s="225"/>
      <c r="Q24" s="225"/>
      <c r="R24" s="224">
        <v>1250</v>
      </c>
      <c r="S24" s="225"/>
      <c r="T24" s="225"/>
      <c r="U24" s="224">
        <v>885.00000000000011</v>
      </c>
      <c r="V24" s="225"/>
      <c r="W24" s="225"/>
      <c r="X24" s="224">
        <v>1260</v>
      </c>
      <c r="Y24" s="225"/>
      <c r="Z24" s="225"/>
      <c r="AA24" s="224">
        <v>1259</v>
      </c>
      <c r="AB24" s="225"/>
      <c r="AC24" s="225"/>
      <c r="AD24" s="224">
        <v>1078</v>
      </c>
      <c r="AE24" s="225"/>
      <c r="AF24" s="225"/>
      <c r="AG24" s="224">
        <v>1250</v>
      </c>
      <c r="AH24" s="225"/>
      <c r="AI24" s="225"/>
      <c r="AJ24" s="224">
        <v>1125</v>
      </c>
      <c r="AK24" s="225"/>
      <c r="AL24" s="225"/>
      <c r="AM24" s="224">
        <v>875.00000000000011</v>
      </c>
      <c r="AN24" s="225"/>
      <c r="AO24" s="225"/>
      <c r="AP24" s="224">
        <v>1000</v>
      </c>
      <c r="AQ24" s="225"/>
      <c r="AR24" s="225"/>
      <c r="AS24" s="224">
        <v>750</v>
      </c>
      <c r="AT24" s="225"/>
      <c r="AU24" s="225"/>
      <c r="AV24" s="185">
        <f t="shared" si="0"/>
        <v>12500</v>
      </c>
      <c r="AW24" s="222">
        <f t="shared" si="1"/>
        <v>0</v>
      </c>
      <c r="AX24" s="186" t="s">
        <v>477</v>
      </c>
    </row>
    <row r="25" spans="1:51" ht="51.75" hidden="1" customHeight="1" x14ac:dyDescent="0.25">
      <c r="A25" s="176" t="s">
        <v>473</v>
      </c>
      <c r="B25" s="174" t="s">
        <v>474</v>
      </c>
      <c r="C25" s="174" t="s">
        <v>475</v>
      </c>
      <c r="D25" s="173">
        <v>11</v>
      </c>
      <c r="E25" s="174" t="s">
        <v>478</v>
      </c>
      <c r="F25" s="174"/>
      <c r="G25" s="173" t="s">
        <v>453</v>
      </c>
      <c r="H25" s="173" t="s">
        <v>462</v>
      </c>
      <c r="I25" s="175">
        <v>166214</v>
      </c>
      <c r="J25" s="175">
        <v>386196</v>
      </c>
      <c r="K25" s="269">
        <v>41500</v>
      </c>
      <c r="L25" s="270">
        <v>867</v>
      </c>
      <c r="M25" s="223"/>
      <c r="N25" s="223"/>
      <c r="O25" s="224">
        <v>2493</v>
      </c>
      <c r="P25" s="225"/>
      <c r="Q25" s="225"/>
      <c r="R25" s="224">
        <v>5398</v>
      </c>
      <c r="S25" s="225"/>
      <c r="T25" s="225"/>
      <c r="U25" s="224">
        <v>2299</v>
      </c>
      <c r="V25" s="225"/>
      <c r="W25" s="225"/>
      <c r="X25" s="224">
        <v>4983</v>
      </c>
      <c r="Y25" s="225"/>
      <c r="Z25" s="225"/>
      <c r="AA25" s="224">
        <v>3323</v>
      </c>
      <c r="AB25" s="225"/>
      <c r="AC25" s="225"/>
      <c r="AD25" s="224">
        <v>3542</v>
      </c>
      <c r="AE25" s="225"/>
      <c r="AF25" s="225"/>
      <c r="AG25" s="224">
        <v>3662</v>
      </c>
      <c r="AH25" s="225"/>
      <c r="AI25" s="225"/>
      <c r="AJ25" s="224">
        <v>3674</v>
      </c>
      <c r="AK25" s="225"/>
      <c r="AL25" s="225"/>
      <c r="AM25" s="224">
        <v>3374</v>
      </c>
      <c r="AN25" s="225"/>
      <c r="AO25" s="225"/>
      <c r="AP25" s="224">
        <v>4565</v>
      </c>
      <c r="AQ25" s="225"/>
      <c r="AR25" s="225"/>
      <c r="AS25" s="224">
        <v>3320</v>
      </c>
      <c r="AT25" s="225"/>
      <c r="AU25" s="225"/>
      <c r="AV25" s="185">
        <f t="shared" si="0"/>
        <v>41500</v>
      </c>
      <c r="AW25" s="222">
        <f t="shared" si="1"/>
        <v>0</v>
      </c>
      <c r="AX25" s="186" t="s">
        <v>477</v>
      </c>
    </row>
    <row r="26" spans="1:51" ht="51.75" hidden="1" customHeight="1" x14ac:dyDescent="0.25">
      <c r="A26" s="176" t="s">
        <v>473</v>
      </c>
      <c r="B26" s="174" t="s">
        <v>474</v>
      </c>
      <c r="C26" s="174" t="s">
        <v>475</v>
      </c>
      <c r="D26" s="173">
        <v>13</v>
      </c>
      <c r="E26" s="174" t="s">
        <v>479</v>
      </c>
      <c r="F26" s="174"/>
      <c r="G26" s="173" t="s">
        <v>453</v>
      </c>
      <c r="H26" s="173" t="s">
        <v>462</v>
      </c>
      <c r="I26" s="175">
        <v>46329</v>
      </c>
      <c r="J26" s="175">
        <v>122579</v>
      </c>
      <c r="K26" s="269">
        <v>12800</v>
      </c>
      <c r="L26" s="270">
        <v>768</v>
      </c>
      <c r="M26" s="223"/>
      <c r="N26" s="223"/>
      <c r="O26" s="224">
        <v>1024</v>
      </c>
      <c r="P26" s="225"/>
      <c r="Q26" s="225"/>
      <c r="R26" s="224">
        <v>1280</v>
      </c>
      <c r="S26" s="225"/>
      <c r="T26" s="225"/>
      <c r="U26" s="224">
        <v>896.00000000000011</v>
      </c>
      <c r="V26" s="225"/>
      <c r="W26" s="225"/>
      <c r="X26" s="224">
        <v>1280</v>
      </c>
      <c r="Y26" s="225"/>
      <c r="Z26" s="225"/>
      <c r="AA26" s="224">
        <v>1280</v>
      </c>
      <c r="AB26" s="225"/>
      <c r="AC26" s="225"/>
      <c r="AD26" s="224">
        <v>1152</v>
      </c>
      <c r="AE26" s="225"/>
      <c r="AF26" s="225"/>
      <c r="AG26" s="224">
        <v>1280</v>
      </c>
      <c r="AH26" s="225"/>
      <c r="AI26" s="225"/>
      <c r="AJ26" s="224">
        <v>1152</v>
      </c>
      <c r="AK26" s="225"/>
      <c r="AL26" s="225"/>
      <c r="AM26" s="224">
        <v>896.00000000000011</v>
      </c>
      <c r="AN26" s="225"/>
      <c r="AO26" s="225"/>
      <c r="AP26" s="224">
        <v>1024</v>
      </c>
      <c r="AQ26" s="225"/>
      <c r="AR26" s="225"/>
      <c r="AS26" s="224">
        <v>768</v>
      </c>
      <c r="AT26" s="225"/>
      <c r="AU26" s="225"/>
      <c r="AV26" s="185">
        <f t="shared" si="0"/>
        <v>12800</v>
      </c>
      <c r="AW26" s="222">
        <f t="shared" si="1"/>
        <v>0</v>
      </c>
      <c r="AX26" s="186" t="s">
        <v>477</v>
      </c>
    </row>
    <row r="27" spans="1:51" ht="51.75" hidden="1" customHeight="1" x14ac:dyDescent="0.25">
      <c r="A27" s="176" t="s">
        <v>473</v>
      </c>
      <c r="B27" s="174" t="s">
        <v>474</v>
      </c>
      <c r="C27" s="174" t="s">
        <v>475</v>
      </c>
      <c r="D27" s="173">
        <v>14</v>
      </c>
      <c r="E27" s="174" t="s">
        <v>480</v>
      </c>
      <c r="F27" s="174"/>
      <c r="G27" s="173" t="s">
        <v>453</v>
      </c>
      <c r="H27" s="173" t="s">
        <v>462</v>
      </c>
      <c r="I27" s="175">
        <v>13521</v>
      </c>
      <c r="J27" s="175">
        <v>20650</v>
      </c>
      <c r="K27" s="269">
        <v>3500</v>
      </c>
      <c r="L27" s="270">
        <v>150</v>
      </c>
      <c r="M27" s="223"/>
      <c r="N27" s="223"/>
      <c r="O27" s="224">
        <v>200</v>
      </c>
      <c r="P27" s="225"/>
      <c r="Q27" s="225"/>
      <c r="R27" s="224">
        <v>250</v>
      </c>
      <c r="S27" s="225"/>
      <c r="T27" s="225"/>
      <c r="U27" s="224">
        <v>350</v>
      </c>
      <c r="V27" s="225"/>
      <c r="W27" s="225"/>
      <c r="X27" s="224">
        <v>350</v>
      </c>
      <c r="Y27" s="225"/>
      <c r="Z27" s="225"/>
      <c r="AA27" s="224">
        <v>450</v>
      </c>
      <c r="AB27" s="225"/>
      <c r="AC27" s="225"/>
      <c r="AD27" s="224">
        <v>450</v>
      </c>
      <c r="AE27" s="225"/>
      <c r="AF27" s="225"/>
      <c r="AG27" s="224">
        <v>350</v>
      </c>
      <c r="AH27" s="225"/>
      <c r="AI27" s="225"/>
      <c r="AJ27" s="224">
        <v>350</v>
      </c>
      <c r="AK27" s="225"/>
      <c r="AL27" s="225"/>
      <c r="AM27" s="224">
        <v>250</v>
      </c>
      <c r="AN27" s="225"/>
      <c r="AO27" s="225"/>
      <c r="AP27" s="224">
        <v>200</v>
      </c>
      <c r="AQ27" s="225"/>
      <c r="AR27" s="225"/>
      <c r="AS27" s="224">
        <v>150</v>
      </c>
      <c r="AT27" s="225"/>
      <c r="AU27" s="225"/>
      <c r="AV27" s="185">
        <f t="shared" si="0"/>
        <v>3500</v>
      </c>
      <c r="AW27" s="222">
        <f t="shared" si="1"/>
        <v>0</v>
      </c>
      <c r="AX27" s="186" t="s">
        <v>481</v>
      </c>
    </row>
    <row r="28" spans="1:51" ht="51.75" hidden="1" customHeight="1" x14ac:dyDescent="0.25">
      <c r="A28" s="176" t="s">
        <v>473</v>
      </c>
      <c r="B28" s="174" t="s">
        <v>474</v>
      </c>
      <c r="C28" s="174" t="s">
        <v>475</v>
      </c>
      <c r="D28" s="173">
        <v>15</v>
      </c>
      <c r="E28" s="174" t="s">
        <v>482</v>
      </c>
      <c r="F28" s="174"/>
      <c r="G28" s="173" t="s">
        <v>453</v>
      </c>
      <c r="H28" s="173" t="s">
        <v>462</v>
      </c>
      <c r="I28" s="175">
        <v>8570</v>
      </c>
      <c r="J28" s="175">
        <v>20178</v>
      </c>
      <c r="K28" s="269">
        <v>2300</v>
      </c>
      <c r="L28" s="270">
        <v>100</v>
      </c>
      <c r="M28" s="223"/>
      <c r="N28" s="223"/>
      <c r="O28" s="224">
        <v>140</v>
      </c>
      <c r="P28" s="225"/>
      <c r="Q28" s="225"/>
      <c r="R28" s="224">
        <v>180</v>
      </c>
      <c r="S28" s="225"/>
      <c r="T28" s="225"/>
      <c r="U28" s="224">
        <v>200</v>
      </c>
      <c r="V28" s="225"/>
      <c r="W28" s="225"/>
      <c r="X28" s="224">
        <v>230</v>
      </c>
      <c r="Y28" s="225"/>
      <c r="Z28" s="225"/>
      <c r="AA28" s="224">
        <v>300</v>
      </c>
      <c r="AB28" s="225"/>
      <c r="AC28" s="225"/>
      <c r="AD28" s="224">
        <v>300</v>
      </c>
      <c r="AE28" s="225"/>
      <c r="AF28" s="225"/>
      <c r="AG28" s="224">
        <v>230</v>
      </c>
      <c r="AH28" s="225"/>
      <c r="AI28" s="225"/>
      <c r="AJ28" s="224">
        <v>200</v>
      </c>
      <c r="AK28" s="225"/>
      <c r="AL28" s="225"/>
      <c r="AM28" s="224">
        <v>180</v>
      </c>
      <c r="AN28" s="225"/>
      <c r="AO28" s="225"/>
      <c r="AP28" s="224">
        <v>140</v>
      </c>
      <c r="AQ28" s="225"/>
      <c r="AR28" s="225"/>
      <c r="AS28" s="224">
        <v>100</v>
      </c>
      <c r="AT28" s="225"/>
      <c r="AU28" s="225"/>
      <c r="AV28" s="185">
        <f t="shared" si="0"/>
        <v>2300</v>
      </c>
      <c r="AW28" s="222">
        <f t="shared" si="1"/>
        <v>0</v>
      </c>
      <c r="AX28" s="186" t="s">
        <v>481</v>
      </c>
    </row>
    <row r="29" spans="1:51" ht="51.75" hidden="1" customHeight="1" x14ac:dyDescent="0.25">
      <c r="A29" s="176" t="s">
        <v>473</v>
      </c>
      <c r="B29" s="174" t="s">
        <v>474</v>
      </c>
      <c r="C29" s="174" t="s">
        <v>475</v>
      </c>
      <c r="D29" s="173">
        <v>16</v>
      </c>
      <c r="E29" s="174" t="s">
        <v>483</v>
      </c>
      <c r="F29" s="174"/>
      <c r="G29" s="173" t="s">
        <v>453</v>
      </c>
      <c r="H29" s="173" t="s">
        <v>462</v>
      </c>
      <c r="I29" s="175">
        <v>20697</v>
      </c>
      <c r="J29" s="175">
        <v>22950</v>
      </c>
      <c r="K29" s="269">
        <v>4000</v>
      </c>
      <c r="L29" s="270">
        <v>150</v>
      </c>
      <c r="M29" s="223"/>
      <c r="N29" s="223"/>
      <c r="O29" s="224">
        <v>250</v>
      </c>
      <c r="P29" s="225"/>
      <c r="Q29" s="225"/>
      <c r="R29" s="224">
        <v>250</v>
      </c>
      <c r="S29" s="225"/>
      <c r="T29" s="225"/>
      <c r="U29" s="224">
        <v>350</v>
      </c>
      <c r="V29" s="225"/>
      <c r="W29" s="225"/>
      <c r="X29" s="224">
        <v>450</v>
      </c>
      <c r="Y29" s="225"/>
      <c r="Z29" s="225"/>
      <c r="AA29" s="224">
        <v>550</v>
      </c>
      <c r="AB29" s="225"/>
      <c r="AC29" s="225"/>
      <c r="AD29" s="224">
        <v>550</v>
      </c>
      <c r="AE29" s="225"/>
      <c r="AF29" s="225"/>
      <c r="AG29" s="224">
        <v>450</v>
      </c>
      <c r="AH29" s="225"/>
      <c r="AI29" s="225"/>
      <c r="AJ29" s="224">
        <v>350</v>
      </c>
      <c r="AK29" s="225"/>
      <c r="AL29" s="225"/>
      <c r="AM29" s="224">
        <v>250</v>
      </c>
      <c r="AN29" s="225"/>
      <c r="AO29" s="225"/>
      <c r="AP29" s="224">
        <v>250</v>
      </c>
      <c r="AQ29" s="225"/>
      <c r="AR29" s="225"/>
      <c r="AS29" s="224">
        <v>150</v>
      </c>
      <c r="AT29" s="225"/>
      <c r="AU29" s="225"/>
      <c r="AV29" s="185">
        <f t="shared" si="0"/>
        <v>4000</v>
      </c>
      <c r="AW29" s="222">
        <f t="shared" si="1"/>
        <v>0</v>
      </c>
      <c r="AX29" s="186" t="s">
        <v>481</v>
      </c>
    </row>
    <row r="30" spans="1:51" ht="51.75" hidden="1" customHeight="1" x14ac:dyDescent="0.25">
      <c r="A30" s="176" t="s">
        <v>473</v>
      </c>
      <c r="B30" s="174" t="s">
        <v>474</v>
      </c>
      <c r="C30" s="174" t="s">
        <v>484</v>
      </c>
      <c r="D30" s="173">
        <v>17</v>
      </c>
      <c r="E30" s="174" t="s">
        <v>485</v>
      </c>
      <c r="F30" s="174"/>
      <c r="G30" s="173" t="s">
        <v>453</v>
      </c>
      <c r="H30" s="173" t="s">
        <v>462</v>
      </c>
      <c r="I30" s="175">
        <v>24162</v>
      </c>
      <c r="J30" s="175">
        <v>77500</v>
      </c>
      <c r="K30" s="177">
        <v>7900</v>
      </c>
      <c r="L30" s="270">
        <v>0</v>
      </c>
      <c r="M30" s="223"/>
      <c r="N30" s="223"/>
      <c r="O30" s="224">
        <v>750</v>
      </c>
      <c r="P30" s="225"/>
      <c r="Q30" s="225"/>
      <c r="R30" s="224">
        <v>750</v>
      </c>
      <c r="S30" s="225"/>
      <c r="T30" s="225"/>
      <c r="U30" s="224">
        <v>750</v>
      </c>
      <c r="V30" s="225"/>
      <c r="W30" s="225"/>
      <c r="X30" s="224">
        <v>750</v>
      </c>
      <c r="Y30" s="225"/>
      <c r="Z30" s="225"/>
      <c r="AA30" s="224">
        <v>750</v>
      </c>
      <c r="AB30" s="225"/>
      <c r="AC30" s="225"/>
      <c r="AD30" s="224">
        <v>750</v>
      </c>
      <c r="AE30" s="225"/>
      <c r="AF30" s="225"/>
      <c r="AG30" s="224">
        <v>750</v>
      </c>
      <c r="AH30" s="225"/>
      <c r="AI30" s="225"/>
      <c r="AJ30" s="224">
        <v>750</v>
      </c>
      <c r="AK30" s="225"/>
      <c r="AL30" s="225"/>
      <c r="AM30" s="224">
        <v>750</v>
      </c>
      <c r="AN30" s="225"/>
      <c r="AO30" s="225"/>
      <c r="AP30" s="224">
        <v>750</v>
      </c>
      <c r="AQ30" s="225"/>
      <c r="AR30" s="225"/>
      <c r="AS30" s="224">
        <v>400</v>
      </c>
      <c r="AT30" s="225"/>
      <c r="AU30" s="225"/>
      <c r="AV30" s="185">
        <f t="shared" si="0"/>
        <v>7900</v>
      </c>
      <c r="AW30" s="222">
        <f t="shared" si="1"/>
        <v>0</v>
      </c>
      <c r="AX30" s="186" t="s">
        <v>486</v>
      </c>
    </row>
    <row r="31" spans="1:51" ht="51.75" hidden="1" customHeight="1" x14ac:dyDescent="0.25">
      <c r="A31" s="176" t="s">
        <v>487</v>
      </c>
      <c r="B31" s="174" t="s">
        <v>488</v>
      </c>
      <c r="C31" s="174" t="s">
        <v>489</v>
      </c>
      <c r="D31" s="173">
        <v>20</v>
      </c>
      <c r="E31" s="174" t="s">
        <v>490</v>
      </c>
      <c r="F31" s="174"/>
      <c r="G31" s="173" t="s">
        <v>453</v>
      </c>
      <c r="H31" s="173" t="s">
        <v>454</v>
      </c>
      <c r="I31" s="175">
        <v>5332</v>
      </c>
      <c r="J31" s="175">
        <v>13748</v>
      </c>
      <c r="K31" s="269">
        <v>1800</v>
      </c>
      <c r="L31" s="270">
        <v>0</v>
      </c>
      <c r="M31" s="223"/>
      <c r="N31" s="223"/>
      <c r="O31" s="224">
        <v>200</v>
      </c>
      <c r="P31" s="225"/>
      <c r="Q31" s="225"/>
      <c r="R31" s="224">
        <v>300</v>
      </c>
      <c r="S31" s="225"/>
      <c r="T31" s="225"/>
      <c r="U31" s="224">
        <v>200</v>
      </c>
      <c r="V31" s="225"/>
      <c r="W31" s="225"/>
      <c r="X31" s="224">
        <v>300</v>
      </c>
      <c r="Y31" s="225"/>
      <c r="Z31" s="225"/>
      <c r="AA31" s="224">
        <v>200</v>
      </c>
      <c r="AB31" s="225"/>
      <c r="AC31" s="225"/>
      <c r="AD31" s="224">
        <v>200</v>
      </c>
      <c r="AE31" s="225"/>
      <c r="AF31" s="225"/>
      <c r="AG31" s="224">
        <v>200</v>
      </c>
      <c r="AH31" s="225"/>
      <c r="AI31" s="225"/>
      <c r="AJ31" s="224">
        <v>200</v>
      </c>
      <c r="AK31" s="225"/>
      <c r="AL31" s="225"/>
      <c r="AM31" s="224"/>
      <c r="AN31" s="225"/>
      <c r="AO31" s="225"/>
      <c r="AP31" s="224"/>
      <c r="AQ31" s="225"/>
      <c r="AR31" s="225"/>
      <c r="AS31" s="224"/>
      <c r="AT31" s="225"/>
      <c r="AU31" s="225"/>
      <c r="AV31" s="185">
        <f t="shared" si="0"/>
        <v>1800</v>
      </c>
      <c r="AW31" s="222">
        <f t="shared" si="1"/>
        <v>0</v>
      </c>
      <c r="AX31" s="186" t="s">
        <v>477</v>
      </c>
    </row>
    <row r="32" spans="1:51" ht="51.75" hidden="1" customHeight="1" x14ac:dyDescent="0.25">
      <c r="A32" s="176" t="s">
        <v>491</v>
      </c>
      <c r="B32" s="174" t="s">
        <v>492</v>
      </c>
      <c r="C32" s="174" t="s">
        <v>493</v>
      </c>
      <c r="D32" s="173">
        <v>21</v>
      </c>
      <c r="E32" s="174" t="s">
        <v>494</v>
      </c>
      <c r="F32" s="174"/>
      <c r="G32" s="173" t="s">
        <v>453</v>
      </c>
      <c r="H32" s="173" t="s">
        <v>462</v>
      </c>
      <c r="I32" s="175">
        <v>11925</v>
      </c>
      <c r="J32" s="175">
        <v>25000</v>
      </c>
      <c r="K32" s="269">
        <v>3000</v>
      </c>
      <c r="L32" s="270">
        <v>0</v>
      </c>
      <c r="M32" s="223"/>
      <c r="N32" s="223"/>
      <c r="O32" s="224">
        <v>0</v>
      </c>
      <c r="P32" s="225"/>
      <c r="Q32" s="225"/>
      <c r="R32" s="224">
        <v>500</v>
      </c>
      <c r="S32" s="225"/>
      <c r="T32" s="225"/>
      <c r="U32" s="224">
        <v>0</v>
      </c>
      <c r="V32" s="225"/>
      <c r="W32" s="225"/>
      <c r="X32" s="224">
        <v>0</v>
      </c>
      <c r="Y32" s="225"/>
      <c r="Z32" s="225"/>
      <c r="AA32" s="224">
        <v>1000</v>
      </c>
      <c r="AB32" s="225"/>
      <c r="AC32" s="225"/>
      <c r="AD32" s="224">
        <v>0</v>
      </c>
      <c r="AE32" s="225"/>
      <c r="AF32" s="225"/>
      <c r="AG32" s="224">
        <v>0</v>
      </c>
      <c r="AH32" s="225"/>
      <c r="AI32" s="225"/>
      <c r="AJ32" s="224">
        <v>500</v>
      </c>
      <c r="AK32" s="225"/>
      <c r="AL32" s="225"/>
      <c r="AM32" s="224">
        <v>0</v>
      </c>
      <c r="AN32" s="225"/>
      <c r="AO32" s="225"/>
      <c r="AP32" s="224">
        <v>0</v>
      </c>
      <c r="AQ32" s="225"/>
      <c r="AR32" s="225"/>
      <c r="AS32" s="224">
        <v>1000</v>
      </c>
      <c r="AT32" s="225"/>
      <c r="AU32" s="225"/>
      <c r="AV32" s="185">
        <f t="shared" si="0"/>
        <v>3000</v>
      </c>
      <c r="AW32" s="222">
        <f t="shared" si="1"/>
        <v>0</v>
      </c>
      <c r="AX32" s="186" t="s">
        <v>495</v>
      </c>
    </row>
    <row r="33" spans="1:50" ht="51.75" hidden="1" customHeight="1" x14ac:dyDescent="0.25">
      <c r="A33" s="176" t="s">
        <v>491</v>
      </c>
      <c r="B33" s="174" t="s">
        <v>492</v>
      </c>
      <c r="C33" s="174" t="s">
        <v>493</v>
      </c>
      <c r="D33" s="173">
        <v>22</v>
      </c>
      <c r="E33" s="174" t="s">
        <v>496</v>
      </c>
      <c r="F33" s="174"/>
      <c r="G33" s="173" t="s">
        <v>453</v>
      </c>
      <c r="H33" s="173" t="s">
        <v>462</v>
      </c>
      <c r="I33" s="175">
        <v>16877</v>
      </c>
      <c r="J33" s="175">
        <v>32500</v>
      </c>
      <c r="K33" s="269">
        <v>3000</v>
      </c>
      <c r="L33" s="270">
        <v>0</v>
      </c>
      <c r="M33" s="223"/>
      <c r="N33" s="223"/>
      <c r="O33" s="224">
        <v>150</v>
      </c>
      <c r="P33" s="225"/>
      <c r="Q33" s="225"/>
      <c r="R33" s="224">
        <v>300</v>
      </c>
      <c r="S33" s="225"/>
      <c r="T33" s="225"/>
      <c r="U33" s="224">
        <v>300</v>
      </c>
      <c r="V33" s="225"/>
      <c r="W33" s="225"/>
      <c r="X33" s="224">
        <v>300</v>
      </c>
      <c r="Y33" s="225"/>
      <c r="Z33" s="225"/>
      <c r="AA33" s="224">
        <v>300</v>
      </c>
      <c r="AB33" s="225"/>
      <c r="AC33" s="225"/>
      <c r="AD33" s="224">
        <v>300</v>
      </c>
      <c r="AE33" s="225"/>
      <c r="AF33" s="225"/>
      <c r="AG33" s="224">
        <v>300</v>
      </c>
      <c r="AH33" s="225"/>
      <c r="AI33" s="225"/>
      <c r="AJ33" s="224">
        <v>300</v>
      </c>
      <c r="AK33" s="225"/>
      <c r="AL33" s="225"/>
      <c r="AM33" s="224">
        <v>300</v>
      </c>
      <c r="AN33" s="225"/>
      <c r="AO33" s="225"/>
      <c r="AP33" s="224">
        <v>300</v>
      </c>
      <c r="AQ33" s="225"/>
      <c r="AR33" s="225"/>
      <c r="AS33" s="224">
        <v>150</v>
      </c>
      <c r="AT33" s="225"/>
      <c r="AU33" s="225"/>
      <c r="AV33" s="185">
        <f t="shared" si="0"/>
        <v>3000</v>
      </c>
      <c r="AW33" s="222">
        <f t="shared" si="1"/>
        <v>0</v>
      </c>
      <c r="AX33" s="186">
        <v>8198</v>
      </c>
    </row>
    <row r="34" spans="1:50" ht="51.75" hidden="1" customHeight="1" x14ac:dyDescent="0.25">
      <c r="A34" s="176">
        <v>11</v>
      </c>
      <c r="B34" s="174" t="s">
        <v>497</v>
      </c>
      <c r="C34" s="174" t="s">
        <v>498</v>
      </c>
      <c r="D34" s="173">
        <v>25</v>
      </c>
      <c r="E34" s="174" t="s">
        <v>499</v>
      </c>
      <c r="F34" s="174"/>
      <c r="G34" s="173" t="s">
        <v>500</v>
      </c>
      <c r="H34" s="173" t="s">
        <v>454</v>
      </c>
      <c r="I34" s="175">
        <v>100</v>
      </c>
      <c r="J34" s="175">
        <v>100</v>
      </c>
      <c r="K34" s="269">
        <v>100</v>
      </c>
      <c r="L34" s="270">
        <v>100</v>
      </c>
      <c r="M34" s="223"/>
      <c r="N34" s="223"/>
      <c r="O34" s="224">
        <v>100</v>
      </c>
      <c r="P34" s="225"/>
      <c r="Q34" s="225"/>
      <c r="R34" s="224">
        <v>100</v>
      </c>
      <c r="S34" s="225"/>
      <c r="T34" s="225"/>
      <c r="U34" s="224">
        <v>100</v>
      </c>
      <c r="V34" s="225"/>
      <c r="W34" s="225"/>
      <c r="X34" s="224">
        <v>100</v>
      </c>
      <c r="Y34" s="225"/>
      <c r="Z34" s="225"/>
      <c r="AA34" s="224">
        <v>100</v>
      </c>
      <c r="AB34" s="225"/>
      <c r="AC34" s="225"/>
      <c r="AD34" s="224">
        <v>100</v>
      </c>
      <c r="AE34" s="225"/>
      <c r="AF34" s="225"/>
      <c r="AG34" s="224">
        <v>100</v>
      </c>
      <c r="AH34" s="225"/>
      <c r="AI34" s="225"/>
      <c r="AJ34" s="224">
        <v>100</v>
      </c>
      <c r="AK34" s="225"/>
      <c r="AL34" s="225"/>
      <c r="AM34" s="224">
        <v>100</v>
      </c>
      <c r="AN34" s="225"/>
      <c r="AO34" s="225"/>
      <c r="AP34" s="224">
        <v>100</v>
      </c>
      <c r="AQ34" s="225"/>
      <c r="AR34" s="225"/>
      <c r="AS34" s="224">
        <v>100</v>
      </c>
      <c r="AT34" s="225"/>
      <c r="AU34" s="225"/>
      <c r="AV34" s="185">
        <v>100</v>
      </c>
      <c r="AW34" s="222">
        <f t="shared" si="1"/>
        <v>0</v>
      </c>
      <c r="AX34" s="187">
        <v>8225</v>
      </c>
    </row>
    <row r="35" spans="1:50" ht="51.75" hidden="1" customHeight="1" x14ac:dyDescent="0.25">
      <c r="A35" s="176">
        <v>11</v>
      </c>
      <c r="B35" s="174" t="s">
        <v>497</v>
      </c>
      <c r="C35" s="174" t="s">
        <v>501</v>
      </c>
      <c r="D35" s="173">
        <v>26</v>
      </c>
      <c r="E35" s="174" t="s">
        <v>502</v>
      </c>
      <c r="F35" s="174"/>
      <c r="G35" s="173" t="s">
        <v>500</v>
      </c>
      <c r="H35" s="173" t="s">
        <v>454</v>
      </c>
      <c r="I35" s="175">
        <v>100</v>
      </c>
      <c r="J35" s="175">
        <v>100</v>
      </c>
      <c r="K35" s="269">
        <v>100</v>
      </c>
      <c r="L35" s="270">
        <v>0</v>
      </c>
      <c r="M35" s="223"/>
      <c r="N35" s="223"/>
      <c r="O35" s="224">
        <v>9.09</v>
      </c>
      <c r="P35" s="225"/>
      <c r="Q35" s="225"/>
      <c r="R35" s="224">
        <v>9.09</v>
      </c>
      <c r="S35" s="225"/>
      <c r="T35" s="225"/>
      <c r="U35" s="224">
        <v>9.09</v>
      </c>
      <c r="V35" s="225"/>
      <c r="W35" s="225"/>
      <c r="X35" s="224">
        <v>9.09</v>
      </c>
      <c r="Y35" s="225"/>
      <c r="Z35" s="225"/>
      <c r="AA35" s="224">
        <v>9.09</v>
      </c>
      <c r="AB35" s="225"/>
      <c r="AC35" s="225"/>
      <c r="AD35" s="224">
        <v>9.09</v>
      </c>
      <c r="AE35" s="225"/>
      <c r="AF35" s="225"/>
      <c r="AG35" s="224">
        <v>9.09</v>
      </c>
      <c r="AH35" s="225"/>
      <c r="AI35" s="225"/>
      <c r="AJ35" s="224">
        <v>9.09</v>
      </c>
      <c r="AK35" s="225"/>
      <c r="AL35" s="225"/>
      <c r="AM35" s="224">
        <v>9.09</v>
      </c>
      <c r="AN35" s="225"/>
      <c r="AO35" s="225"/>
      <c r="AP35" s="224">
        <v>9.1</v>
      </c>
      <c r="AQ35" s="225"/>
      <c r="AR35" s="225"/>
      <c r="AS35" s="224">
        <v>9.09</v>
      </c>
      <c r="AT35" s="225"/>
      <c r="AU35" s="225"/>
      <c r="AV35" s="185">
        <f t="shared" si="0"/>
        <v>100.00000000000001</v>
      </c>
      <c r="AW35" s="222">
        <f t="shared" si="1"/>
        <v>0</v>
      </c>
      <c r="AX35" s="187">
        <v>8225</v>
      </c>
    </row>
    <row r="36" spans="1:50" ht="51.75" hidden="1" customHeight="1" thickBot="1" x14ac:dyDescent="0.3">
      <c r="A36" s="179">
        <v>11</v>
      </c>
      <c r="B36" s="180" t="s">
        <v>497</v>
      </c>
      <c r="C36" s="180" t="s">
        <v>501</v>
      </c>
      <c r="D36" s="181">
        <v>27</v>
      </c>
      <c r="E36" s="180" t="s">
        <v>503</v>
      </c>
      <c r="F36" s="180"/>
      <c r="G36" s="181" t="s">
        <v>504</v>
      </c>
      <c r="H36" s="181" t="s">
        <v>454</v>
      </c>
      <c r="I36" s="271">
        <v>90</v>
      </c>
      <c r="J36" s="271">
        <v>95</v>
      </c>
      <c r="K36" s="272">
        <v>91</v>
      </c>
      <c r="L36" s="273">
        <v>9.5</v>
      </c>
      <c r="M36" s="226"/>
      <c r="N36" s="226"/>
      <c r="O36" s="227">
        <v>9.5500000000000007</v>
      </c>
      <c r="P36" s="228"/>
      <c r="Q36" s="228"/>
      <c r="R36" s="227">
        <v>90.59</v>
      </c>
      <c r="S36" s="228"/>
      <c r="T36" s="228"/>
      <c r="U36" s="227">
        <v>90.64</v>
      </c>
      <c r="V36" s="228"/>
      <c r="W36" s="228"/>
      <c r="X36" s="227">
        <v>90.68</v>
      </c>
      <c r="Y36" s="228"/>
      <c r="Z36" s="228"/>
      <c r="AA36" s="227">
        <v>90.73</v>
      </c>
      <c r="AB36" s="228"/>
      <c r="AC36" s="228"/>
      <c r="AD36" s="227">
        <v>90.77</v>
      </c>
      <c r="AE36" s="228"/>
      <c r="AF36" s="228"/>
      <c r="AG36" s="227">
        <v>90.82</v>
      </c>
      <c r="AH36" s="228"/>
      <c r="AI36" s="228"/>
      <c r="AJ36" s="227">
        <v>90.86</v>
      </c>
      <c r="AK36" s="228"/>
      <c r="AL36" s="228"/>
      <c r="AM36" s="227">
        <v>90.91</v>
      </c>
      <c r="AN36" s="228"/>
      <c r="AO36" s="228"/>
      <c r="AP36" s="227">
        <v>90</v>
      </c>
      <c r="AQ36" s="228"/>
      <c r="AR36" s="228"/>
      <c r="AS36" s="227">
        <v>91.000000000000014</v>
      </c>
      <c r="AT36" s="228"/>
      <c r="AU36" s="228"/>
      <c r="AV36" s="188">
        <v>91</v>
      </c>
      <c r="AW36" s="229">
        <f t="shared" si="1"/>
        <v>0</v>
      </c>
      <c r="AX36" s="189">
        <v>8225</v>
      </c>
    </row>
  </sheetData>
  <autoFilter ref="A11:AX36" xr:uid="{78830941-7C79-43AC-A399-008D63D7E9EC}">
    <filterColumn colId="3">
      <filters blank="1">
        <filter val="1"/>
        <filter val="9"/>
      </filters>
    </filterColumn>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pageSetup scale="1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8"/>
  <sheetViews>
    <sheetView view="pageBreakPreview" zoomScale="60" zoomScaleNormal="100" workbookViewId="0">
      <selection activeCell="D26" sqref="D26:L26"/>
    </sheetView>
  </sheetViews>
  <sheetFormatPr baseColWidth="10" defaultColWidth="8.7109375" defaultRowHeight="12.75" x14ac:dyDescent="0.25"/>
  <cols>
    <col min="1" max="1" width="3.28515625" style="278" customWidth="1"/>
    <col min="2" max="2" width="9.28515625" style="278" customWidth="1"/>
    <col min="3" max="3" width="5.7109375" style="278" customWidth="1"/>
    <col min="4" max="4" width="6.7109375" style="278" customWidth="1"/>
    <col min="5" max="5" width="5.7109375" style="278" customWidth="1"/>
    <col min="6" max="6" width="10.28515625" style="278" customWidth="1"/>
    <col min="7" max="7" width="2.140625" style="278" customWidth="1"/>
    <col min="8" max="8" width="18.7109375" style="278" customWidth="1"/>
    <col min="9" max="9" width="12.7109375" style="278" customWidth="1"/>
    <col min="10" max="10" width="6.7109375" style="278" customWidth="1"/>
    <col min="11" max="11" width="18.7109375" style="278" customWidth="1"/>
    <col min="12" max="12" width="25.7109375" style="278" customWidth="1"/>
    <col min="13" max="16384" width="8.7109375" style="278"/>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69"/>
      <c r="F9" s="769"/>
      <c r="G9" s="769"/>
      <c r="H9" s="769"/>
      <c r="I9" s="769"/>
      <c r="J9" s="769"/>
      <c r="K9" s="769"/>
      <c r="L9" s="770"/>
    </row>
    <row r="10" spans="1:12" ht="15.75" customHeight="1" x14ac:dyDescent="0.25">
      <c r="A10" s="789" t="s">
        <v>397</v>
      </c>
      <c r="B10" s="789"/>
      <c r="C10" s="789"/>
      <c r="D10" s="789"/>
      <c r="E10" s="780" t="str">
        <f>+ACTIVIDAD_1!B11</f>
        <v>Iniciar 3500 casos de representación jurídica asignados por el Comité Técnico de Representación Jurídica</v>
      </c>
      <c r="F10" s="780"/>
      <c r="G10" s="780"/>
      <c r="H10" s="780"/>
      <c r="I10" s="780"/>
      <c r="J10" s="780"/>
      <c r="K10" s="780"/>
      <c r="L10" s="780"/>
    </row>
    <row r="11" spans="1:12" ht="34.5" customHeight="1" x14ac:dyDescent="0.25">
      <c r="A11" s="777" t="s">
        <v>514</v>
      </c>
      <c r="B11" s="778"/>
      <c r="C11" s="778"/>
      <c r="D11" s="770"/>
      <c r="E11" s="779" t="str">
        <f>+ACTIVIDAD_1!I15</f>
        <v xml:space="preserve">Número de casos de representación jurídica asignados por el Comité Técnico de Representación Jurídica - CTRJ. </v>
      </c>
      <c r="F11" s="780"/>
      <c r="G11" s="780"/>
      <c r="H11" s="780"/>
      <c r="I11" s="780"/>
      <c r="J11" s="780"/>
      <c r="K11" s="780"/>
      <c r="L11" s="781"/>
    </row>
    <row r="12" spans="1:12" ht="47.25" customHeight="1" x14ac:dyDescent="0.25">
      <c r="A12" s="768" t="s">
        <v>515</v>
      </c>
      <c r="B12" s="769"/>
      <c r="C12" s="769"/>
      <c r="D12" s="771"/>
      <c r="E12" s="779" t="s">
        <v>516</v>
      </c>
      <c r="F12" s="780"/>
      <c r="G12" s="780"/>
      <c r="H12" s="780"/>
      <c r="I12" s="780"/>
      <c r="J12" s="780"/>
      <c r="K12" s="780"/>
      <c r="L12" s="781"/>
    </row>
    <row r="13" spans="1:12" ht="28.5" customHeight="1" x14ac:dyDescent="0.25">
      <c r="A13" s="768" t="s">
        <v>517</v>
      </c>
      <c r="B13" s="769"/>
      <c r="C13" s="771"/>
      <c r="D13" s="772" t="s">
        <v>518</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785">
        <f>+ACTIVIDAD_1!C36</f>
        <v>1015</v>
      </c>
      <c r="E16" s="786"/>
      <c r="F16" s="786"/>
      <c r="G16" s="786"/>
      <c r="H16" s="787"/>
      <c r="I16" s="768" t="s">
        <v>234</v>
      </c>
      <c r="J16" s="771"/>
      <c r="K16" s="772" t="s">
        <v>21</v>
      </c>
      <c r="L16" s="774"/>
    </row>
    <row r="17" spans="1:12" ht="27.6" customHeight="1" x14ac:dyDescent="0.25">
      <c r="A17" s="768" t="s">
        <v>524</v>
      </c>
      <c r="B17" s="769"/>
      <c r="C17" s="771"/>
      <c r="D17" s="772" t="s">
        <v>518</v>
      </c>
      <c r="E17" s="773"/>
      <c r="F17" s="773"/>
      <c r="G17" s="773"/>
      <c r="H17" s="774"/>
      <c r="I17" s="782"/>
      <c r="J17" s="784"/>
      <c r="K17" s="784"/>
      <c r="L17" s="783"/>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98.25" customHeight="1" x14ac:dyDescent="0.25">
      <c r="A19" s="279">
        <v>1</v>
      </c>
      <c r="B19" s="280" t="s">
        <v>518</v>
      </c>
      <c r="C19" s="772" t="s">
        <v>531</v>
      </c>
      <c r="D19" s="773"/>
      <c r="E19" s="773"/>
      <c r="F19" s="773"/>
      <c r="G19" s="774"/>
      <c r="H19" s="772" t="s">
        <v>532</v>
      </c>
      <c r="I19" s="774"/>
      <c r="J19" s="782" t="s">
        <v>22</v>
      </c>
      <c r="K19" s="783"/>
      <c r="L19" s="280" t="s">
        <v>533</v>
      </c>
    </row>
    <row r="20" spans="1:12" ht="34.15" customHeight="1" x14ac:dyDescent="0.25">
      <c r="A20" s="279">
        <v>2</v>
      </c>
      <c r="B20" s="280"/>
      <c r="C20" s="772"/>
      <c r="D20" s="773"/>
      <c r="E20" s="773"/>
      <c r="F20" s="773"/>
      <c r="G20" s="774"/>
      <c r="H20" s="772"/>
      <c r="I20" s="774"/>
      <c r="J20" s="782"/>
      <c r="K20" s="783"/>
      <c r="L20" s="280"/>
    </row>
    <row r="21" spans="1:12" ht="34.15" customHeight="1" x14ac:dyDescent="0.25">
      <c r="A21" s="279">
        <v>3</v>
      </c>
      <c r="B21" s="280"/>
      <c r="C21" s="772"/>
      <c r="D21" s="773"/>
      <c r="E21" s="773"/>
      <c r="F21" s="773"/>
      <c r="G21" s="774"/>
      <c r="H21" s="772"/>
      <c r="I21" s="774"/>
      <c r="J21" s="782"/>
      <c r="K21" s="783"/>
      <c r="L21" s="280"/>
    </row>
    <row r="22" spans="1:12" ht="25.5" customHeight="1" x14ac:dyDescent="0.25">
      <c r="A22" s="285" t="s">
        <v>525</v>
      </c>
      <c r="B22" s="768" t="s">
        <v>534</v>
      </c>
      <c r="C22" s="769"/>
      <c r="D22" s="769"/>
      <c r="E22" s="769"/>
      <c r="F22" s="769"/>
      <c r="G22" s="769"/>
      <c r="H22" s="769"/>
      <c r="I22" s="769"/>
      <c r="J22" s="769"/>
      <c r="K22" s="771"/>
      <c r="L22" s="285" t="s">
        <v>535</v>
      </c>
    </row>
    <row r="23" spans="1:12" ht="28.15" customHeight="1" x14ac:dyDescent="0.25">
      <c r="A23" s="279">
        <v>1</v>
      </c>
      <c r="B23" s="772" t="s">
        <v>536</v>
      </c>
      <c r="C23" s="773"/>
      <c r="D23" s="773"/>
      <c r="E23" s="773"/>
      <c r="F23" s="773"/>
      <c r="G23" s="773"/>
      <c r="H23" s="773"/>
      <c r="I23" s="773"/>
      <c r="J23" s="773"/>
      <c r="K23" s="774"/>
      <c r="L23" s="280" t="s">
        <v>22</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772">
        <v>485</v>
      </c>
      <c r="E25" s="773"/>
      <c r="F25" s="789" t="s">
        <v>539</v>
      </c>
      <c r="G25" s="789"/>
      <c r="H25" s="290">
        <v>2024</v>
      </c>
      <c r="I25" s="789" t="s">
        <v>540</v>
      </c>
      <c r="J25" s="789"/>
      <c r="L25" s="289" t="s">
        <v>541</v>
      </c>
    </row>
    <row r="26" spans="1:12" ht="26.25" customHeight="1" x14ac:dyDescent="0.25">
      <c r="A26" s="768" t="s">
        <v>542</v>
      </c>
      <c r="B26" s="769"/>
      <c r="C26" s="771"/>
      <c r="D26" s="772" t="s">
        <v>543</v>
      </c>
      <c r="E26" s="773"/>
      <c r="F26" s="790"/>
      <c r="G26" s="790"/>
      <c r="H26" s="773"/>
      <c r="I26" s="790"/>
      <c r="J26" s="790"/>
      <c r="K26" s="773"/>
      <c r="L26" s="791"/>
    </row>
    <row r="27" spans="1:12" ht="45.75" customHeight="1" x14ac:dyDescent="0.25">
      <c r="A27" s="768" t="s">
        <v>544</v>
      </c>
      <c r="B27" s="769"/>
      <c r="C27" s="771"/>
      <c r="D27" s="782" t="s">
        <v>545</v>
      </c>
      <c r="E27" s="784"/>
      <c r="F27" s="784"/>
      <c r="G27" s="784"/>
      <c r="H27" s="784"/>
      <c r="I27" s="784"/>
      <c r="J27" s="784"/>
      <c r="K27" s="784"/>
      <c r="L27" s="783"/>
    </row>
    <row r="28" spans="1:12" ht="17.649999999999999" customHeight="1" x14ac:dyDescent="0.25">
      <c r="A28" s="768" t="s">
        <v>546</v>
      </c>
      <c r="B28" s="769"/>
      <c r="C28" s="771"/>
      <c r="D28" s="772"/>
      <c r="E28" s="773"/>
      <c r="F28" s="773"/>
      <c r="G28" s="773"/>
      <c r="H28" s="773"/>
      <c r="I28" s="773"/>
      <c r="J28" s="773"/>
      <c r="K28" s="773"/>
      <c r="L28" s="774"/>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29F5-C5F6-420E-92D4-8116C3B2B808}">
  <sheetPr>
    <tabColor theme="5" tint="0.59999389629810485"/>
    <pageSetUpPr fitToPage="1"/>
  </sheetPr>
  <dimension ref="A1:L28"/>
  <sheetViews>
    <sheetView view="pageBreakPreview" zoomScale="60" zoomScaleNormal="100" workbookViewId="0">
      <selection sqref="A1:E4"/>
    </sheetView>
  </sheetViews>
  <sheetFormatPr baseColWidth="10" defaultColWidth="8.7109375" defaultRowHeight="12.75" x14ac:dyDescent="0.25"/>
  <cols>
    <col min="1" max="1" width="3.28515625" style="278" customWidth="1"/>
    <col min="2" max="2" width="9.28515625" style="278" customWidth="1"/>
    <col min="3" max="3" width="5.7109375" style="278" customWidth="1"/>
    <col min="4" max="4" width="6.7109375" style="278" customWidth="1"/>
    <col min="5" max="5" width="5.7109375" style="278" customWidth="1"/>
    <col min="6" max="6" width="10.28515625" style="278" customWidth="1"/>
    <col min="7" max="7" width="2.140625" style="278" customWidth="1"/>
    <col min="8" max="8" width="18.7109375" style="278" customWidth="1"/>
    <col min="9" max="9" width="12.7109375" style="278" customWidth="1"/>
    <col min="10" max="10" width="6.7109375" style="278" customWidth="1"/>
    <col min="11" max="11" width="18.7109375" style="278" customWidth="1"/>
    <col min="12" max="12" width="25.7109375" style="278" customWidth="1"/>
    <col min="13" max="16384" width="8.7109375" style="278"/>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69"/>
      <c r="F9" s="769"/>
      <c r="G9" s="769"/>
      <c r="H9" s="769"/>
      <c r="I9" s="769"/>
      <c r="J9" s="769"/>
      <c r="K9" s="769"/>
      <c r="L9" s="770"/>
    </row>
    <row r="10" spans="1:12" ht="15.75" customHeight="1" x14ac:dyDescent="0.25">
      <c r="A10" s="789" t="s">
        <v>397</v>
      </c>
      <c r="B10" s="789"/>
      <c r="C10" s="789"/>
      <c r="D10" s="789"/>
      <c r="E10" s="780" t="str">
        <f>+ACTIVIDAD_2!B11</f>
        <v xml:space="preserve">Acompañar el 100% de los casos de representación jurídica que requieran el apoyo de psicología forense. </v>
      </c>
      <c r="F10" s="780"/>
      <c r="G10" s="780"/>
      <c r="H10" s="780"/>
      <c r="I10" s="780"/>
      <c r="J10" s="780"/>
      <c r="K10" s="780"/>
      <c r="L10" s="780"/>
    </row>
    <row r="11" spans="1:12" ht="34.5" customHeight="1" x14ac:dyDescent="0.25">
      <c r="A11" s="777" t="s">
        <v>514</v>
      </c>
      <c r="B11" s="778"/>
      <c r="C11" s="778"/>
      <c r="D11" s="770"/>
      <c r="E11" s="779" t="str">
        <f>+ACTIVIDAD_2!I15</f>
        <v xml:space="preserve"> Porcentaje de casos de representación jurídica que acceden al servicio de acompañamiento psicosocial y/o de psicología forense. </v>
      </c>
      <c r="F11" s="780"/>
      <c r="G11" s="780"/>
      <c r="H11" s="780"/>
      <c r="I11" s="780"/>
      <c r="J11" s="780"/>
      <c r="K11" s="780"/>
      <c r="L11" s="781"/>
    </row>
    <row r="12" spans="1:12" ht="47.25" customHeight="1" x14ac:dyDescent="0.25">
      <c r="A12" s="768" t="s">
        <v>515</v>
      </c>
      <c r="B12" s="769"/>
      <c r="C12" s="769"/>
      <c r="D12" s="771"/>
      <c r="E12" s="779" t="s">
        <v>547</v>
      </c>
      <c r="F12" s="780"/>
      <c r="G12" s="780"/>
      <c r="H12" s="780"/>
      <c r="I12" s="780"/>
      <c r="J12" s="780"/>
      <c r="K12" s="780"/>
      <c r="L12" s="781"/>
    </row>
    <row r="13" spans="1:12" ht="28.5" customHeight="1" x14ac:dyDescent="0.25">
      <c r="A13" s="768" t="s">
        <v>517</v>
      </c>
      <c r="B13" s="769"/>
      <c r="C13" s="771"/>
      <c r="D13" s="772" t="s">
        <v>518</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793">
        <f>+ACTIVIDAD_2!C36</f>
        <v>1</v>
      </c>
      <c r="E16" s="794"/>
      <c r="F16" s="794"/>
      <c r="G16" s="794"/>
      <c r="H16" s="795"/>
      <c r="I16" s="768" t="s">
        <v>234</v>
      </c>
      <c r="J16" s="771"/>
      <c r="K16" s="796" t="s">
        <v>23</v>
      </c>
      <c r="L16" s="797"/>
    </row>
    <row r="17" spans="1:12" ht="27.6" customHeight="1" x14ac:dyDescent="0.25">
      <c r="A17" s="768" t="s">
        <v>524</v>
      </c>
      <c r="B17" s="769"/>
      <c r="C17" s="771"/>
      <c r="D17" s="772" t="s">
        <v>518</v>
      </c>
      <c r="E17" s="773"/>
      <c r="F17" s="773"/>
      <c r="G17" s="773"/>
      <c r="H17" s="774"/>
      <c r="I17" s="782"/>
      <c r="J17" s="784"/>
      <c r="K17" s="784"/>
      <c r="L17" s="783"/>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63.75" customHeight="1" x14ac:dyDescent="0.25">
      <c r="A19" s="279">
        <v>1</v>
      </c>
      <c r="B19" s="280" t="s">
        <v>518</v>
      </c>
      <c r="C19" s="772" t="s">
        <v>548</v>
      </c>
      <c r="D19" s="773"/>
      <c r="E19" s="773"/>
      <c r="F19" s="773"/>
      <c r="G19" s="774"/>
      <c r="H19" s="772" t="s">
        <v>549</v>
      </c>
      <c r="I19" s="774"/>
      <c r="J19" s="782" t="s">
        <v>22</v>
      </c>
      <c r="K19" s="783"/>
      <c r="L19" s="280" t="s">
        <v>550</v>
      </c>
    </row>
    <row r="20" spans="1:12" ht="63.75" customHeight="1" x14ac:dyDescent="0.25">
      <c r="A20" s="279">
        <v>2</v>
      </c>
      <c r="B20" s="280" t="s">
        <v>518</v>
      </c>
      <c r="C20" s="772" t="s">
        <v>551</v>
      </c>
      <c r="D20" s="773"/>
      <c r="E20" s="773"/>
      <c r="F20" s="773"/>
      <c r="G20" s="774"/>
      <c r="H20" s="772" t="s">
        <v>552</v>
      </c>
      <c r="I20" s="774"/>
      <c r="J20" s="782" t="s">
        <v>22</v>
      </c>
      <c r="K20" s="783"/>
      <c r="L20" s="280" t="s">
        <v>553</v>
      </c>
    </row>
    <row r="21" spans="1:12" ht="63.75" customHeight="1" x14ac:dyDescent="0.25">
      <c r="A21" s="279">
        <v>3</v>
      </c>
      <c r="B21" s="280" t="s">
        <v>518</v>
      </c>
      <c r="C21" s="772" t="s">
        <v>554</v>
      </c>
      <c r="D21" s="773"/>
      <c r="E21" s="773"/>
      <c r="F21" s="773"/>
      <c r="G21" s="774"/>
      <c r="H21" s="772" t="s">
        <v>555</v>
      </c>
      <c r="I21" s="774"/>
      <c r="J21" s="782" t="s">
        <v>22</v>
      </c>
      <c r="K21" s="783"/>
      <c r="L21" s="280" t="s">
        <v>553</v>
      </c>
    </row>
    <row r="22" spans="1:12" ht="25.5" customHeight="1" x14ac:dyDescent="0.25">
      <c r="A22" s="285" t="s">
        <v>525</v>
      </c>
      <c r="B22" s="768" t="s">
        <v>534</v>
      </c>
      <c r="C22" s="769"/>
      <c r="D22" s="769"/>
      <c r="E22" s="769"/>
      <c r="F22" s="769"/>
      <c r="G22" s="769"/>
      <c r="H22" s="769"/>
      <c r="I22" s="769"/>
      <c r="J22" s="769"/>
      <c r="K22" s="771"/>
      <c r="L22" s="285" t="s">
        <v>535</v>
      </c>
    </row>
    <row r="23" spans="1:12" ht="28.15" customHeight="1" x14ac:dyDescent="0.25">
      <c r="A23" s="351">
        <v>1</v>
      </c>
      <c r="B23" s="772" t="s">
        <v>556</v>
      </c>
      <c r="C23" s="773"/>
      <c r="D23" s="773"/>
      <c r="E23" s="773"/>
      <c r="F23" s="773"/>
      <c r="G23" s="773"/>
      <c r="H23" s="773"/>
      <c r="I23" s="773"/>
      <c r="J23" s="773"/>
      <c r="K23" s="774"/>
      <c r="L23" s="280" t="s">
        <v>34</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792">
        <v>0.91</v>
      </c>
      <c r="E25" s="773"/>
      <c r="F25" s="789" t="s">
        <v>539</v>
      </c>
      <c r="G25" s="789"/>
      <c r="H25" s="290">
        <v>2024</v>
      </c>
      <c r="I25" s="789" t="s">
        <v>540</v>
      </c>
      <c r="J25" s="789"/>
      <c r="K25" s="352"/>
      <c r="L25" s="289" t="s">
        <v>541</v>
      </c>
    </row>
    <row r="26" spans="1:12" ht="26.25" customHeight="1" x14ac:dyDescent="0.25">
      <c r="A26" s="768" t="s">
        <v>542</v>
      </c>
      <c r="B26" s="769"/>
      <c r="C26" s="771"/>
      <c r="D26" s="772" t="s">
        <v>557</v>
      </c>
      <c r="E26" s="773"/>
      <c r="F26" s="790"/>
      <c r="G26" s="790"/>
      <c r="H26" s="773"/>
      <c r="I26" s="790"/>
      <c r="J26" s="790"/>
      <c r="K26" s="773"/>
      <c r="L26" s="791"/>
    </row>
    <row r="27" spans="1:12" ht="55.5" customHeight="1" x14ac:dyDescent="0.25">
      <c r="A27" s="768" t="s">
        <v>544</v>
      </c>
      <c r="B27" s="769"/>
      <c r="C27" s="771"/>
      <c r="D27" s="772" t="s">
        <v>558</v>
      </c>
      <c r="E27" s="773"/>
      <c r="F27" s="773"/>
      <c r="G27" s="773"/>
      <c r="H27" s="773"/>
      <c r="I27" s="773"/>
      <c r="J27" s="773"/>
      <c r="K27" s="773"/>
      <c r="L27" s="774"/>
    </row>
    <row r="28" spans="1:12" ht="17.649999999999999" customHeight="1" x14ac:dyDescent="0.25">
      <c r="A28" s="768" t="s">
        <v>546</v>
      </c>
      <c r="B28" s="769"/>
      <c r="C28" s="771"/>
      <c r="D28" s="772"/>
      <c r="E28" s="773"/>
      <c r="F28" s="773"/>
      <c r="G28" s="773"/>
      <c r="H28" s="773"/>
      <c r="I28" s="773"/>
      <c r="J28" s="773"/>
      <c r="K28" s="773"/>
      <c r="L28" s="77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A26:C26"/>
    <mergeCell ref="D26:L26"/>
    <mergeCell ref="C21:G21"/>
    <mergeCell ref="H21:I21"/>
    <mergeCell ref="J21:K21"/>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C26296A-D93C-4A36-B02A-C4670C08DE92}">
          <x14:formula1>
            <xm:f>Datos!$K$2:$K$3</xm:f>
          </x14:formula1>
          <xm:sqref>J19:K21</xm:sqref>
        </x14:dataValidation>
        <x14:dataValidation type="list" allowBlank="1" showInputMessage="1" showErrorMessage="1" xr:uid="{9AFB2D25-A8C2-4298-9D80-2B5F5573EBEC}">
          <x14:formula1>
            <xm:f>Datos!$K$2:$K$4</xm:f>
          </x14:formula1>
          <xm:sqref>L23</xm:sqref>
        </x14:dataValidation>
        <x14:dataValidation type="list" allowBlank="1" showInputMessage="1" showErrorMessage="1" xr:uid="{0816966F-6458-4F65-BC64-CE73CAE90167}">
          <x14:formula1>
            <xm:f>Datos!$J$2:$J$5</xm:f>
          </x14:formula1>
          <xm:sqref>K16:L16</xm:sqref>
        </x14:dataValidation>
        <x14:dataValidation type="list" allowBlank="1" showInputMessage="1" showErrorMessage="1" xr:uid="{DEA5FE7E-928A-41BF-A8F0-96F710F4C745}">
          <x14:formula1>
            <xm:f>Datos!$I$2:$I$7</xm:f>
          </x14:formula1>
          <xm:sqref>K15:L15</xm:sqref>
        </x14:dataValidation>
        <x14:dataValidation type="list" allowBlank="1" showInputMessage="1" showErrorMessage="1" xr:uid="{B500EE43-3C7B-4576-A58A-6918E36A9208}">
          <x14:formula1>
            <xm:f>Datos!$H$2:$H$3</xm:f>
          </x14:formula1>
          <xm:sqref>D15:H15</xm:sqref>
        </x14:dataValidation>
        <x14:dataValidation type="list" allowBlank="1" showInputMessage="1" showErrorMessage="1" xr:uid="{C23B841B-D705-44C8-8F6B-32EC42BE823F}">
          <x14:formula1>
            <xm:f>Datos!$G$2:$G$8</xm:f>
          </x14:formula1>
          <xm:sqref>K13:L13</xm:sqref>
        </x14:dataValidation>
        <x14:dataValidation type="list" allowBlank="1" showInputMessage="1" showErrorMessage="1" xr:uid="{424D681A-BB56-44D2-B03F-D9A04DED0783}">
          <x14:formula1>
            <xm:f>Datos!$F$2:$F$18</xm:f>
          </x14:formula1>
          <xm:sqref>K8:L8</xm:sqref>
        </x14:dataValidation>
        <x14:dataValidation type="list" allowBlank="1" showInputMessage="1" showErrorMessage="1" xr:uid="{E3B8416E-F461-40D2-84BE-C82FF169F02A}">
          <x14:formula1>
            <xm:f>Datos!$E$2:$E$23</xm:f>
          </x14:formula1>
          <xm:sqref>D8:H8</xm:sqref>
        </x14:dataValidation>
        <x14:dataValidation type="list" allowBlank="1" showInputMessage="1" showErrorMessage="1" xr:uid="{CD3A2E75-9EF4-45DA-A3E6-C2EF72EE76D1}">
          <x14:formula1>
            <xm:f>Datos!$D$2:$D$7</xm:f>
          </x14:formula1>
          <xm:sqref>K7:L7</xm:sqref>
        </x14:dataValidation>
        <x14:dataValidation type="list" allowBlank="1" showInputMessage="1" showErrorMessage="1" xr:uid="{BA6E26F5-65C4-4774-AEA1-732A6D165454}">
          <x14:formula1>
            <xm:f>Datos!$C$2:$C$3</xm:f>
          </x14:formula1>
          <xm:sqref>D7:H7</xm:sqref>
        </x14:dataValidation>
        <x14:dataValidation type="list" allowBlank="1" showInputMessage="1" showErrorMessage="1" xr:uid="{647D706A-D747-42FC-A8FC-89B52193D957}">
          <x14:formula1>
            <xm:f>Datos!$B$2:$B$6</xm:f>
          </x14:formula1>
          <xm:sqref>K6:L6</xm:sqref>
        </x14:dataValidation>
        <x14:dataValidation type="list" allowBlank="1" showInputMessage="1" showErrorMessage="1" xr:uid="{4C276DC2-1891-4891-A557-9238980274C4}">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4B2E-0FEE-4C00-92A2-D5204ACBBACC}">
  <sheetPr>
    <tabColor theme="5" tint="0.59999389629810485"/>
    <pageSetUpPr fitToPage="1"/>
  </sheetPr>
  <dimension ref="A1:L28"/>
  <sheetViews>
    <sheetView view="pageBreakPreview" topLeftCell="A11" zoomScale="60" zoomScaleNormal="100" workbookViewId="0">
      <selection activeCell="A19" sqref="A19:XFD21"/>
    </sheetView>
  </sheetViews>
  <sheetFormatPr baseColWidth="10" defaultColWidth="8.7109375" defaultRowHeight="12.75" x14ac:dyDescent="0.25"/>
  <cols>
    <col min="1" max="1" width="3.28515625" style="302" customWidth="1"/>
    <col min="2" max="2" width="9.28515625" style="302" customWidth="1"/>
    <col min="3" max="3" width="5.7109375" style="302" customWidth="1"/>
    <col min="4" max="4" width="6.7109375" style="302" customWidth="1"/>
    <col min="5" max="5" width="5.7109375" style="302" customWidth="1"/>
    <col min="6" max="6" width="10.28515625" style="302" customWidth="1"/>
    <col min="7" max="7" width="2.140625" style="302" customWidth="1"/>
    <col min="8" max="8" width="18.7109375" style="302" customWidth="1"/>
    <col min="9" max="9" width="12.7109375" style="302" customWidth="1"/>
    <col min="10" max="10" width="6.7109375" style="302" customWidth="1"/>
    <col min="11" max="11" width="18.7109375" style="302" customWidth="1"/>
    <col min="12" max="12" width="25.7109375" style="302" customWidth="1"/>
    <col min="13" max="16384" width="8.7109375" style="302"/>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69"/>
      <c r="F9" s="769"/>
      <c r="G9" s="769"/>
      <c r="H9" s="769"/>
      <c r="I9" s="769"/>
      <c r="J9" s="769"/>
      <c r="K9" s="769"/>
      <c r="L9" s="770"/>
    </row>
    <row r="10" spans="1:12" ht="15.75" customHeight="1" x14ac:dyDescent="0.25">
      <c r="A10" s="789" t="s">
        <v>397</v>
      </c>
      <c r="B10" s="789"/>
      <c r="C10" s="789"/>
      <c r="D10" s="789"/>
      <c r="E10" s="780" t="str">
        <f>+ACTIVIDAD_3!B11</f>
        <v>Brindar a 40000 mujeres orientación y asesoría jurídica en los espacios con presencia de la SDMujer</v>
      </c>
      <c r="F10" s="780"/>
      <c r="G10" s="780"/>
      <c r="H10" s="780"/>
      <c r="I10" s="780"/>
      <c r="J10" s="780"/>
      <c r="K10" s="780"/>
      <c r="L10" s="780"/>
    </row>
    <row r="11" spans="1:12" ht="34.5" customHeight="1" x14ac:dyDescent="0.25">
      <c r="A11" s="777" t="s">
        <v>514</v>
      </c>
      <c r="B11" s="778"/>
      <c r="C11" s="778"/>
      <c r="D11" s="770"/>
      <c r="E11" s="779" t="str">
        <f>+ACTIVIDAD_3!I15</f>
        <v>Número de mujeres con orientación o asesoría jurídica en los espacios donde tiene presencia la SFCO de la SDMujer</v>
      </c>
      <c r="F11" s="780"/>
      <c r="G11" s="780"/>
      <c r="H11" s="780"/>
      <c r="I11" s="780"/>
      <c r="J11" s="780"/>
      <c r="K11" s="780"/>
      <c r="L11" s="781"/>
    </row>
    <row r="12" spans="1:12" ht="47.25" customHeight="1" x14ac:dyDescent="0.25">
      <c r="A12" s="768" t="s">
        <v>515</v>
      </c>
      <c r="B12" s="769"/>
      <c r="C12" s="769"/>
      <c r="D12" s="771"/>
      <c r="E12" s="779" t="s">
        <v>559</v>
      </c>
      <c r="F12" s="780"/>
      <c r="G12" s="780"/>
      <c r="H12" s="780"/>
      <c r="I12" s="780"/>
      <c r="J12" s="780"/>
      <c r="K12" s="780"/>
      <c r="L12" s="781"/>
    </row>
    <row r="13" spans="1:12" ht="28.5" customHeight="1" x14ac:dyDescent="0.25">
      <c r="A13" s="768" t="s">
        <v>517</v>
      </c>
      <c r="B13" s="769"/>
      <c r="C13" s="771"/>
      <c r="D13" s="772" t="s">
        <v>518</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798">
        <f>ACTIVIDAD_3!C36</f>
        <v>11500</v>
      </c>
      <c r="E16" s="799"/>
      <c r="F16" s="799"/>
      <c r="G16" s="799"/>
      <c r="H16" s="800"/>
      <c r="I16" s="768" t="s">
        <v>234</v>
      </c>
      <c r="J16" s="771"/>
      <c r="K16" s="772" t="s">
        <v>21</v>
      </c>
      <c r="L16" s="774"/>
    </row>
    <row r="17" spans="1:12" ht="27.6" customHeight="1" x14ac:dyDescent="0.25">
      <c r="A17" s="768" t="s">
        <v>524</v>
      </c>
      <c r="B17" s="769"/>
      <c r="C17" s="771"/>
      <c r="D17" s="772" t="s">
        <v>518</v>
      </c>
      <c r="E17" s="773"/>
      <c r="F17" s="773"/>
      <c r="G17" s="773"/>
      <c r="H17" s="774"/>
      <c r="I17" s="772"/>
      <c r="J17" s="773"/>
      <c r="K17" s="773"/>
      <c r="L17" s="774"/>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64.5" customHeight="1" x14ac:dyDescent="0.25">
      <c r="A19" s="351">
        <v>1</v>
      </c>
      <c r="B19" s="280" t="s">
        <v>518</v>
      </c>
      <c r="C19" s="772" t="s">
        <v>560</v>
      </c>
      <c r="D19" s="773"/>
      <c r="E19" s="773"/>
      <c r="F19" s="773"/>
      <c r="G19" s="774"/>
      <c r="H19" s="772" t="s">
        <v>561</v>
      </c>
      <c r="I19" s="774"/>
      <c r="J19" s="772" t="s">
        <v>22</v>
      </c>
      <c r="K19" s="774"/>
      <c r="L19" s="280" t="s">
        <v>550</v>
      </c>
    </row>
    <row r="20" spans="1:12" ht="64.5" customHeight="1" x14ac:dyDescent="0.25">
      <c r="A20" s="351">
        <v>2</v>
      </c>
      <c r="B20" s="280" t="s">
        <v>518</v>
      </c>
      <c r="C20" s="772" t="s">
        <v>562</v>
      </c>
      <c r="D20" s="773"/>
      <c r="E20" s="773"/>
      <c r="F20" s="773"/>
      <c r="G20" s="774"/>
      <c r="H20" s="772" t="s">
        <v>563</v>
      </c>
      <c r="I20" s="774"/>
      <c r="J20" s="772" t="s">
        <v>22</v>
      </c>
      <c r="K20" s="774"/>
      <c r="L20" s="280" t="s">
        <v>550</v>
      </c>
    </row>
    <row r="21" spans="1:12" ht="64.5" customHeight="1" x14ac:dyDescent="0.25">
      <c r="A21" s="351">
        <v>3</v>
      </c>
      <c r="B21" s="280" t="s">
        <v>518</v>
      </c>
      <c r="C21" s="772" t="s">
        <v>564</v>
      </c>
      <c r="D21" s="773"/>
      <c r="E21" s="773"/>
      <c r="F21" s="773"/>
      <c r="G21" s="774"/>
      <c r="H21" s="772" t="s">
        <v>565</v>
      </c>
      <c r="I21" s="774"/>
      <c r="J21" s="772" t="s">
        <v>22</v>
      </c>
      <c r="K21" s="774"/>
      <c r="L21" s="280" t="s">
        <v>550</v>
      </c>
    </row>
    <row r="22" spans="1:12" ht="25.5" customHeight="1" x14ac:dyDescent="0.25">
      <c r="A22" s="285" t="s">
        <v>525</v>
      </c>
      <c r="B22" s="768" t="s">
        <v>534</v>
      </c>
      <c r="C22" s="769"/>
      <c r="D22" s="769"/>
      <c r="E22" s="769"/>
      <c r="F22" s="769"/>
      <c r="G22" s="769"/>
      <c r="H22" s="769"/>
      <c r="I22" s="769"/>
      <c r="J22" s="769"/>
      <c r="K22" s="771"/>
      <c r="L22" s="285" t="s">
        <v>535</v>
      </c>
    </row>
    <row r="23" spans="1:12" ht="51.75" customHeight="1" x14ac:dyDescent="0.25">
      <c r="A23" s="279">
        <v>1</v>
      </c>
      <c r="B23" s="772" t="s">
        <v>566</v>
      </c>
      <c r="C23" s="773"/>
      <c r="D23" s="773"/>
      <c r="E23" s="773"/>
      <c r="F23" s="773"/>
      <c r="G23" s="773"/>
      <c r="H23" s="773"/>
      <c r="I23" s="773"/>
      <c r="J23" s="773"/>
      <c r="K23" s="774"/>
      <c r="L23" s="280" t="s">
        <v>22</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772">
        <v>7421</v>
      </c>
      <c r="E25" s="773"/>
      <c r="F25" s="789" t="s">
        <v>539</v>
      </c>
      <c r="G25" s="789"/>
      <c r="H25" s="290">
        <v>2024</v>
      </c>
      <c r="I25" s="789" t="s">
        <v>540</v>
      </c>
      <c r="J25" s="789"/>
      <c r="K25" s="278"/>
      <c r="L25" s="289" t="s">
        <v>541</v>
      </c>
    </row>
    <row r="26" spans="1:12" ht="26.25" customHeight="1" x14ac:dyDescent="0.25">
      <c r="A26" s="768" t="s">
        <v>542</v>
      </c>
      <c r="B26" s="769"/>
      <c r="C26" s="771"/>
      <c r="D26" s="772" t="s">
        <v>567</v>
      </c>
      <c r="E26" s="773"/>
      <c r="F26" s="790"/>
      <c r="G26" s="790"/>
      <c r="H26" s="773"/>
      <c r="I26" s="790"/>
      <c r="J26" s="790"/>
      <c r="K26" s="773"/>
      <c r="L26" s="791"/>
    </row>
    <row r="27" spans="1:12" ht="45.75" customHeight="1" x14ac:dyDescent="0.25">
      <c r="A27" s="768" t="s">
        <v>544</v>
      </c>
      <c r="B27" s="769"/>
      <c r="C27" s="771"/>
      <c r="D27" s="782" t="s">
        <v>568</v>
      </c>
      <c r="E27" s="784"/>
      <c r="F27" s="784"/>
      <c r="G27" s="784"/>
      <c r="H27" s="784"/>
      <c r="I27" s="784"/>
      <c r="J27" s="784"/>
      <c r="K27" s="784"/>
      <c r="L27" s="783"/>
    </row>
    <row r="28" spans="1:12" ht="17.649999999999999" customHeight="1" x14ac:dyDescent="0.25">
      <c r="A28" s="768" t="s">
        <v>546</v>
      </c>
      <c r="B28" s="769"/>
      <c r="C28" s="771"/>
      <c r="D28" s="772"/>
      <c r="E28" s="773"/>
      <c r="F28" s="773"/>
      <c r="G28" s="773"/>
      <c r="H28" s="773"/>
      <c r="I28" s="773"/>
      <c r="J28" s="773"/>
      <c r="K28" s="773"/>
      <c r="L28" s="77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611AE3E9-B0B3-4361-892C-90625843D483}">
          <x14:formula1>
            <xm:f>Datos!$K$2:$K$3</xm:f>
          </x14:formula1>
          <xm:sqref>J19:K21</xm:sqref>
        </x14:dataValidation>
        <x14:dataValidation type="list" allowBlank="1" showInputMessage="1" showErrorMessage="1" xr:uid="{499781E4-99F2-496F-BEDB-4EFC5DD48240}">
          <x14:formula1>
            <xm:f>Datos!$K$2:$K$4</xm:f>
          </x14:formula1>
          <xm:sqref>L23</xm:sqref>
        </x14:dataValidation>
        <x14:dataValidation type="list" allowBlank="1" showInputMessage="1" showErrorMessage="1" xr:uid="{BD0BE15D-8C6A-446B-B5D0-0980C5748746}">
          <x14:formula1>
            <xm:f>Datos!$J$2:$J$5</xm:f>
          </x14:formula1>
          <xm:sqref>K16:L16</xm:sqref>
        </x14:dataValidation>
        <x14:dataValidation type="list" allowBlank="1" showInputMessage="1" showErrorMessage="1" xr:uid="{BD1F4C7C-0736-4089-A8C9-D6B734C67F8F}">
          <x14:formula1>
            <xm:f>Datos!$I$2:$I$7</xm:f>
          </x14:formula1>
          <xm:sqref>K15:L15</xm:sqref>
        </x14:dataValidation>
        <x14:dataValidation type="list" allowBlank="1" showInputMessage="1" showErrorMessage="1" xr:uid="{230CA90D-7503-4FAC-ACD5-FDCBD1B63371}">
          <x14:formula1>
            <xm:f>Datos!$H$2:$H$3</xm:f>
          </x14:formula1>
          <xm:sqref>D15:H15</xm:sqref>
        </x14:dataValidation>
        <x14:dataValidation type="list" allowBlank="1" showInputMessage="1" showErrorMessage="1" xr:uid="{85670F55-B2B4-48D6-8D94-72364AD7A7B6}">
          <x14:formula1>
            <xm:f>Datos!$G$2:$G$8</xm:f>
          </x14:formula1>
          <xm:sqref>K13:L13</xm:sqref>
        </x14:dataValidation>
        <x14:dataValidation type="list" allowBlank="1" showInputMessage="1" showErrorMessage="1" xr:uid="{B44DCEB0-52C8-4179-B79F-8EA8D4DF8588}">
          <x14:formula1>
            <xm:f>Datos!$F$2:$F$18</xm:f>
          </x14:formula1>
          <xm:sqref>K8:L8</xm:sqref>
        </x14:dataValidation>
        <x14:dataValidation type="list" allowBlank="1" showInputMessage="1" showErrorMessage="1" xr:uid="{3B72E189-F09B-423A-A029-BAD692C96319}">
          <x14:formula1>
            <xm:f>Datos!$E$2:$E$23</xm:f>
          </x14:formula1>
          <xm:sqref>D8:H8</xm:sqref>
        </x14:dataValidation>
        <x14:dataValidation type="list" allowBlank="1" showInputMessage="1" showErrorMessage="1" xr:uid="{386E4B93-814C-4342-9C87-DEC3A907507E}">
          <x14:formula1>
            <xm:f>Datos!$D$2:$D$7</xm:f>
          </x14:formula1>
          <xm:sqref>K7:L7</xm:sqref>
        </x14:dataValidation>
        <x14:dataValidation type="list" allowBlank="1" showInputMessage="1" showErrorMessage="1" xr:uid="{91A4B5A3-1975-4B21-A009-8CBC75BFCF87}">
          <x14:formula1>
            <xm:f>Datos!$C$2:$C$3</xm:f>
          </x14:formula1>
          <xm:sqref>D7:H7</xm:sqref>
        </x14:dataValidation>
        <x14:dataValidation type="list" allowBlank="1" showInputMessage="1" showErrorMessage="1" xr:uid="{CE8D9896-E8BD-4719-9C37-409FC08BF14C}">
          <x14:formula1>
            <xm:f>Datos!$B$2:$B$6</xm:f>
          </x14:formula1>
          <xm:sqref>K6:L6</xm:sqref>
        </x14:dataValidation>
        <x14:dataValidation type="list" allowBlank="1" showInputMessage="1" showErrorMessage="1" xr:uid="{9BA31A4C-1C9A-4455-AC91-19D110B182A5}">
          <x14:formula1>
            <xm:f>Datos!$A$2:$A$5</xm:f>
          </x14:formula1>
          <xm:sqref>D6:H6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B37F-751E-4DFF-8AB8-208C9BA01CC6}">
  <sheetPr>
    <tabColor theme="5" tint="0.59999389629810485"/>
    <pageSetUpPr fitToPage="1"/>
  </sheetPr>
  <dimension ref="A1:L28"/>
  <sheetViews>
    <sheetView view="pageBreakPreview" topLeftCell="A19" zoomScale="60" zoomScaleNormal="100" workbookViewId="0">
      <selection activeCell="A19" sqref="A19:XFD21"/>
    </sheetView>
  </sheetViews>
  <sheetFormatPr baseColWidth="10" defaultColWidth="8.7109375" defaultRowHeight="12.75" x14ac:dyDescent="0.25"/>
  <cols>
    <col min="1" max="1" width="3.28515625" style="302" customWidth="1"/>
    <col min="2" max="2" width="9.28515625" style="302" customWidth="1"/>
    <col min="3" max="3" width="5.7109375" style="302" customWidth="1"/>
    <col min="4" max="4" width="6.7109375" style="302" customWidth="1"/>
    <col min="5" max="5" width="5.7109375" style="302" customWidth="1"/>
    <col min="6" max="6" width="10.28515625" style="302" customWidth="1"/>
    <col min="7" max="7" width="2.140625" style="302" customWidth="1"/>
    <col min="8" max="8" width="18.7109375" style="302" customWidth="1"/>
    <col min="9" max="9" width="12.7109375" style="302" customWidth="1"/>
    <col min="10" max="10" width="6.7109375" style="302" customWidth="1"/>
    <col min="11" max="11" width="18.7109375" style="302" customWidth="1"/>
    <col min="12" max="12" width="25.7109375" style="302" customWidth="1"/>
    <col min="13" max="16384" width="8.7109375" style="302"/>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69"/>
      <c r="F9" s="769"/>
      <c r="G9" s="769"/>
      <c r="H9" s="769"/>
      <c r="I9" s="769"/>
      <c r="J9" s="769"/>
      <c r="K9" s="769"/>
      <c r="L9" s="770"/>
    </row>
    <row r="10" spans="1:12" ht="15.75" customHeight="1" x14ac:dyDescent="0.25">
      <c r="A10" s="789" t="s">
        <v>397</v>
      </c>
      <c r="B10" s="789"/>
      <c r="C10" s="789"/>
      <c r="D10" s="789"/>
      <c r="E10" s="780" t="str">
        <f>+ACTIVIDAD_4!B11</f>
        <v>Realizar a 15000 mujeres acompañamiento psicosocial en los espacios con presencia de la SDMujer</v>
      </c>
      <c r="F10" s="780"/>
      <c r="G10" s="780"/>
      <c r="H10" s="780"/>
      <c r="I10" s="780"/>
      <c r="J10" s="780"/>
      <c r="K10" s="780"/>
      <c r="L10" s="780"/>
    </row>
    <row r="11" spans="1:12" ht="34.5" customHeight="1" x14ac:dyDescent="0.25">
      <c r="A11" s="777" t="s">
        <v>514</v>
      </c>
      <c r="B11" s="778"/>
      <c r="C11" s="778"/>
      <c r="D11" s="770"/>
      <c r="E11" s="779" t="str">
        <f>+ACTIVIDAD_4!I15</f>
        <v>Número de mujeres con acompañamiento psicosocial  en los espacios donde tiene presencia la SFCO de la SDMujer</v>
      </c>
      <c r="F11" s="780"/>
      <c r="G11" s="780"/>
      <c r="H11" s="780"/>
      <c r="I11" s="780"/>
      <c r="J11" s="780"/>
      <c r="K11" s="780"/>
      <c r="L11" s="781"/>
    </row>
    <row r="12" spans="1:12" ht="47.25" customHeight="1" x14ac:dyDescent="0.25">
      <c r="A12" s="768" t="s">
        <v>515</v>
      </c>
      <c r="B12" s="769"/>
      <c r="C12" s="769"/>
      <c r="D12" s="771"/>
      <c r="E12" s="779" t="s">
        <v>569</v>
      </c>
      <c r="F12" s="780"/>
      <c r="G12" s="780"/>
      <c r="H12" s="780"/>
      <c r="I12" s="780"/>
      <c r="J12" s="780"/>
      <c r="K12" s="780"/>
      <c r="L12" s="781"/>
    </row>
    <row r="13" spans="1:12" ht="28.5" customHeight="1" x14ac:dyDescent="0.25">
      <c r="A13" s="768" t="s">
        <v>517</v>
      </c>
      <c r="B13" s="769"/>
      <c r="C13" s="771"/>
      <c r="D13" s="772" t="s">
        <v>518</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801">
        <f>ACTIVIDAD_4!C36</f>
        <v>4200</v>
      </c>
      <c r="E16" s="802"/>
      <c r="F16" s="802"/>
      <c r="G16" s="802"/>
      <c r="H16" s="803"/>
      <c r="I16" s="768" t="s">
        <v>234</v>
      </c>
      <c r="J16" s="771"/>
      <c r="K16" s="772" t="s">
        <v>21</v>
      </c>
      <c r="L16" s="774"/>
    </row>
    <row r="17" spans="1:12" ht="27.6" customHeight="1" x14ac:dyDescent="0.25">
      <c r="A17" s="768" t="s">
        <v>524</v>
      </c>
      <c r="B17" s="769"/>
      <c r="C17" s="771"/>
      <c r="D17" s="772"/>
      <c r="E17" s="773"/>
      <c r="F17" s="773"/>
      <c r="G17" s="773"/>
      <c r="H17" s="774"/>
      <c r="I17" s="782"/>
      <c r="J17" s="784"/>
      <c r="K17" s="784"/>
      <c r="L17" s="783"/>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75" customHeight="1" x14ac:dyDescent="0.25">
      <c r="A19" s="279">
        <v>1</v>
      </c>
      <c r="B19" s="280" t="s">
        <v>518</v>
      </c>
      <c r="C19" s="772" t="s">
        <v>570</v>
      </c>
      <c r="D19" s="773"/>
      <c r="E19" s="773"/>
      <c r="F19" s="773"/>
      <c r="G19" s="774"/>
      <c r="H19" s="772" t="s">
        <v>571</v>
      </c>
      <c r="I19" s="774"/>
      <c r="J19" s="782" t="s">
        <v>22</v>
      </c>
      <c r="K19" s="783"/>
      <c r="L19" s="280" t="s">
        <v>550</v>
      </c>
    </row>
    <row r="20" spans="1:12" ht="75" customHeight="1" x14ac:dyDescent="0.25">
      <c r="A20" s="279">
        <v>2</v>
      </c>
      <c r="B20" s="280" t="s">
        <v>518</v>
      </c>
      <c r="C20" s="772" t="s">
        <v>572</v>
      </c>
      <c r="D20" s="773"/>
      <c r="E20" s="773"/>
      <c r="F20" s="773"/>
      <c r="G20" s="774"/>
      <c r="H20" s="772" t="s">
        <v>573</v>
      </c>
      <c r="I20" s="774"/>
      <c r="J20" s="782" t="s">
        <v>22</v>
      </c>
      <c r="K20" s="783"/>
      <c r="L20" s="280" t="s">
        <v>550</v>
      </c>
    </row>
    <row r="21" spans="1:12" ht="75" customHeight="1" x14ac:dyDescent="0.25">
      <c r="A21" s="279">
        <v>3</v>
      </c>
      <c r="B21" s="280" t="s">
        <v>518</v>
      </c>
      <c r="C21" s="772" t="s">
        <v>574</v>
      </c>
      <c r="D21" s="773"/>
      <c r="E21" s="773"/>
      <c r="F21" s="773"/>
      <c r="G21" s="774"/>
      <c r="H21" s="772" t="s">
        <v>575</v>
      </c>
      <c r="I21" s="774"/>
      <c r="J21" s="782" t="s">
        <v>22</v>
      </c>
      <c r="K21" s="783"/>
      <c r="L21" s="280" t="s">
        <v>550</v>
      </c>
    </row>
    <row r="22" spans="1:12" ht="25.5" customHeight="1" x14ac:dyDescent="0.25">
      <c r="A22" s="285" t="s">
        <v>525</v>
      </c>
      <c r="B22" s="768" t="s">
        <v>534</v>
      </c>
      <c r="C22" s="769"/>
      <c r="D22" s="769"/>
      <c r="E22" s="769"/>
      <c r="F22" s="769"/>
      <c r="G22" s="769"/>
      <c r="H22" s="769"/>
      <c r="I22" s="769"/>
      <c r="J22" s="769"/>
      <c r="K22" s="771"/>
      <c r="L22" s="285" t="s">
        <v>535</v>
      </c>
    </row>
    <row r="23" spans="1:12" ht="52.5" customHeight="1" x14ac:dyDescent="0.25">
      <c r="A23" s="279">
        <v>1</v>
      </c>
      <c r="B23" s="772" t="s">
        <v>576</v>
      </c>
      <c r="C23" s="773"/>
      <c r="D23" s="773"/>
      <c r="E23" s="773"/>
      <c r="F23" s="773"/>
      <c r="G23" s="773"/>
      <c r="H23" s="773"/>
      <c r="I23" s="773"/>
      <c r="J23" s="773"/>
      <c r="K23" s="774"/>
      <c r="L23" s="280" t="s">
        <v>22</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772">
        <v>3603</v>
      </c>
      <c r="E25" s="773"/>
      <c r="F25" s="789" t="s">
        <v>539</v>
      </c>
      <c r="G25" s="789"/>
      <c r="H25" s="290">
        <v>2024</v>
      </c>
      <c r="I25" s="789" t="s">
        <v>540</v>
      </c>
      <c r="J25" s="789"/>
      <c r="K25" s="278"/>
      <c r="L25" s="289" t="s">
        <v>541</v>
      </c>
    </row>
    <row r="26" spans="1:12" ht="26.25" customHeight="1" x14ac:dyDescent="0.25">
      <c r="A26" s="768" t="s">
        <v>542</v>
      </c>
      <c r="B26" s="769"/>
      <c r="C26" s="771"/>
      <c r="D26" s="772" t="s">
        <v>577</v>
      </c>
      <c r="E26" s="773"/>
      <c r="F26" s="790"/>
      <c r="G26" s="790"/>
      <c r="H26" s="773"/>
      <c r="I26" s="790"/>
      <c r="J26" s="790"/>
      <c r="K26" s="773"/>
      <c r="L26" s="791"/>
    </row>
    <row r="27" spans="1:12" ht="45.75" customHeight="1" x14ac:dyDescent="0.25">
      <c r="A27" s="768" t="s">
        <v>544</v>
      </c>
      <c r="B27" s="769"/>
      <c r="C27" s="771"/>
      <c r="D27" s="782" t="s">
        <v>568</v>
      </c>
      <c r="E27" s="784"/>
      <c r="F27" s="784"/>
      <c r="G27" s="784"/>
      <c r="H27" s="784"/>
      <c r="I27" s="784"/>
      <c r="J27" s="784"/>
      <c r="K27" s="784"/>
      <c r="L27" s="783"/>
    </row>
    <row r="28" spans="1:12" ht="17.649999999999999" customHeight="1" x14ac:dyDescent="0.25">
      <c r="A28" s="768" t="s">
        <v>546</v>
      </c>
      <c r="B28" s="769"/>
      <c r="C28" s="771"/>
      <c r="D28" s="772"/>
      <c r="E28" s="773"/>
      <c r="F28" s="773"/>
      <c r="G28" s="773"/>
      <c r="H28" s="773"/>
      <c r="I28" s="773"/>
      <c r="J28" s="773"/>
      <c r="K28" s="773"/>
      <c r="L28" s="77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CBD23BDD-96F5-4843-9DFF-E73CE742505A}">
          <x14:formula1>
            <xm:f>Datos!$A$2:$A$5</xm:f>
          </x14:formula1>
          <xm:sqref>D6:H6</xm:sqref>
        </x14:dataValidation>
        <x14:dataValidation type="list" allowBlank="1" showInputMessage="1" showErrorMessage="1" xr:uid="{5AD4B414-C7B7-4F91-AA38-E27A80778FB8}">
          <x14:formula1>
            <xm:f>Datos!$B$2:$B$6</xm:f>
          </x14:formula1>
          <xm:sqref>K6:L6</xm:sqref>
        </x14:dataValidation>
        <x14:dataValidation type="list" allowBlank="1" showInputMessage="1" showErrorMessage="1" xr:uid="{8655069A-08AE-41AB-9E33-FEF03163B769}">
          <x14:formula1>
            <xm:f>Datos!$C$2:$C$3</xm:f>
          </x14:formula1>
          <xm:sqref>D7:H7</xm:sqref>
        </x14:dataValidation>
        <x14:dataValidation type="list" allowBlank="1" showInputMessage="1" showErrorMessage="1" xr:uid="{E1232CA6-E9D8-4924-808E-24CE92A7F8AA}">
          <x14:formula1>
            <xm:f>Datos!$D$2:$D$7</xm:f>
          </x14:formula1>
          <xm:sqref>K7:L7</xm:sqref>
        </x14:dataValidation>
        <x14:dataValidation type="list" allowBlank="1" showInputMessage="1" showErrorMessage="1" xr:uid="{437CD749-214F-44C7-A64A-157400CE54B4}">
          <x14:formula1>
            <xm:f>Datos!$E$2:$E$23</xm:f>
          </x14:formula1>
          <xm:sqref>D8:H8</xm:sqref>
        </x14:dataValidation>
        <x14:dataValidation type="list" allowBlank="1" showInputMessage="1" showErrorMessage="1" xr:uid="{8616E055-A5F5-448D-BC4B-72B16074AAFC}">
          <x14:formula1>
            <xm:f>Datos!$F$2:$F$18</xm:f>
          </x14:formula1>
          <xm:sqref>K8:L8</xm:sqref>
        </x14:dataValidation>
        <x14:dataValidation type="list" allowBlank="1" showInputMessage="1" showErrorMessage="1" xr:uid="{939D6298-7679-47A2-BE97-1A299C35C251}">
          <x14:formula1>
            <xm:f>Datos!$G$2:$G$8</xm:f>
          </x14:formula1>
          <xm:sqref>K13:L13</xm:sqref>
        </x14:dataValidation>
        <x14:dataValidation type="list" allowBlank="1" showInputMessage="1" showErrorMessage="1" xr:uid="{B1F81C88-51B1-48C7-9ABE-E9224EAE4E02}">
          <x14:formula1>
            <xm:f>Datos!$H$2:$H$3</xm:f>
          </x14:formula1>
          <xm:sqref>D15:H15</xm:sqref>
        </x14:dataValidation>
        <x14:dataValidation type="list" allowBlank="1" showInputMessage="1" showErrorMessage="1" xr:uid="{4D379D5F-D598-49CC-B957-CDCC250C0D78}">
          <x14:formula1>
            <xm:f>Datos!$I$2:$I$7</xm:f>
          </x14:formula1>
          <xm:sqref>K15:L15</xm:sqref>
        </x14:dataValidation>
        <x14:dataValidation type="list" allowBlank="1" showInputMessage="1" showErrorMessage="1" xr:uid="{A40BF644-7864-400F-8BB0-6EEDC57E3179}">
          <x14:formula1>
            <xm:f>Datos!$J$2:$J$5</xm:f>
          </x14:formula1>
          <xm:sqref>K16:L16</xm:sqref>
        </x14:dataValidation>
        <x14:dataValidation type="list" allowBlank="1" showInputMessage="1" showErrorMessage="1" xr:uid="{8DEFA064-8B22-4C42-91F2-95162FD9C61B}">
          <x14:formula1>
            <xm:f>Datos!$K$2:$K$4</xm:f>
          </x14:formula1>
          <xm:sqref>L23</xm:sqref>
        </x14:dataValidation>
        <x14:dataValidation type="list" allowBlank="1" showInputMessage="1" showErrorMessage="1" xr:uid="{A9EC4099-FEDB-4CB8-ABE3-83FDFF7942DD}">
          <x14:formula1>
            <xm:f>Datos!$K$2:$K$3</xm:f>
          </x14:formula1>
          <xm:sqref>J19:K21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D2D5-43BB-42E2-BF34-EA3BBF07AB63}">
  <sheetPr>
    <tabColor theme="5" tint="0.59999389629810485"/>
    <pageSetUpPr fitToPage="1"/>
  </sheetPr>
  <dimension ref="A1:P28"/>
  <sheetViews>
    <sheetView view="pageBreakPreview" topLeftCell="A12" zoomScale="60" zoomScaleNormal="100" workbookViewId="0">
      <selection activeCell="H19" sqref="H19:I19"/>
    </sheetView>
  </sheetViews>
  <sheetFormatPr baseColWidth="10" defaultColWidth="8.7109375" defaultRowHeight="12.75" x14ac:dyDescent="0.25"/>
  <cols>
    <col min="1" max="1" width="3.28515625" style="302" customWidth="1"/>
    <col min="2" max="2" width="9.28515625" style="302" customWidth="1"/>
    <col min="3" max="3" width="5.7109375" style="302" customWidth="1"/>
    <col min="4" max="4" width="6.7109375" style="302" customWidth="1"/>
    <col min="5" max="5" width="5.7109375" style="302" customWidth="1"/>
    <col min="6" max="6" width="10.28515625" style="302" customWidth="1"/>
    <col min="7" max="7" width="2.140625" style="302" customWidth="1"/>
    <col min="8" max="8" width="18.7109375" style="302" customWidth="1"/>
    <col min="9" max="9" width="12.7109375" style="302" customWidth="1"/>
    <col min="10" max="10" width="6.7109375" style="302" customWidth="1"/>
    <col min="11" max="11" width="18.7109375" style="302" customWidth="1"/>
    <col min="12" max="12" width="25.7109375" style="302" customWidth="1"/>
    <col min="13" max="16384" width="8.7109375" style="302"/>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69"/>
      <c r="F9" s="769"/>
      <c r="G9" s="769"/>
      <c r="H9" s="769"/>
      <c r="I9" s="769"/>
      <c r="J9" s="769"/>
      <c r="K9" s="769"/>
      <c r="L9" s="770"/>
    </row>
    <row r="10" spans="1:12" ht="15.75" customHeight="1" x14ac:dyDescent="0.25">
      <c r="A10" s="789" t="s">
        <v>397</v>
      </c>
      <c r="B10" s="789"/>
      <c r="C10" s="789"/>
      <c r="D10" s="789"/>
      <c r="E10" s="780" t="str">
        <f>+ACTIVIDAD_5!B11</f>
        <v>Gestionar 5000 activaciones de rutas y servicios de la oferta distrital para la atención integral a mujeres</v>
      </c>
      <c r="F10" s="780"/>
      <c r="G10" s="780"/>
      <c r="H10" s="780"/>
      <c r="I10" s="780"/>
      <c r="J10" s="780"/>
      <c r="K10" s="780"/>
      <c r="L10" s="780"/>
    </row>
    <row r="11" spans="1:12" ht="34.5" customHeight="1" x14ac:dyDescent="0.25">
      <c r="A11" s="777" t="s">
        <v>514</v>
      </c>
      <c r="B11" s="778"/>
      <c r="C11" s="778"/>
      <c r="D11" s="770"/>
      <c r="E11" s="779" t="str">
        <f>+ACTIVIDAD_5!I15</f>
        <v>Número de atenciones (activaciones de rutas y servicios) de la oferta distrital brindadas para la atención integral a mujeres</v>
      </c>
      <c r="F11" s="780"/>
      <c r="G11" s="780"/>
      <c r="H11" s="780"/>
      <c r="I11" s="780"/>
      <c r="J11" s="780"/>
      <c r="K11" s="780"/>
      <c r="L11" s="781"/>
    </row>
    <row r="12" spans="1:12" ht="47.25" customHeight="1" x14ac:dyDescent="0.25">
      <c r="A12" s="768" t="s">
        <v>515</v>
      </c>
      <c r="B12" s="769"/>
      <c r="C12" s="769"/>
      <c r="D12" s="771"/>
      <c r="E12" s="779" t="s">
        <v>578</v>
      </c>
      <c r="F12" s="780"/>
      <c r="G12" s="780"/>
      <c r="H12" s="780"/>
      <c r="I12" s="780"/>
      <c r="J12" s="780"/>
      <c r="K12" s="780"/>
      <c r="L12" s="781"/>
    </row>
    <row r="13" spans="1:12" ht="28.5" customHeight="1" x14ac:dyDescent="0.25">
      <c r="A13" s="768" t="s">
        <v>517</v>
      </c>
      <c r="B13" s="769"/>
      <c r="C13" s="771"/>
      <c r="D13" s="772" t="s">
        <v>518</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801">
        <f>ACTIVIDAD_5!C36</f>
        <v>1500</v>
      </c>
      <c r="E16" s="802"/>
      <c r="F16" s="802"/>
      <c r="G16" s="802"/>
      <c r="H16" s="803"/>
      <c r="I16" s="768" t="s">
        <v>234</v>
      </c>
      <c r="J16" s="771"/>
      <c r="K16" s="772" t="s">
        <v>21</v>
      </c>
      <c r="L16" s="774"/>
    </row>
    <row r="17" spans="1:16" ht="27.6" customHeight="1" x14ac:dyDescent="0.25">
      <c r="A17" s="768" t="s">
        <v>524</v>
      </c>
      <c r="B17" s="769"/>
      <c r="C17" s="771"/>
      <c r="D17" s="772" t="s">
        <v>518</v>
      </c>
      <c r="E17" s="773"/>
      <c r="F17" s="773"/>
      <c r="G17" s="773"/>
      <c r="H17" s="774"/>
      <c r="I17" s="782"/>
      <c r="J17" s="784"/>
      <c r="K17" s="784"/>
      <c r="L17" s="783"/>
      <c r="M17" s="278"/>
      <c r="N17" s="278"/>
      <c r="O17" s="278"/>
      <c r="P17" s="278"/>
    </row>
    <row r="18" spans="1:16" ht="12" customHeight="1" x14ac:dyDescent="0.25">
      <c r="A18" s="285" t="s">
        <v>525</v>
      </c>
      <c r="B18" s="285" t="s">
        <v>526</v>
      </c>
      <c r="C18" s="768" t="s">
        <v>527</v>
      </c>
      <c r="D18" s="769"/>
      <c r="E18" s="769"/>
      <c r="F18" s="769"/>
      <c r="G18" s="771"/>
      <c r="H18" s="768" t="s">
        <v>528</v>
      </c>
      <c r="I18" s="771"/>
      <c r="J18" s="768" t="s">
        <v>529</v>
      </c>
      <c r="K18" s="771"/>
      <c r="L18" s="285" t="s">
        <v>530</v>
      </c>
      <c r="M18" s="278"/>
      <c r="N18" s="278"/>
      <c r="O18" s="278"/>
      <c r="P18" s="278"/>
    </row>
    <row r="19" spans="1:16" ht="48.75" customHeight="1" x14ac:dyDescent="0.25">
      <c r="A19" s="279">
        <v>1</v>
      </c>
      <c r="B19" s="280" t="s">
        <v>518</v>
      </c>
      <c r="C19" s="772" t="s">
        <v>579</v>
      </c>
      <c r="D19" s="773"/>
      <c r="E19" s="773"/>
      <c r="F19" s="773"/>
      <c r="G19" s="774"/>
      <c r="H19" s="804" t="s">
        <v>580</v>
      </c>
      <c r="I19" s="805"/>
      <c r="J19" s="782" t="s">
        <v>22</v>
      </c>
      <c r="K19" s="783"/>
      <c r="L19" s="280" t="s">
        <v>550</v>
      </c>
      <c r="M19" s="278"/>
      <c r="N19" s="278"/>
      <c r="O19" s="278"/>
      <c r="P19" s="278" t="s">
        <v>581</v>
      </c>
    </row>
    <row r="20" spans="1:16" ht="19.5" customHeight="1" x14ac:dyDescent="0.25">
      <c r="A20" s="279">
        <v>2</v>
      </c>
      <c r="B20" s="280"/>
      <c r="C20" s="772"/>
      <c r="D20" s="773"/>
      <c r="E20" s="773"/>
      <c r="F20" s="773"/>
      <c r="G20" s="774"/>
      <c r="H20" s="772"/>
      <c r="I20" s="774"/>
      <c r="J20" s="782"/>
      <c r="K20" s="783"/>
      <c r="L20" s="280"/>
      <c r="M20" s="278"/>
      <c r="N20" s="278"/>
      <c r="O20" s="278"/>
      <c r="P20" s="278"/>
    </row>
    <row r="21" spans="1:16" ht="20.25" customHeight="1" x14ac:dyDescent="0.25">
      <c r="A21" s="279">
        <v>3</v>
      </c>
      <c r="B21" s="280"/>
      <c r="C21" s="772"/>
      <c r="D21" s="773"/>
      <c r="E21" s="773"/>
      <c r="F21" s="773"/>
      <c r="G21" s="774"/>
      <c r="H21" s="772"/>
      <c r="I21" s="774"/>
      <c r="J21" s="782"/>
      <c r="K21" s="783"/>
      <c r="L21" s="280"/>
      <c r="M21" s="278"/>
      <c r="N21" s="278"/>
      <c r="O21" s="278"/>
      <c r="P21" s="278"/>
    </row>
    <row r="22" spans="1:16" ht="25.5" customHeight="1" x14ac:dyDescent="0.25">
      <c r="A22" s="285" t="s">
        <v>525</v>
      </c>
      <c r="B22" s="768" t="s">
        <v>534</v>
      </c>
      <c r="C22" s="769"/>
      <c r="D22" s="769"/>
      <c r="E22" s="769"/>
      <c r="F22" s="769"/>
      <c r="G22" s="769"/>
      <c r="H22" s="769"/>
      <c r="I22" s="769"/>
      <c r="J22" s="769"/>
      <c r="K22" s="771"/>
      <c r="L22" s="285" t="s">
        <v>535</v>
      </c>
      <c r="M22" s="278"/>
      <c r="N22" s="278"/>
      <c r="O22" s="278"/>
      <c r="P22" s="278"/>
    </row>
    <row r="23" spans="1:16" ht="28.15" customHeight="1" x14ac:dyDescent="0.25">
      <c r="A23" s="279">
        <v>1</v>
      </c>
      <c r="B23" s="772" t="s">
        <v>582</v>
      </c>
      <c r="C23" s="773"/>
      <c r="D23" s="773"/>
      <c r="E23" s="773"/>
      <c r="F23" s="773"/>
      <c r="G23" s="773"/>
      <c r="H23" s="773"/>
      <c r="I23" s="773"/>
      <c r="J23" s="773"/>
      <c r="K23" s="774"/>
      <c r="L23" s="280" t="s">
        <v>22</v>
      </c>
      <c r="M23" s="278"/>
      <c r="N23" s="278"/>
      <c r="O23" s="278"/>
      <c r="P23" s="278"/>
    </row>
    <row r="24" spans="1:16" ht="15.75" customHeight="1" x14ac:dyDescent="0.25">
      <c r="A24" s="768" t="s">
        <v>537</v>
      </c>
      <c r="B24" s="769"/>
      <c r="C24" s="769"/>
      <c r="D24" s="769"/>
      <c r="E24" s="769"/>
      <c r="F24" s="776"/>
      <c r="G24" s="776"/>
      <c r="H24" s="769"/>
      <c r="I24" s="776"/>
      <c r="J24" s="776"/>
      <c r="K24" s="769"/>
      <c r="L24" s="788"/>
      <c r="M24" s="278"/>
      <c r="N24" s="278"/>
      <c r="O24" s="278"/>
      <c r="P24" s="278"/>
    </row>
    <row r="25" spans="1:16" ht="26.25" customHeight="1" x14ac:dyDescent="0.25">
      <c r="A25" s="768" t="s">
        <v>538</v>
      </c>
      <c r="B25" s="769"/>
      <c r="C25" s="771"/>
      <c r="D25" s="772">
        <v>1437</v>
      </c>
      <c r="E25" s="773"/>
      <c r="F25" s="789" t="s">
        <v>539</v>
      </c>
      <c r="G25" s="789"/>
      <c r="H25" s="290">
        <v>2024</v>
      </c>
      <c r="I25" s="789" t="s">
        <v>540</v>
      </c>
      <c r="J25" s="789"/>
      <c r="K25" s="278"/>
      <c r="L25" s="289" t="s">
        <v>541</v>
      </c>
      <c r="M25" s="278"/>
      <c r="N25" s="278"/>
      <c r="O25" s="278"/>
      <c r="P25" s="278"/>
    </row>
    <row r="26" spans="1:16" ht="26.25" customHeight="1" x14ac:dyDescent="0.25">
      <c r="A26" s="768" t="s">
        <v>542</v>
      </c>
      <c r="B26" s="769"/>
      <c r="C26" s="771"/>
      <c r="D26" s="772" t="s">
        <v>583</v>
      </c>
      <c r="E26" s="773"/>
      <c r="F26" s="790"/>
      <c r="G26" s="790"/>
      <c r="H26" s="773"/>
      <c r="I26" s="790"/>
      <c r="J26" s="790"/>
      <c r="K26" s="773"/>
      <c r="L26" s="791"/>
      <c r="M26" s="278"/>
      <c r="N26" s="278"/>
      <c r="O26" s="278"/>
      <c r="P26" s="278"/>
    </row>
    <row r="27" spans="1:16" ht="45.75" customHeight="1" x14ac:dyDescent="0.25">
      <c r="A27" s="768" t="s">
        <v>544</v>
      </c>
      <c r="B27" s="769"/>
      <c r="C27" s="771"/>
      <c r="D27" s="782"/>
      <c r="E27" s="784"/>
      <c r="F27" s="784"/>
      <c r="G27" s="784"/>
      <c r="H27" s="784"/>
      <c r="I27" s="784"/>
      <c r="J27" s="784"/>
      <c r="K27" s="784"/>
      <c r="L27" s="783"/>
      <c r="M27" s="278"/>
      <c r="N27" s="278"/>
      <c r="O27" s="278"/>
      <c r="P27" s="278"/>
    </row>
    <row r="28" spans="1:16" ht="17.649999999999999" customHeight="1" x14ac:dyDescent="0.25">
      <c r="A28" s="768" t="s">
        <v>546</v>
      </c>
      <c r="B28" s="769"/>
      <c r="C28" s="771"/>
      <c r="D28" s="772"/>
      <c r="E28" s="773"/>
      <c r="F28" s="773"/>
      <c r="G28" s="773"/>
      <c r="H28" s="773"/>
      <c r="I28" s="773"/>
      <c r="J28" s="773"/>
      <c r="K28" s="773"/>
      <c r="L28" s="774"/>
      <c r="M28" s="278"/>
      <c r="N28" s="278"/>
      <c r="O28" s="278"/>
      <c r="P28" s="278"/>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D72FD47-277A-4D92-B048-93D3984CEB32}">
          <x14:formula1>
            <xm:f>Datos!$K$2:$K$3</xm:f>
          </x14:formula1>
          <xm:sqref>J19:K21</xm:sqref>
        </x14:dataValidation>
        <x14:dataValidation type="list" allowBlank="1" showInputMessage="1" showErrorMessage="1" xr:uid="{DE7A13D2-9D63-4E06-86DA-DBC2C0FC4DE2}">
          <x14:formula1>
            <xm:f>Datos!$K$2:$K$4</xm:f>
          </x14:formula1>
          <xm:sqref>L23</xm:sqref>
        </x14:dataValidation>
        <x14:dataValidation type="list" allowBlank="1" showInputMessage="1" showErrorMessage="1" xr:uid="{A53C5551-B565-4041-90D5-D5FE1EA4EFA6}">
          <x14:formula1>
            <xm:f>Datos!$J$2:$J$5</xm:f>
          </x14:formula1>
          <xm:sqref>K16:L16</xm:sqref>
        </x14:dataValidation>
        <x14:dataValidation type="list" allowBlank="1" showInputMessage="1" showErrorMessage="1" xr:uid="{1D8322FA-8E50-4BAF-A651-E4A9D62E2764}">
          <x14:formula1>
            <xm:f>Datos!$I$2:$I$7</xm:f>
          </x14:formula1>
          <xm:sqref>K15:L15</xm:sqref>
        </x14:dataValidation>
        <x14:dataValidation type="list" allowBlank="1" showInputMessage="1" showErrorMessage="1" xr:uid="{8D855B28-98AC-4839-955B-93261D970D38}">
          <x14:formula1>
            <xm:f>Datos!$H$2:$H$3</xm:f>
          </x14:formula1>
          <xm:sqref>D15:H15</xm:sqref>
        </x14:dataValidation>
        <x14:dataValidation type="list" allowBlank="1" showInputMessage="1" showErrorMessage="1" xr:uid="{8F60D9FF-A7B3-4255-862F-A03D0E4448FA}">
          <x14:formula1>
            <xm:f>Datos!$G$2:$G$8</xm:f>
          </x14:formula1>
          <xm:sqref>K13:L13</xm:sqref>
        </x14:dataValidation>
        <x14:dataValidation type="list" allowBlank="1" showInputMessage="1" showErrorMessage="1" xr:uid="{EC1D1D18-0096-442B-BB84-698C710E6C54}">
          <x14:formula1>
            <xm:f>Datos!$F$2:$F$18</xm:f>
          </x14:formula1>
          <xm:sqref>K8:L8</xm:sqref>
        </x14:dataValidation>
        <x14:dataValidation type="list" allowBlank="1" showInputMessage="1" showErrorMessage="1" xr:uid="{B672E18E-0954-4C8F-8D2B-B8E3BA430859}">
          <x14:formula1>
            <xm:f>Datos!$E$2:$E$23</xm:f>
          </x14:formula1>
          <xm:sqref>D8:H8</xm:sqref>
        </x14:dataValidation>
        <x14:dataValidation type="list" allowBlank="1" showInputMessage="1" showErrorMessage="1" xr:uid="{BE5E9B8F-91B6-4B65-8D0E-57619006BDA4}">
          <x14:formula1>
            <xm:f>Datos!$D$2:$D$7</xm:f>
          </x14:formula1>
          <xm:sqref>K7:L7</xm:sqref>
        </x14:dataValidation>
        <x14:dataValidation type="list" allowBlank="1" showInputMessage="1" showErrorMessage="1" xr:uid="{FF5E5122-3E6D-4E99-8F4A-69B3C6AB5B39}">
          <x14:formula1>
            <xm:f>Datos!$C$2:$C$3</xm:f>
          </x14:formula1>
          <xm:sqref>D7:H7</xm:sqref>
        </x14:dataValidation>
        <x14:dataValidation type="list" allowBlank="1" showInputMessage="1" showErrorMessage="1" xr:uid="{765F0E21-C552-4E61-9687-92A420A9DD65}">
          <x14:formula1>
            <xm:f>Datos!$B$2:$B$6</xm:f>
          </x14:formula1>
          <xm:sqref>K6:L6</xm:sqref>
        </x14:dataValidation>
        <x14:dataValidation type="list" allowBlank="1" showInputMessage="1" showErrorMessage="1" xr:uid="{0DB820E2-5F0E-4177-A05F-ADD2B72CBCFE}">
          <x14:formula1>
            <xm:f>Datos!$A$2:$A$5</xm:f>
          </x14:formula1>
          <xm:sqref>D6:H6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view="pageBreakPreview" zoomScaleNormal="100" zoomScaleSheetLayoutView="100" workbookViewId="0">
      <selection activeCell="C21" sqref="C21:G21"/>
    </sheetView>
  </sheetViews>
  <sheetFormatPr baseColWidth="10" defaultColWidth="8.7109375" defaultRowHeight="12.75" x14ac:dyDescent="0.25"/>
  <cols>
    <col min="1" max="1" width="3.28515625" style="278" customWidth="1"/>
    <col min="2" max="2" width="9.28515625" style="278" customWidth="1"/>
    <col min="3" max="3" width="5.7109375" style="278" customWidth="1"/>
    <col min="4" max="4" width="6.7109375" style="278" customWidth="1"/>
    <col min="5" max="5" width="5.7109375" style="278" customWidth="1"/>
    <col min="6" max="6" width="10.28515625" style="278" customWidth="1"/>
    <col min="7" max="7" width="2.140625" style="278" customWidth="1"/>
    <col min="8" max="8" width="18.7109375" style="278" customWidth="1"/>
    <col min="9" max="9" width="12.7109375" style="278" customWidth="1"/>
    <col min="10" max="10" width="6.7109375" style="278" customWidth="1"/>
    <col min="11" max="11" width="18.7109375" style="278" customWidth="1"/>
    <col min="12" max="12" width="25.7109375" style="278" customWidth="1"/>
    <col min="13" max="16384" width="8.7109375" style="278"/>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76"/>
      <c r="F9" s="776"/>
      <c r="G9" s="776"/>
      <c r="H9" s="776"/>
      <c r="I9" s="776"/>
      <c r="J9" s="776"/>
      <c r="K9" s="776"/>
      <c r="L9" s="806"/>
    </row>
    <row r="10" spans="1:12" ht="41.25" customHeight="1" x14ac:dyDescent="0.25">
      <c r="A10" s="789" t="s">
        <v>218</v>
      </c>
      <c r="B10" s="789"/>
      <c r="C10" s="789"/>
      <c r="D10" s="789"/>
      <c r="E10" s="807" t="str">
        <f>+'META_PDD 37'!B23</f>
        <v>37. Asegurar que el 100% de los casos de representación jurídica ejercida por la SDMujer que requieran servicios de psicología forense y acompañamiento psicosocial, accedan a los mismos.</v>
      </c>
      <c r="F10" s="807"/>
      <c r="G10" s="807"/>
      <c r="H10" s="807"/>
      <c r="I10" s="807"/>
      <c r="J10" s="807"/>
      <c r="K10" s="807"/>
      <c r="L10" s="807"/>
    </row>
    <row r="11" spans="1:12" ht="34.5" customHeight="1" x14ac:dyDescent="0.25">
      <c r="A11" s="777" t="s">
        <v>514</v>
      </c>
      <c r="B11" s="778"/>
      <c r="C11" s="778"/>
      <c r="D11" s="770"/>
      <c r="E11" s="808" t="str">
        <f>+'META_PDD 37'!B24</f>
        <v>3860 - Porcentaje de casos de representación jurídica ejercida por la SDMujer que acceden a los servicios de psicología forense y acompañamiento psicosocial, cuando se requiera.</v>
      </c>
      <c r="F11" s="809"/>
      <c r="G11" s="809"/>
      <c r="H11" s="809"/>
      <c r="I11" s="809"/>
      <c r="J11" s="809"/>
      <c r="K11" s="809"/>
      <c r="L11" s="810"/>
    </row>
    <row r="12" spans="1:12" ht="47.25" customHeight="1" x14ac:dyDescent="0.25">
      <c r="A12" s="768" t="s">
        <v>515</v>
      </c>
      <c r="B12" s="769"/>
      <c r="C12" s="769"/>
      <c r="D12" s="771"/>
      <c r="E12" s="779" t="s">
        <v>547</v>
      </c>
      <c r="F12" s="780"/>
      <c r="G12" s="780"/>
      <c r="H12" s="780"/>
      <c r="I12" s="780"/>
      <c r="J12" s="780"/>
      <c r="K12" s="780"/>
      <c r="L12" s="781"/>
    </row>
    <row r="13" spans="1:12" ht="28.5" customHeight="1" x14ac:dyDescent="0.25">
      <c r="A13" s="768" t="s">
        <v>517</v>
      </c>
      <c r="B13" s="769"/>
      <c r="C13" s="771"/>
      <c r="D13" s="772">
        <v>3860</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811">
        <f>'META_PDD 37'!C26</f>
        <v>1</v>
      </c>
      <c r="E16" s="812"/>
      <c r="F16" s="812"/>
      <c r="G16" s="812"/>
      <c r="H16" s="813"/>
      <c r="I16" s="768" t="s">
        <v>234</v>
      </c>
      <c r="J16" s="771"/>
      <c r="K16" s="772" t="s">
        <v>23</v>
      </c>
      <c r="L16" s="774"/>
    </row>
    <row r="17" spans="1:12" ht="27.6" customHeight="1" x14ac:dyDescent="0.25">
      <c r="A17" s="768" t="s">
        <v>524</v>
      </c>
      <c r="B17" s="769"/>
      <c r="C17" s="771"/>
      <c r="D17" s="772" t="s">
        <v>584</v>
      </c>
      <c r="E17" s="773"/>
      <c r="F17" s="773"/>
      <c r="G17" s="773"/>
      <c r="H17" s="774"/>
      <c r="I17" s="782"/>
      <c r="J17" s="784"/>
      <c r="K17" s="784"/>
      <c r="L17" s="783"/>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64.5" customHeight="1" x14ac:dyDescent="0.25">
      <c r="A19" s="351">
        <v>1</v>
      </c>
      <c r="B19" s="280" t="s">
        <v>518</v>
      </c>
      <c r="C19" s="772" t="s">
        <v>548</v>
      </c>
      <c r="D19" s="773"/>
      <c r="E19" s="773"/>
      <c r="F19" s="773"/>
      <c r="G19" s="774"/>
      <c r="H19" s="772" t="s">
        <v>549</v>
      </c>
      <c r="I19" s="774"/>
      <c r="J19" s="772" t="s">
        <v>22</v>
      </c>
      <c r="K19" s="774"/>
      <c r="L19" s="280" t="s">
        <v>550</v>
      </c>
    </row>
    <row r="20" spans="1:12" ht="75" customHeight="1" x14ac:dyDescent="0.25">
      <c r="A20" s="351">
        <v>2</v>
      </c>
      <c r="B20" s="280" t="s">
        <v>518</v>
      </c>
      <c r="C20" s="772" t="s">
        <v>551</v>
      </c>
      <c r="D20" s="773"/>
      <c r="E20" s="773"/>
      <c r="F20" s="773"/>
      <c r="G20" s="774"/>
      <c r="H20" s="772" t="s">
        <v>552</v>
      </c>
      <c r="I20" s="774"/>
      <c r="J20" s="772" t="s">
        <v>22</v>
      </c>
      <c r="K20" s="774"/>
      <c r="L20" s="280" t="s">
        <v>553</v>
      </c>
    </row>
    <row r="21" spans="1:12" ht="64.5" customHeight="1" x14ac:dyDescent="0.25">
      <c r="A21" s="351">
        <v>3</v>
      </c>
      <c r="B21" s="280" t="s">
        <v>518</v>
      </c>
      <c r="C21" s="772" t="s">
        <v>554</v>
      </c>
      <c r="D21" s="773"/>
      <c r="E21" s="773"/>
      <c r="F21" s="773"/>
      <c r="G21" s="774"/>
      <c r="H21" s="772" t="s">
        <v>555</v>
      </c>
      <c r="I21" s="774"/>
      <c r="J21" s="772" t="s">
        <v>22</v>
      </c>
      <c r="K21" s="774"/>
      <c r="L21" s="280" t="s">
        <v>553</v>
      </c>
    </row>
    <row r="22" spans="1:12" ht="25.5" customHeight="1" x14ac:dyDescent="0.25">
      <c r="A22" s="285" t="s">
        <v>525</v>
      </c>
      <c r="B22" s="768" t="s">
        <v>534</v>
      </c>
      <c r="C22" s="769"/>
      <c r="D22" s="769"/>
      <c r="E22" s="769"/>
      <c r="F22" s="769"/>
      <c r="G22" s="769"/>
      <c r="H22" s="769"/>
      <c r="I22" s="769"/>
      <c r="J22" s="769"/>
      <c r="K22" s="771"/>
      <c r="L22" s="285" t="s">
        <v>535</v>
      </c>
    </row>
    <row r="23" spans="1:12" ht="28.15" customHeight="1" x14ac:dyDescent="0.25">
      <c r="A23" s="351">
        <v>1</v>
      </c>
      <c r="B23" s="772" t="s">
        <v>556</v>
      </c>
      <c r="C23" s="773"/>
      <c r="D23" s="773"/>
      <c r="E23" s="773"/>
      <c r="F23" s="773"/>
      <c r="G23" s="773"/>
      <c r="H23" s="773"/>
      <c r="I23" s="773"/>
      <c r="J23" s="773"/>
      <c r="K23" s="774"/>
      <c r="L23" s="280" t="s">
        <v>34</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792">
        <v>0.91</v>
      </c>
      <c r="E25" s="773"/>
      <c r="F25" s="789" t="s">
        <v>539</v>
      </c>
      <c r="G25" s="789"/>
      <c r="H25" s="290">
        <v>2024</v>
      </c>
      <c r="I25" s="789" t="s">
        <v>540</v>
      </c>
      <c r="J25" s="789"/>
      <c r="K25" s="352"/>
      <c r="L25" s="289" t="s">
        <v>585</v>
      </c>
    </row>
    <row r="26" spans="1:12" ht="26.25" customHeight="1" x14ac:dyDescent="0.25">
      <c r="A26" s="768" t="s">
        <v>542</v>
      </c>
      <c r="B26" s="769"/>
      <c r="C26" s="771"/>
      <c r="D26" s="772" t="s">
        <v>557</v>
      </c>
      <c r="E26" s="773"/>
      <c r="F26" s="790"/>
      <c r="G26" s="790"/>
      <c r="H26" s="773"/>
      <c r="I26" s="790"/>
      <c r="J26" s="790"/>
      <c r="K26" s="773"/>
      <c r="L26" s="791"/>
    </row>
    <row r="27" spans="1:12" ht="53.25" customHeight="1" x14ac:dyDescent="0.25">
      <c r="A27" s="768" t="s">
        <v>544</v>
      </c>
      <c r="B27" s="769"/>
      <c r="C27" s="771"/>
      <c r="D27" s="772" t="s">
        <v>558</v>
      </c>
      <c r="E27" s="773"/>
      <c r="F27" s="773"/>
      <c r="G27" s="773"/>
      <c r="H27" s="773"/>
      <c r="I27" s="773"/>
      <c r="J27" s="773"/>
      <c r="K27" s="773"/>
      <c r="L27" s="774"/>
    </row>
    <row r="28" spans="1:12" ht="17.649999999999999" customHeight="1" x14ac:dyDescent="0.25">
      <c r="A28" s="768" t="s">
        <v>546</v>
      </c>
      <c r="B28" s="769"/>
      <c r="C28" s="771"/>
      <c r="D28" s="772"/>
      <c r="E28" s="773"/>
      <c r="F28" s="773"/>
      <c r="G28" s="773"/>
      <c r="H28" s="773"/>
      <c r="I28" s="773"/>
      <c r="J28" s="773"/>
      <c r="K28" s="773"/>
      <c r="L28" s="774"/>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30A85B-1C85-4F42-AFC8-86DD37E75221}">
          <x14:formula1>
            <xm:f>Datos!$K$2:$K$3</xm:f>
          </x14:formula1>
          <xm:sqref>J19:K21</xm:sqref>
        </x14:dataValidation>
        <x14:dataValidation type="list" allowBlank="1" showInputMessage="1" showErrorMessage="1" xr:uid="{8D540384-D896-4E67-80AB-0DF6A1EA117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36D8-B1ED-497F-9697-B84B40EF61B8}">
  <sheetPr>
    <tabColor rgb="FFFFFF00"/>
    <pageSetUpPr fitToPage="1"/>
  </sheetPr>
  <dimension ref="A1:L28"/>
  <sheetViews>
    <sheetView view="pageBreakPreview" zoomScale="110" zoomScaleNormal="100" zoomScaleSheetLayoutView="110" workbookViewId="0">
      <selection activeCell="D26" sqref="D26:L26"/>
    </sheetView>
  </sheetViews>
  <sheetFormatPr baseColWidth="10" defaultColWidth="8.7109375" defaultRowHeight="12.75" x14ac:dyDescent="0.25"/>
  <cols>
    <col min="1" max="1" width="3.28515625" style="278" customWidth="1"/>
    <col min="2" max="2" width="9.28515625" style="278" customWidth="1"/>
    <col min="3" max="3" width="5.7109375" style="278" customWidth="1"/>
    <col min="4" max="4" width="6.7109375" style="278" customWidth="1"/>
    <col min="5" max="5" width="5.7109375" style="278" customWidth="1"/>
    <col min="6" max="6" width="10.28515625" style="278" customWidth="1"/>
    <col min="7" max="7" width="2.140625" style="278" customWidth="1"/>
    <col min="8" max="8" width="18.7109375" style="278" customWidth="1"/>
    <col min="9" max="9" width="12.7109375" style="278" customWidth="1"/>
    <col min="10" max="10" width="6.7109375" style="278" customWidth="1"/>
    <col min="11" max="11" width="18.7109375" style="278" customWidth="1"/>
    <col min="12" max="12" width="25.7109375" style="278" customWidth="1"/>
    <col min="13" max="16384" width="8.7109375" style="278"/>
  </cols>
  <sheetData>
    <row r="1" spans="1:12" ht="18.75" customHeight="1" x14ac:dyDescent="0.25">
      <c r="A1" s="755"/>
      <c r="B1" s="756"/>
      <c r="C1" s="756"/>
      <c r="D1" s="756"/>
      <c r="E1" s="757"/>
      <c r="F1" s="764" t="s">
        <v>505</v>
      </c>
      <c r="G1" s="765"/>
      <c r="H1" s="765"/>
      <c r="I1" s="765"/>
      <c r="J1" s="765"/>
      <c r="K1" s="765"/>
      <c r="L1" s="277"/>
    </row>
    <row r="2" spans="1:12" ht="18.75" customHeight="1" x14ac:dyDescent="0.25">
      <c r="A2" s="758"/>
      <c r="B2" s="759"/>
      <c r="C2" s="759"/>
      <c r="D2" s="759"/>
      <c r="E2" s="760"/>
      <c r="F2" s="766"/>
      <c r="G2" s="767"/>
      <c r="H2" s="767"/>
      <c r="I2" s="767"/>
      <c r="J2" s="767"/>
      <c r="K2" s="767"/>
      <c r="L2" s="277"/>
    </row>
    <row r="3" spans="1:12" ht="18.75" customHeight="1" x14ac:dyDescent="0.25">
      <c r="A3" s="758"/>
      <c r="B3" s="759"/>
      <c r="C3" s="759"/>
      <c r="D3" s="759"/>
      <c r="E3" s="760"/>
      <c r="F3" s="764" t="s">
        <v>506</v>
      </c>
      <c r="G3" s="765"/>
      <c r="H3" s="765"/>
      <c r="I3" s="765"/>
      <c r="J3" s="765"/>
      <c r="K3" s="765"/>
      <c r="L3" s="277"/>
    </row>
    <row r="4" spans="1:12" ht="18.75" customHeight="1" x14ac:dyDescent="0.25">
      <c r="A4" s="761"/>
      <c r="B4" s="762"/>
      <c r="C4" s="762"/>
      <c r="D4" s="762"/>
      <c r="E4" s="763"/>
      <c r="F4" s="766"/>
      <c r="G4" s="767"/>
      <c r="H4" s="767"/>
      <c r="I4" s="767"/>
      <c r="J4" s="767"/>
      <c r="K4" s="767"/>
      <c r="L4" s="277"/>
    </row>
    <row r="5" spans="1:12" ht="15.75" customHeight="1" x14ac:dyDescent="0.25">
      <c r="A5" s="768" t="s">
        <v>507</v>
      </c>
      <c r="B5" s="769"/>
      <c r="C5" s="769"/>
      <c r="D5" s="769"/>
      <c r="E5" s="769"/>
      <c r="F5" s="769"/>
      <c r="G5" s="769"/>
      <c r="H5" s="769"/>
      <c r="I5" s="769"/>
      <c r="J5" s="769"/>
      <c r="K5" s="769"/>
      <c r="L5" s="770"/>
    </row>
    <row r="6" spans="1:12" ht="23.25" customHeight="1" x14ac:dyDescent="0.25">
      <c r="A6" s="768" t="s">
        <v>508</v>
      </c>
      <c r="B6" s="769"/>
      <c r="C6" s="771"/>
      <c r="D6" s="772" t="s">
        <v>12</v>
      </c>
      <c r="E6" s="773"/>
      <c r="F6" s="773"/>
      <c r="G6" s="773"/>
      <c r="H6" s="774"/>
      <c r="I6" s="768" t="s">
        <v>509</v>
      </c>
      <c r="J6" s="771"/>
      <c r="K6" s="772" t="s">
        <v>37</v>
      </c>
      <c r="L6" s="774"/>
    </row>
    <row r="7" spans="1:12" ht="17.649999999999999" customHeight="1" x14ac:dyDescent="0.25">
      <c r="A7" s="768" t="s">
        <v>510</v>
      </c>
      <c r="B7" s="769"/>
      <c r="C7" s="771"/>
      <c r="D7" s="772" t="s">
        <v>26</v>
      </c>
      <c r="E7" s="773"/>
      <c r="F7" s="773"/>
      <c r="G7" s="773"/>
      <c r="H7" s="774"/>
      <c r="I7" s="768" t="s">
        <v>98</v>
      </c>
      <c r="J7" s="771"/>
      <c r="K7" s="772" t="s">
        <v>15</v>
      </c>
      <c r="L7" s="774"/>
    </row>
    <row r="8" spans="1:12" ht="35.65" customHeight="1" x14ac:dyDescent="0.25">
      <c r="A8" s="768" t="s">
        <v>511</v>
      </c>
      <c r="B8" s="769"/>
      <c r="C8" s="771"/>
      <c r="D8" s="772" t="s">
        <v>59</v>
      </c>
      <c r="E8" s="773"/>
      <c r="F8" s="773"/>
      <c r="G8" s="773"/>
      <c r="H8" s="774"/>
      <c r="I8" s="768" t="s">
        <v>512</v>
      </c>
      <c r="J8" s="771"/>
      <c r="K8" s="772" t="s">
        <v>73</v>
      </c>
      <c r="L8" s="774"/>
    </row>
    <row r="9" spans="1:12" ht="15.75" customHeight="1" x14ac:dyDescent="0.25">
      <c r="A9" s="775" t="s">
        <v>513</v>
      </c>
      <c r="B9" s="776"/>
      <c r="C9" s="776"/>
      <c r="D9" s="776"/>
      <c r="E9" s="776"/>
      <c r="F9" s="776"/>
      <c r="G9" s="776"/>
      <c r="H9" s="776"/>
      <c r="I9" s="776"/>
      <c r="J9" s="776"/>
      <c r="K9" s="776"/>
      <c r="L9" s="806"/>
    </row>
    <row r="10" spans="1:12" ht="41.25" customHeight="1" x14ac:dyDescent="0.25">
      <c r="A10" s="789" t="s">
        <v>218</v>
      </c>
      <c r="B10" s="789"/>
      <c r="C10" s="789"/>
      <c r="D10" s="789"/>
      <c r="E10" s="807" t="str">
        <f>+'META_PDD 38'!B23</f>
        <v>Aumentar a (22) espacios interinstitucionales los servicios jurídicos y psicosociales dirigidos a mujeres víctimas de violencia fortaleciendo el modelo de ruta integral y la oferta de acompañamiento psico jurídico en los Centros de Atención de Fiscalía y URIs</v>
      </c>
      <c r="F10" s="807"/>
      <c r="G10" s="807"/>
      <c r="H10" s="807"/>
      <c r="I10" s="807"/>
      <c r="J10" s="807"/>
      <c r="K10" s="807"/>
      <c r="L10" s="807"/>
    </row>
    <row r="11" spans="1:12" ht="34.5" customHeight="1" x14ac:dyDescent="0.25">
      <c r="A11" s="777" t="s">
        <v>514</v>
      </c>
      <c r="B11" s="778"/>
      <c r="C11" s="778"/>
      <c r="D11" s="770"/>
      <c r="E11" s="808" t="str">
        <f>+'META_PDD 38'!B24</f>
        <v>Incremento en el número de espacios interinstitucionales con servicios jurídicos y psicosociales dirigido a mujeres víctimas de violencia.</v>
      </c>
      <c r="F11" s="809"/>
      <c r="G11" s="809"/>
      <c r="H11" s="809"/>
      <c r="I11" s="809"/>
      <c r="J11" s="809"/>
      <c r="K11" s="809"/>
      <c r="L11" s="810"/>
    </row>
    <row r="12" spans="1:12" ht="47.25" customHeight="1" x14ac:dyDescent="0.25">
      <c r="A12" s="768" t="s">
        <v>515</v>
      </c>
      <c r="B12" s="769"/>
      <c r="C12" s="769"/>
      <c r="D12" s="771"/>
      <c r="E12" s="779" t="s">
        <v>586</v>
      </c>
      <c r="F12" s="780"/>
      <c r="G12" s="780"/>
      <c r="H12" s="780"/>
      <c r="I12" s="780"/>
      <c r="J12" s="780"/>
      <c r="K12" s="780"/>
      <c r="L12" s="781"/>
    </row>
    <row r="13" spans="1:12" ht="28.5" customHeight="1" x14ac:dyDescent="0.25">
      <c r="A13" s="768" t="s">
        <v>517</v>
      </c>
      <c r="B13" s="769"/>
      <c r="C13" s="771"/>
      <c r="D13" s="772">
        <v>3861</v>
      </c>
      <c r="E13" s="773"/>
      <c r="F13" s="773"/>
      <c r="G13" s="773"/>
      <c r="H13" s="774"/>
      <c r="I13" s="768" t="s">
        <v>519</v>
      </c>
      <c r="J13" s="771"/>
      <c r="K13" s="772" t="s">
        <v>49</v>
      </c>
      <c r="L13" s="774"/>
    </row>
    <row r="14" spans="1:12" ht="15.75" customHeight="1" x14ac:dyDescent="0.25">
      <c r="A14" s="768" t="s">
        <v>520</v>
      </c>
      <c r="B14" s="769"/>
      <c r="C14" s="769"/>
      <c r="D14" s="769"/>
      <c r="E14" s="769"/>
      <c r="F14" s="769"/>
      <c r="G14" s="769"/>
      <c r="H14" s="769"/>
      <c r="I14" s="769"/>
      <c r="J14" s="769"/>
      <c r="K14" s="769"/>
      <c r="L14" s="770"/>
    </row>
    <row r="15" spans="1:12" ht="25.5" customHeight="1" x14ac:dyDescent="0.25">
      <c r="A15" s="768" t="s">
        <v>521</v>
      </c>
      <c r="B15" s="769"/>
      <c r="C15" s="771"/>
      <c r="D15" s="772" t="s">
        <v>19</v>
      </c>
      <c r="E15" s="773"/>
      <c r="F15" s="773"/>
      <c r="G15" s="773"/>
      <c r="H15" s="774"/>
      <c r="I15" s="768" t="s">
        <v>522</v>
      </c>
      <c r="J15" s="771"/>
      <c r="K15" s="772" t="s">
        <v>20</v>
      </c>
      <c r="L15" s="774"/>
    </row>
    <row r="16" spans="1:12" ht="25.5" customHeight="1" x14ac:dyDescent="0.25">
      <c r="A16" s="768" t="s">
        <v>523</v>
      </c>
      <c r="B16" s="769"/>
      <c r="C16" s="771"/>
      <c r="D16" s="798">
        <f>'META_PDD 38'!C26</f>
        <v>20</v>
      </c>
      <c r="E16" s="799"/>
      <c r="F16" s="799"/>
      <c r="G16" s="799"/>
      <c r="H16" s="800"/>
      <c r="I16" s="768" t="s">
        <v>234</v>
      </c>
      <c r="J16" s="771"/>
      <c r="K16" s="772" t="s">
        <v>33</v>
      </c>
      <c r="L16" s="774"/>
    </row>
    <row r="17" spans="1:12" ht="27.6" customHeight="1" x14ac:dyDescent="0.25">
      <c r="A17" s="768" t="s">
        <v>524</v>
      </c>
      <c r="B17" s="769"/>
      <c r="C17" s="771"/>
      <c r="D17" s="772" t="s">
        <v>584</v>
      </c>
      <c r="E17" s="773"/>
      <c r="F17" s="773"/>
      <c r="G17" s="773"/>
      <c r="H17" s="774"/>
      <c r="I17" s="772"/>
      <c r="J17" s="773"/>
      <c r="K17" s="773"/>
      <c r="L17" s="774"/>
    </row>
    <row r="18" spans="1:12" ht="12" customHeight="1" x14ac:dyDescent="0.25">
      <c r="A18" s="285" t="s">
        <v>525</v>
      </c>
      <c r="B18" s="285" t="s">
        <v>526</v>
      </c>
      <c r="C18" s="768" t="s">
        <v>527</v>
      </c>
      <c r="D18" s="769"/>
      <c r="E18" s="769"/>
      <c r="F18" s="769"/>
      <c r="G18" s="771"/>
      <c r="H18" s="768" t="s">
        <v>528</v>
      </c>
      <c r="I18" s="771"/>
      <c r="J18" s="768" t="s">
        <v>529</v>
      </c>
      <c r="K18" s="771"/>
      <c r="L18" s="285" t="s">
        <v>530</v>
      </c>
    </row>
    <row r="19" spans="1:12" ht="96.6" customHeight="1" x14ac:dyDescent="0.25">
      <c r="A19" s="351">
        <v>1</v>
      </c>
      <c r="B19" s="280" t="s">
        <v>518</v>
      </c>
      <c r="C19" s="772" t="s">
        <v>587</v>
      </c>
      <c r="D19" s="773"/>
      <c r="E19" s="773"/>
      <c r="F19" s="773"/>
      <c r="G19" s="774"/>
      <c r="H19" s="772" t="s">
        <v>588</v>
      </c>
      <c r="I19" s="774"/>
      <c r="J19" s="772" t="s">
        <v>22</v>
      </c>
      <c r="K19" s="774"/>
      <c r="L19" s="289" t="s">
        <v>589</v>
      </c>
    </row>
    <row r="20" spans="1:12" ht="34.15" customHeight="1" x14ac:dyDescent="0.25">
      <c r="A20" s="351"/>
      <c r="B20" s="280"/>
      <c r="C20" s="772"/>
      <c r="D20" s="773"/>
      <c r="E20" s="773"/>
      <c r="F20" s="773"/>
      <c r="G20" s="774"/>
      <c r="H20" s="772"/>
      <c r="I20" s="774"/>
      <c r="J20" s="772"/>
      <c r="K20" s="774"/>
      <c r="L20" s="280"/>
    </row>
    <row r="21" spans="1:12" ht="34.15" customHeight="1" x14ac:dyDescent="0.25">
      <c r="A21" s="351"/>
      <c r="B21" s="280"/>
      <c r="C21" s="772"/>
      <c r="D21" s="773"/>
      <c r="E21" s="773"/>
      <c r="F21" s="773"/>
      <c r="G21" s="774"/>
      <c r="H21" s="772"/>
      <c r="I21" s="774"/>
      <c r="J21" s="772"/>
      <c r="K21" s="774"/>
      <c r="L21" s="280"/>
    </row>
    <row r="22" spans="1:12" ht="25.5" customHeight="1" x14ac:dyDescent="0.25">
      <c r="A22" s="285" t="s">
        <v>525</v>
      </c>
      <c r="B22" s="768" t="s">
        <v>534</v>
      </c>
      <c r="C22" s="769"/>
      <c r="D22" s="769"/>
      <c r="E22" s="769"/>
      <c r="F22" s="769"/>
      <c r="G22" s="769"/>
      <c r="H22" s="769"/>
      <c r="I22" s="769"/>
      <c r="J22" s="769"/>
      <c r="K22" s="771"/>
      <c r="L22" s="285" t="s">
        <v>535</v>
      </c>
    </row>
    <row r="23" spans="1:12" ht="28.15" customHeight="1" x14ac:dyDescent="0.25">
      <c r="A23" s="351">
        <v>1</v>
      </c>
      <c r="B23" s="772" t="s">
        <v>590</v>
      </c>
      <c r="C23" s="773"/>
      <c r="D23" s="773"/>
      <c r="E23" s="773"/>
      <c r="F23" s="773"/>
      <c r="G23" s="773"/>
      <c r="H23" s="773"/>
      <c r="I23" s="773"/>
      <c r="J23" s="773"/>
      <c r="K23" s="774"/>
      <c r="L23" s="280" t="s">
        <v>22</v>
      </c>
    </row>
    <row r="24" spans="1:12" ht="15.75" customHeight="1" x14ac:dyDescent="0.25">
      <c r="A24" s="768" t="s">
        <v>537</v>
      </c>
      <c r="B24" s="769"/>
      <c r="C24" s="769"/>
      <c r="D24" s="769"/>
      <c r="E24" s="769"/>
      <c r="F24" s="776"/>
      <c r="G24" s="776"/>
      <c r="H24" s="769"/>
      <c r="I24" s="776"/>
      <c r="J24" s="776"/>
      <c r="K24" s="769"/>
      <c r="L24" s="788"/>
    </row>
    <row r="25" spans="1:12" ht="26.25" customHeight="1" x14ac:dyDescent="0.25">
      <c r="A25" s="768" t="s">
        <v>538</v>
      </c>
      <c r="B25" s="769"/>
      <c r="C25" s="771"/>
      <c r="D25" s="814">
        <v>13</v>
      </c>
      <c r="E25" s="815"/>
      <c r="F25" s="789" t="s">
        <v>591</v>
      </c>
      <c r="G25" s="789"/>
      <c r="H25" s="290">
        <v>2024</v>
      </c>
      <c r="I25" s="789" t="s">
        <v>540</v>
      </c>
      <c r="J25" s="789"/>
      <c r="K25" s="352"/>
      <c r="L25" s="289" t="s">
        <v>589</v>
      </c>
    </row>
    <row r="26" spans="1:12" ht="26.25" customHeight="1" x14ac:dyDescent="0.25">
      <c r="A26" s="768" t="s">
        <v>542</v>
      </c>
      <c r="B26" s="769"/>
      <c r="C26" s="771"/>
      <c r="D26" s="772" t="s">
        <v>592</v>
      </c>
      <c r="E26" s="773"/>
      <c r="F26" s="790"/>
      <c r="G26" s="790"/>
      <c r="H26" s="773"/>
      <c r="I26" s="790"/>
      <c r="J26" s="790"/>
      <c r="K26" s="773"/>
      <c r="L26" s="791"/>
    </row>
    <row r="27" spans="1:12" ht="45.75" customHeight="1" x14ac:dyDescent="0.25">
      <c r="A27" s="768" t="s">
        <v>544</v>
      </c>
      <c r="B27" s="769"/>
      <c r="C27" s="771"/>
      <c r="D27" s="772" t="s">
        <v>593</v>
      </c>
      <c r="E27" s="773"/>
      <c r="F27" s="773"/>
      <c r="G27" s="773"/>
      <c r="H27" s="773"/>
      <c r="I27" s="773"/>
      <c r="J27" s="773"/>
      <c r="K27" s="773"/>
      <c r="L27" s="774"/>
    </row>
    <row r="28" spans="1:12" ht="17.649999999999999" customHeight="1" x14ac:dyDescent="0.25">
      <c r="A28" s="768" t="s">
        <v>546</v>
      </c>
      <c r="B28" s="769"/>
      <c r="C28" s="771"/>
      <c r="D28" s="772"/>
      <c r="E28" s="773"/>
      <c r="F28" s="773"/>
      <c r="G28" s="773"/>
      <c r="H28" s="773"/>
      <c r="I28" s="773"/>
      <c r="J28" s="773"/>
      <c r="K28" s="773"/>
      <c r="L28" s="77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B0822ED5-FBC4-4E23-AA85-6A98BB8B8AF3}">
          <x14:formula1>
            <xm:f>Datos!$A$2:$A$5</xm:f>
          </x14:formula1>
          <xm:sqref>D6:H6</xm:sqref>
        </x14:dataValidation>
        <x14:dataValidation type="list" allowBlank="1" showInputMessage="1" showErrorMessage="1" xr:uid="{45231F7F-1A6E-489F-9F84-25B30D52E30E}">
          <x14:formula1>
            <xm:f>Datos!$B$2:$B$6</xm:f>
          </x14:formula1>
          <xm:sqref>K6:L6</xm:sqref>
        </x14:dataValidation>
        <x14:dataValidation type="list" allowBlank="1" showInputMessage="1" showErrorMessage="1" xr:uid="{7BD2B487-0FD6-48A9-A764-949F4037836A}">
          <x14:formula1>
            <xm:f>Datos!$C$2:$C$3</xm:f>
          </x14:formula1>
          <xm:sqref>D7:H7</xm:sqref>
        </x14:dataValidation>
        <x14:dataValidation type="list" allowBlank="1" showInputMessage="1" showErrorMessage="1" xr:uid="{197C8EB1-D635-4977-BD22-CE0BC1304C7A}">
          <x14:formula1>
            <xm:f>Datos!$D$2:$D$7</xm:f>
          </x14:formula1>
          <xm:sqref>K7:L7</xm:sqref>
        </x14:dataValidation>
        <x14:dataValidation type="list" allowBlank="1" showInputMessage="1" showErrorMessage="1" xr:uid="{E73783D7-92D7-4005-87CD-61EDFAD59A4F}">
          <x14:formula1>
            <xm:f>Datos!$E$2:$E$23</xm:f>
          </x14:formula1>
          <xm:sqref>D8:H8</xm:sqref>
        </x14:dataValidation>
        <x14:dataValidation type="list" allowBlank="1" showInputMessage="1" showErrorMessage="1" xr:uid="{AA8546DD-FDB0-4F51-A0FB-26B969A44586}">
          <x14:formula1>
            <xm:f>Datos!$F$2:$F$18</xm:f>
          </x14:formula1>
          <xm:sqref>K8:L8</xm:sqref>
        </x14:dataValidation>
        <x14:dataValidation type="list" allowBlank="1" showInputMessage="1" showErrorMessage="1" xr:uid="{66412273-D089-48B3-AF6A-2828AD9782D9}">
          <x14:formula1>
            <xm:f>Datos!$G$2:$G$8</xm:f>
          </x14:formula1>
          <xm:sqref>K13:L13</xm:sqref>
        </x14:dataValidation>
        <x14:dataValidation type="list" allowBlank="1" showInputMessage="1" showErrorMessage="1" xr:uid="{EDBD4D76-5958-45AE-9678-CFE436C15890}">
          <x14:formula1>
            <xm:f>Datos!$H$2:$H$3</xm:f>
          </x14:formula1>
          <xm:sqref>D15:H15</xm:sqref>
        </x14:dataValidation>
        <x14:dataValidation type="list" allowBlank="1" showInputMessage="1" showErrorMessage="1" xr:uid="{52D27F9A-36B3-4651-8B57-CB91A1124373}">
          <x14:formula1>
            <xm:f>Datos!$I$2:$I$7</xm:f>
          </x14:formula1>
          <xm:sqref>K15:L15</xm:sqref>
        </x14:dataValidation>
        <x14:dataValidation type="list" allowBlank="1" showInputMessage="1" showErrorMessage="1" xr:uid="{63BAE630-F814-4586-B9C6-41C80994041E}">
          <x14:formula1>
            <xm:f>Datos!$J$2:$J$5</xm:f>
          </x14:formula1>
          <xm:sqref>K16:L16</xm:sqref>
        </x14:dataValidation>
        <x14:dataValidation type="list" allowBlank="1" showInputMessage="1" showErrorMessage="1" xr:uid="{8B1467C2-1C36-4DAB-9892-A38AF6AB85E1}">
          <x14:formula1>
            <xm:f>Datos!$K$2:$K$4</xm:f>
          </x14:formula1>
          <xm:sqref>L23</xm:sqref>
        </x14:dataValidation>
        <x14:dataValidation type="list" allowBlank="1" showInputMessage="1" showErrorMessage="1" xr:uid="{919CAE1D-9935-477D-BFCE-7C85FBDE2627}">
          <x14:formula1>
            <xm:f>Datos!$K$2:$K$3</xm:f>
          </x14:formula1>
          <xm:sqref>J19:K21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view="pageBreakPreview" topLeftCell="A2" zoomScale="85" zoomScaleNormal="70" zoomScaleSheetLayoutView="85" workbookViewId="0">
      <selection activeCell="D7" sqref="D7:E7"/>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818"/>
      <c r="B1" s="819" t="s">
        <v>182</v>
      </c>
      <c r="C1" s="819"/>
      <c r="D1" s="819"/>
      <c r="E1" s="152" t="s">
        <v>594</v>
      </c>
    </row>
    <row r="2" spans="1:5" ht="22.5" customHeight="1" thickBot="1" x14ac:dyDescent="0.3">
      <c r="A2" s="818"/>
      <c r="B2" s="820" t="s">
        <v>184</v>
      </c>
      <c r="C2" s="820"/>
      <c r="D2" s="820"/>
      <c r="E2" s="152" t="s">
        <v>185</v>
      </c>
    </row>
    <row r="3" spans="1:5" ht="22.5" customHeight="1" thickBot="1" x14ac:dyDescent="0.3">
      <c r="A3" s="818"/>
      <c r="B3" s="632" t="s">
        <v>186</v>
      </c>
      <c r="C3" s="633"/>
      <c r="D3" s="821"/>
      <c r="E3" s="152" t="s">
        <v>187</v>
      </c>
    </row>
    <row r="4" spans="1:5" ht="22.5" customHeight="1" thickBot="1" x14ac:dyDescent="0.3">
      <c r="A4" s="818"/>
      <c r="B4" s="822" t="s">
        <v>595</v>
      </c>
      <c r="C4" s="823"/>
      <c r="D4" s="824"/>
      <c r="E4" s="153" t="s">
        <v>596</v>
      </c>
    </row>
    <row r="5" spans="1:5" ht="15.75" thickBot="1" x14ac:dyDescent="0.3">
      <c r="A5" s="128"/>
      <c r="B5" s="128"/>
      <c r="C5" s="128"/>
      <c r="D5" s="128"/>
      <c r="E5" s="128"/>
    </row>
    <row r="6" spans="1:5" x14ac:dyDescent="0.25">
      <c r="A6" s="654" t="s">
        <v>597</v>
      </c>
      <c r="B6" s="655"/>
      <c r="C6" s="655"/>
      <c r="D6" s="655"/>
      <c r="E6" s="656"/>
    </row>
    <row r="7" spans="1:5" ht="45.75" customHeight="1" thickBot="1" x14ac:dyDescent="0.3">
      <c r="A7" s="129" t="s">
        <v>598</v>
      </c>
      <c r="B7" s="129" t="s">
        <v>599</v>
      </c>
      <c r="C7" s="130" t="s">
        <v>600</v>
      </c>
      <c r="D7" s="816" t="s">
        <v>601</v>
      </c>
      <c r="E7" s="817"/>
    </row>
    <row r="8" spans="1:5" ht="57" x14ac:dyDescent="0.25">
      <c r="A8" s="131">
        <v>45712</v>
      </c>
      <c r="B8" s="400">
        <v>45714</v>
      </c>
      <c r="C8" s="139" t="s">
        <v>602</v>
      </c>
      <c r="D8" s="825" t="s">
        <v>603</v>
      </c>
      <c r="E8" s="826"/>
    </row>
    <row r="9" spans="1:5" x14ac:dyDescent="0.25">
      <c r="A9" s="131"/>
      <c r="B9" s="132"/>
      <c r="C9" s="140"/>
      <c r="D9" s="827"/>
      <c r="E9" s="828"/>
    </row>
    <row r="10" spans="1:5" x14ac:dyDescent="0.25">
      <c r="A10" s="131"/>
      <c r="B10" s="132"/>
      <c r="C10" s="140"/>
      <c r="D10" s="827"/>
      <c r="E10" s="828"/>
    </row>
    <row r="11" spans="1:5" x14ac:dyDescent="0.25">
      <c r="A11" s="133"/>
      <c r="B11" s="134"/>
      <c r="C11" s="140"/>
      <c r="D11" s="827"/>
      <c r="E11" s="828"/>
    </row>
    <row r="12" spans="1:5" x14ac:dyDescent="0.25">
      <c r="A12" s="135"/>
      <c r="B12" s="134"/>
      <c r="C12" s="140"/>
      <c r="D12" s="827"/>
      <c r="E12" s="828"/>
    </row>
    <row r="13" spans="1:5" x14ac:dyDescent="0.25">
      <c r="A13" s="135"/>
      <c r="B13" s="134"/>
      <c r="C13" s="141"/>
      <c r="D13" s="827"/>
      <c r="E13" s="828"/>
    </row>
    <row r="14" spans="1:5" x14ac:dyDescent="0.25">
      <c r="A14" s="135"/>
      <c r="B14" s="134"/>
      <c r="C14" s="141"/>
      <c r="D14" s="827"/>
      <c r="E14" s="828"/>
    </row>
    <row r="15" spans="1:5" x14ac:dyDescent="0.25">
      <c r="A15" s="136"/>
      <c r="B15" s="134"/>
      <c r="C15" s="140"/>
      <c r="D15" s="827"/>
      <c r="E15" s="828"/>
    </row>
    <row r="16" spans="1:5" x14ac:dyDescent="0.25">
      <c r="A16" s="137"/>
      <c r="B16" s="138"/>
      <c r="C16" s="142"/>
      <c r="D16" s="827"/>
      <c r="E16" s="828"/>
    </row>
    <row r="17" spans="4:5" x14ac:dyDescent="0.25">
      <c r="D17" s="827"/>
      <c r="E17" s="828"/>
    </row>
    <row r="18" spans="4:5" x14ac:dyDescent="0.25">
      <c r="D18" s="827"/>
      <c r="E18" s="828"/>
    </row>
    <row r="19" spans="4:5" x14ac:dyDescent="0.25">
      <c r="D19" s="827"/>
      <c r="E19" s="828"/>
    </row>
    <row r="20" spans="4:5" x14ac:dyDescent="0.25">
      <c r="D20" s="827"/>
      <c r="E20" s="828"/>
    </row>
    <row r="21" spans="4:5" x14ac:dyDescent="0.25">
      <c r="D21" s="827"/>
      <c r="E21" s="828"/>
    </row>
    <row r="22" spans="4:5" x14ac:dyDescent="0.25">
      <c r="D22" s="827"/>
      <c r="E22" s="828"/>
    </row>
    <row r="23" spans="4:5" x14ac:dyDescent="0.25">
      <c r="D23" s="827"/>
      <c r="E23" s="828"/>
    </row>
    <row r="24" spans="4:5" x14ac:dyDescent="0.25">
      <c r="D24" s="827"/>
      <c r="E24" s="828"/>
    </row>
    <row r="25" spans="4:5" x14ac:dyDescent="0.25">
      <c r="D25" s="827"/>
      <c r="E25" s="828"/>
    </row>
    <row r="26" spans="4:5" x14ac:dyDescent="0.25">
      <c r="D26" s="827"/>
      <c r="E26" s="828"/>
    </row>
    <row r="27" spans="4:5" x14ac:dyDescent="0.25">
      <c r="D27" s="827"/>
      <c r="E27" s="828"/>
    </row>
    <row r="28" spans="4:5" x14ac:dyDescent="0.25">
      <c r="D28" s="827"/>
      <c r="E28" s="828"/>
    </row>
    <row r="29" spans="4:5" x14ac:dyDescent="0.25">
      <c r="D29" s="827"/>
      <c r="E29" s="828"/>
    </row>
    <row r="30" spans="4:5" x14ac:dyDescent="0.25">
      <c r="D30" s="827"/>
      <c r="E30" s="828"/>
    </row>
    <row r="31" spans="4:5" x14ac:dyDescent="0.25">
      <c r="D31" s="827"/>
      <c r="E31" s="828"/>
    </row>
    <row r="32" spans="4:5" x14ac:dyDescent="0.25">
      <c r="D32" s="827"/>
      <c r="E32" s="828"/>
    </row>
    <row r="33" spans="4:5" x14ac:dyDescent="0.25">
      <c r="D33" s="827"/>
      <c r="E33" s="828"/>
    </row>
    <row r="34" spans="4:5" x14ac:dyDescent="0.25">
      <c r="D34" s="827"/>
      <c r="E34" s="828"/>
    </row>
    <row r="35" spans="4:5" ht="15.75" thickBot="1" x14ac:dyDescent="0.3">
      <c r="D35" s="829"/>
      <c r="E35" s="830"/>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scale="61"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402" t="s">
        <v>23</v>
      </c>
      <c r="D2" s="402" t="s">
        <v>604</v>
      </c>
      <c r="F2" s="402" t="s">
        <v>20</v>
      </c>
    </row>
    <row r="3" spans="2:6" x14ac:dyDescent="0.25">
      <c r="B3" s="402" t="s">
        <v>33</v>
      </c>
      <c r="D3" s="402" t="s">
        <v>34</v>
      </c>
      <c r="F3" s="402" t="s">
        <v>42</v>
      </c>
    </row>
    <row r="4" spans="2:6" x14ac:dyDescent="0.25">
      <c r="B4" s="402" t="s">
        <v>21</v>
      </c>
      <c r="F4" s="402" t="s">
        <v>50</v>
      </c>
    </row>
    <row r="5" spans="2:6" x14ac:dyDescent="0.25">
      <c r="F5" s="402" t="s">
        <v>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605</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8" t="s">
        <v>125</v>
      </c>
      <c r="D12" s="479"/>
      <c r="E12" s="476" t="s">
        <v>606</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row>
    <row r="15" spans="2:28" ht="29.25" customHeight="1" x14ac:dyDescent="0.25">
      <c r="B15" s="30"/>
      <c r="C15" s="442" t="s">
        <v>607</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row>
    <row r="17" spans="3:27"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row>
    <row r="18" spans="3:27"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row>
    <row r="19" spans="3:27"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row>
    <row r="20" spans="3:27"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row>
    <row r="21" spans="3:27"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row>
    <row r="22" spans="3:27"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row>
    <row r="23" spans="3:27"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23</v>
      </c>
      <c r="X23" s="443"/>
      <c r="Y23" s="443"/>
      <c r="Z23" s="443"/>
      <c r="AA23" s="433"/>
    </row>
    <row r="24" spans="3:27"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row>
    <row r="25" spans="3:27"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row>
    <row r="26" spans="3:27" ht="29.25" customHeight="1" x14ac:dyDescent="0.25">
      <c r="C26" s="480" t="s">
        <v>608</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row>
    <row r="27" spans="3:27"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row>
    <row r="28" spans="3:27"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row>
    <row r="29" spans="3:27" ht="29.25" customHeight="1" x14ac:dyDescent="0.25">
      <c r="C29" s="480" t="s">
        <v>605</v>
      </c>
      <c r="D29" s="443"/>
      <c r="E29" s="443"/>
      <c r="F29" s="443"/>
      <c r="G29" s="443"/>
      <c r="H29" s="443"/>
      <c r="I29" s="443"/>
      <c r="J29" s="443"/>
      <c r="K29" s="433"/>
      <c r="L29" s="315"/>
      <c r="M29" s="480" t="s">
        <v>609</v>
      </c>
      <c r="N29" s="443"/>
      <c r="O29" s="443"/>
      <c r="P29" s="443"/>
      <c r="Q29" s="443"/>
      <c r="R29" s="443"/>
      <c r="S29" s="443"/>
      <c r="T29" s="443"/>
      <c r="U29" s="443"/>
      <c r="V29" s="443"/>
      <c r="W29" s="443"/>
      <c r="X29" s="443"/>
      <c r="Y29" s="443"/>
      <c r="Z29" s="443"/>
      <c r="AA29" s="433"/>
    </row>
    <row r="30" spans="3:27"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3:27"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row>
    <row r="32" spans="3:27" ht="90" customHeight="1" x14ac:dyDescent="0.25">
      <c r="C32" s="481" t="s">
        <v>610</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row>
    <row r="34" spans="3:27" ht="15.75" customHeight="1" x14ac:dyDescent="0.25">
      <c r="C34" s="464" t="s">
        <v>139</v>
      </c>
      <c r="D34" s="460"/>
      <c r="E34" s="318"/>
      <c r="F34" s="442" t="s">
        <v>22</v>
      </c>
      <c r="G34" s="433"/>
      <c r="H34" s="318"/>
      <c r="I34" s="305"/>
      <c r="J34" s="325" t="s">
        <v>140</v>
      </c>
      <c r="K34" s="442">
        <v>1</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611</v>
      </c>
      <c r="G36" s="443"/>
      <c r="H36" s="443"/>
      <c r="I36" s="443"/>
      <c r="J36" s="443"/>
      <c r="K36" s="443"/>
      <c r="L36" s="443"/>
      <c r="M36" s="433"/>
      <c r="N36" s="305"/>
      <c r="O36" s="325" t="s">
        <v>144</v>
      </c>
      <c r="P36" s="480">
        <v>1</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1</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1</v>
      </c>
      <c r="H50" s="462" t="s">
        <v>605</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1</v>
      </c>
      <c r="H51" s="462" t="s">
        <v>605</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1</v>
      </c>
      <c r="H52" s="462" t="s">
        <v>605</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1</v>
      </c>
      <c r="H53" s="462" t="s">
        <v>605</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612</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8" t="s">
        <v>125</v>
      </c>
      <c r="D12" s="479"/>
      <c r="E12" s="476" t="s">
        <v>613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row>
    <row r="15" spans="2:28" ht="29.25" customHeight="1" x14ac:dyDescent="0.25">
      <c r="B15" s="30"/>
      <c r="C15" s="442" t="s">
        <v>614</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row>
    <row r="17" spans="3:27"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row>
    <row r="18" spans="3:27"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row>
    <row r="19" spans="3:27"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row>
    <row r="20" spans="3:27"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row>
    <row r="21" spans="3:27"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row>
    <row r="22" spans="3:27"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row>
    <row r="23" spans="3:27"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21</v>
      </c>
      <c r="X23" s="443"/>
      <c r="Y23" s="443"/>
      <c r="Z23" s="443"/>
      <c r="AA23" s="433"/>
    </row>
    <row r="24" spans="3:27"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row>
    <row r="25" spans="3:27"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row>
    <row r="26" spans="3:27" ht="39.75" customHeight="1" x14ac:dyDescent="0.25">
      <c r="C26" s="831" t="s">
        <v>615</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row>
    <row r="27" spans="3:27"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row>
    <row r="28" spans="3:27"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row>
    <row r="29" spans="3:27" ht="29.25" customHeight="1" x14ac:dyDescent="0.25">
      <c r="C29" s="480" t="s">
        <v>616</v>
      </c>
      <c r="D29" s="443"/>
      <c r="E29" s="443"/>
      <c r="F29" s="443"/>
      <c r="G29" s="443"/>
      <c r="H29" s="443"/>
      <c r="I29" s="443"/>
      <c r="J29" s="443"/>
      <c r="K29" s="433"/>
      <c r="L29" s="315"/>
      <c r="M29" s="480"/>
      <c r="N29" s="443"/>
      <c r="O29" s="443"/>
      <c r="P29" s="443"/>
      <c r="Q29" s="443"/>
      <c r="R29" s="443"/>
      <c r="S29" s="443"/>
      <c r="T29" s="443"/>
      <c r="U29" s="443"/>
      <c r="V29" s="443"/>
      <c r="W29" s="443"/>
      <c r="X29" s="443"/>
      <c r="Y29" s="443"/>
      <c r="Z29" s="443"/>
      <c r="AA29" s="433"/>
    </row>
    <row r="30" spans="3:27"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3:27"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row>
    <row r="32" spans="3:27" ht="90" customHeight="1" x14ac:dyDescent="0.25">
      <c r="C32" s="481" t="s">
        <v>617</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row>
    <row r="34" spans="3:27" ht="15.75" customHeight="1" x14ac:dyDescent="0.25">
      <c r="C34" s="464" t="s">
        <v>139</v>
      </c>
      <c r="D34" s="460"/>
      <c r="E34" s="318"/>
      <c r="F34" s="442" t="s">
        <v>22</v>
      </c>
      <c r="G34" s="433"/>
      <c r="H34" s="318"/>
      <c r="I34" s="305"/>
      <c r="J34" s="325" t="s">
        <v>140</v>
      </c>
      <c r="K34" s="442">
        <v>1.2</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618</v>
      </c>
      <c r="G36" s="443"/>
      <c r="H36" s="443"/>
      <c r="I36" s="443"/>
      <c r="J36" s="443"/>
      <c r="K36" s="443"/>
      <c r="L36" s="443"/>
      <c r="M36" s="433"/>
      <c r="N36" s="305"/>
      <c r="O36" s="325" t="s">
        <v>144</v>
      </c>
      <c r="P36" s="480">
        <v>0</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1</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1.2</v>
      </c>
      <c r="H50" s="462" t="s">
        <v>619</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1.7</v>
      </c>
      <c r="H51" s="462" t="s">
        <v>619</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1.1000000000000001</v>
      </c>
      <c r="H52" s="462" t="s">
        <v>619</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1</v>
      </c>
      <c r="H53" s="462" t="s">
        <v>619</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c r="AC2" s="305"/>
      <c r="AD2" s="305"/>
      <c r="AE2" s="305"/>
      <c r="AF2" s="305"/>
      <c r="AG2" s="305"/>
    </row>
    <row r="3" spans="2:33"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c r="AC3" s="305"/>
      <c r="AD3" s="305"/>
      <c r="AE3" s="305"/>
      <c r="AF3" s="305"/>
      <c r="AG3" s="305"/>
    </row>
    <row r="4" spans="2:33"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c r="AC4" s="305"/>
      <c r="AD4" s="305"/>
      <c r="AE4" s="305"/>
      <c r="AF4" s="305"/>
      <c r="AG4" s="305"/>
    </row>
    <row r="5" spans="2:33"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c r="AC5" s="305"/>
      <c r="AD5" s="305"/>
      <c r="AE5" s="305"/>
      <c r="AF5" s="305"/>
      <c r="AG5" s="305"/>
    </row>
    <row r="6" spans="2:33"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c r="AC6" s="305"/>
      <c r="AD6" s="305"/>
      <c r="AE6" s="305"/>
      <c r="AF6" s="305"/>
      <c r="AG6" s="305"/>
    </row>
    <row r="7" spans="2:33"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c r="AC7" s="305"/>
      <c r="AD7" s="305"/>
      <c r="AE7" s="305"/>
      <c r="AF7" s="305"/>
      <c r="AG7" s="305"/>
    </row>
    <row r="8" spans="2:33"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c r="AC8" s="305"/>
      <c r="AD8" s="305"/>
      <c r="AE8" s="305"/>
      <c r="AF8" s="832" t="s">
        <v>620</v>
      </c>
      <c r="AG8" s="460"/>
    </row>
    <row r="9" spans="2:33"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c r="AC9" s="305"/>
      <c r="AD9" s="305"/>
      <c r="AE9" s="305"/>
      <c r="AF9" s="305"/>
      <c r="AG9" s="305"/>
    </row>
    <row r="10" spans="2:33" ht="30" customHeight="1" x14ac:dyDescent="0.25">
      <c r="B10" s="30"/>
      <c r="C10" s="474" t="s">
        <v>123</v>
      </c>
      <c r="D10" s="460"/>
      <c r="E10" s="442" t="s">
        <v>114</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c r="AC10" s="305"/>
      <c r="AD10" s="305"/>
      <c r="AE10" s="305"/>
      <c r="AF10" s="305"/>
      <c r="AG10" s="305"/>
    </row>
    <row r="11" spans="2:33"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c r="AC11" s="305"/>
      <c r="AD11" s="305"/>
      <c r="AE11" s="305"/>
      <c r="AF11" s="50" t="s">
        <v>621</v>
      </c>
      <c r="AG11" s="50" t="s">
        <v>622</v>
      </c>
    </row>
    <row r="12" spans="2:33" ht="29.25" customHeight="1" x14ac:dyDescent="0.25">
      <c r="B12" s="30"/>
      <c r="C12" s="478" t="s">
        <v>125</v>
      </c>
      <c r="D12" s="479"/>
      <c r="E12" s="476" t="s">
        <v>623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c r="AC12" s="305"/>
      <c r="AD12" s="305"/>
      <c r="AE12" s="305"/>
      <c r="AF12" s="36" t="s">
        <v>624</v>
      </c>
      <c r="AG12" s="36">
        <v>28</v>
      </c>
    </row>
    <row r="13" spans="2:33"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c r="AC13" s="305"/>
      <c r="AD13" s="305"/>
      <c r="AE13" s="305"/>
      <c r="AF13" s="36" t="s">
        <v>625</v>
      </c>
      <c r="AG13" s="36">
        <v>100</v>
      </c>
    </row>
    <row r="14" spans="2:33"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c r="AC14" s="305"/>
      <c r="AD14" s="305"/>
      <c r="AE14" s="305"/>
      <c r="AF14" s="36" t="s">
        <v>626</v>
      </c>
      <c r="AG14" s="36">
        <v>34</v>
      </c>
    </row>
    <row r="15" spans="2:33" ht="29.25" customHeight="1" x14ac:dyDescent="0.25">
      <c r="B15" s="30"/>
      <c r="C15" s="442" t="s">
        <v>627</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c r="AC15" s="305"/>
      <c r="AD15" s="305"/>
      <c r="AE15" s="305"/>
      <c r="AF15" s="36" t="s">
        <v>628</v>
      </c>
      <c r="AG15" s="36">
        <v>100</v>
      </c>
    </row>
    <row r="16" spans="2:33" ht="15" customHeight="1" x14ac:dyDescent="0.25">
      <c r="B16" s="30"/>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7"/>
      <c r="AC16" s="305"/>
      <c r="AD16" s="305"/>
      <c r="AE16" s="305"/>
      <c r="AF16" s="36" t="s">
        <v>629</v>
      </c>
      <c r="AG16" s="36">
        <v>38</v>
      </c>
    </row>
    <row r="17" spans="3:33"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c r="AB17" s="317"/>
      <c r="AC17" s="305"/>
      <c r="AD17" s="305"/>
      <c r="AE17" s="305"/>
      <c r="AF17" s="36" t="s">
        <v>630</v>
      </c>
      <c r="AG17" s="36">
        <v>100</v>
      </c>
    </row>
    <row r="18" spans="3:33"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c r="AB18" s="313"/>
      <c r="AC18" s="305"/>
      <c r="AD18" s="305"/>
      <c r="AE18" s="305"/>
      <c r="AF18" s="36" t="s">
        <v>631</v>
      </c>
      <c r="AG18" s="36">
        <v>25</v>
      </c>
    </row>
    <row r="19" spans="3:33"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c r="AB19" s="313"/>
      <c r="AC19" s="305"/>
      <c r="AD19" s="305"/>
      <c r="AE19" s="305"/>
      <c r="AF19" s="305"/>
      <c r="AG19" s="305"/>
    </row>
    <row r="20" spans="3:33"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c r="AB20" s="313"/>
      <c r="AC20" s="305"/>
      <c r="AD20" s="305"/>
      <c r="AE20" s="305"/>
      <c r="AF20" s="305"/>
      <c r="AG20" s="305"/>
    </row>
    <row r="21" spans="3:33"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c r="AB21" s="313"/>
      <c r="AC21" s="305"/>
      <c r="AD21" s="305"/>
      <c r="AE21" s="305"/>
      <c r="AF21" s="305"/>
      <c r="AG21" s="305"/>
    </row>
    <row r="22" spans="3:33"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c r="AB22" s="313"/>
      <c r="AC22" s="305"/>
      <c r="AD22" s="305"/>
      <c r="AE22" s="305"/>
      <c r="AF22" s="305"/>
      <c r="AG22" s="305"/>
    </row>
    <row r="23" spans="3:33"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33</v>
      </c>
      <c r="X23" s="443"/>
      <c r="Y23" s="443"/>
      <c r="Z23" s="443"/>
      <c r="AA23" s="433"/>
      <c r="AB23" s="313"/>
      <c r="AC23" s="305"/>
      <c r="AD23" s="305"/>
      <c r="AE23" s="305"/>
      <c r="AF23" s="305"/>
      <c r="AG23" s="305"/>
    </row>
    <row r="24" spans="3:33"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c r="AB24" s="313"/>
      <c r="AC24" s="305"/>
      <c r="AD24" s="305"/>
      <c r="AE24" s="305"/>
      <c r="AF24" s="305"/>
      <c r="AG24" s="305"/>
    </row>
    <row r="25" spans="3:33"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c r="AB25" s="313"/>
      <c r="AC25" s="305"/>
      <c r="AD25" s="305"/>
      <c r="AE25" s="305"/>
      <c r="AF25" s="305"/>
      <c r="AG25" s="305"/>
    </row>
    <row r="26" spans="3:33" ht="39.75" customHeight="1" x14ac:dyDescent="0.25">
      <c r="C26" s="833" t="s">
        <v>615</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c r="AB26" s="313"/>
      <c r="AC26" s="305"/>
      <c r="AD26" s="305"/>
      <c r="AE26" s="305"/>
      <c r="AF26" s="337">
        <f>+(((((AG12/100)*AG13)+((AG14/100)*AG15)+((AG16/100)*AG17))*AG18)/100)</f>
        <v>25</v>
      </c>
      <c r="AG26" s="305"/>
    </row>
    <row r="27" spans="3:33"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21"/>
      <c r="AC27" s="305"/>
      <c r="AD27" s="305"/>
      <c r="AE27" s="305"/>
      <c r="AF27" s="305"/>
      <c r="AG27" s="305"/>
    </row>
    <row r="28" spans="3:33"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c r="AB28" s="321"/>
      <c r="AC28" s="305"/>
      <c r="AD28" s="305"/>
      <c r="AE28" s="305"/>
      <c r="AF28" s="305"/>
      <c r="AG28" s="305"/>
    </row>
    <row r="29" spans="3:33" ht="29.25" customHeight="1" x14ac:dyDescent="0.25">
      <c r="C29" s="480" t="s">
        <v>616</v>
      </c>
      <c r="D29" s="443"/>
      <c r="E29" s="443"/>
      <c r="F29" s="443"/>
      <c r="G29" s="443"/>
      <c r="H29" s="443"/>
      <c r="I29" s="443"/>
      <c r="J29" s="443"/>
      <c r="K29" s="433"/>
      <c r="L29" s="315"/>
      <c r="M29" s="480"/>
      <c r="N29" s="443"/>
      <c r="O29" s="443"/>
      <c r="P29" s="443"/>
      <c r="Q29" s="443"/>
      <c r="R29" s="443"/>
      <c r="S29" s="443"/>
      <c r="T29" s="443"/>
      <c r="U29" s="443"/>
      <c r="V29" s="443"/>
      <c r="W29" s="443"/>
      <c r="X29" s="443"/>
      <c r="Y29" s="443"/>
      <c r="Z29" s="443"/>
      <c r="AA29" s="433"/>
      <c r="AB29" s="321"/>
      <c r="AC29" s="305"/>
      <c r="AD29" s="305"/>
      <c r="AE29" s="305"/>
      <c r="AF29" s="305"/>
      <c r="AG29" s="305"/>
    </row>
    <row r="30" spans="3:33"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13"/>
      <c r="AC30" s="305"/>
      <c r="AD30" s="305"/>
      <c r="AE30" s="305"/>
      <c r="AF30" s="305"/>
      <c r="AG30" s="305"/>
    </row>
    <row r="31" spans="3:33"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c r="AB31" s="313"/>
      <c r="AC31" s="305"/>
      <c r="AD31" s="305"/>
      <c r="AE31" s="305"/>
      <c r="AF31" s="305"/>
      <c r="AG31" s="305"/>
    </row>
    <row r="32" spans="3:33" ht="90" customHeight="1" x14ac:dyDescent="0.25">
      <c r="C32" s="481" t="s">
        <v>617</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c r="AB32" s="313"/>
      <c r="AC32" s="305"/>
      <c r="AD32" s="305"/>
      <c r="AE32" s="305"/>
      <c r="AF32" s="305"/>
      <c r="AG32" s="305"/>
    </row>
    <row r="34" spans="3:27" ht="15.75" customHeight="1" x14ac:dyDescent="0.25">
      <c r="C34" s="464" t="s">
        <v>139</v>
      </c>
      <c r="D34" s="460"/>
      <c r="E34" s="318"/>
      <c r="F34" s="442" t="s">
        <v>34</v>
      </c>
      <c r="G34" s="433"/>
      <c r="H34" s="318"/>
      <c r="I34" s="305"/>
      <c r="J34" s="325" t="s">
        <v>140</v>
      </c>
      <c r="K34" s="442">
        <v>25</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632</v>
      </c>
      <c r="G36" s="443"/>
      <c r="H36" s="443"/>
      <c r="I36" s="443"/>
      <c r="J36" s="443"/>
      <c r="K36" s="443"/>
      <c r="L36" s="443"/>
      <c r="M36" s="433"/>
      <c r="N36" s="305"/>
      <c r="O36" s="325" t="s">
        <v>144</v>
      </c>
      <c r="P36" s="480">
        <v>0</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25</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25</v>
      </c>
      <c r="H50" s="462" t="s">
        <v>633</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65</v>
      </c>
      <c r="H51" s="462" t="s">
        <v>633</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85</v>
      </c>
      <c r="H52" s="462" t="s">
        <v>633</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100</v>
      </c>
      <c r="H53" s="462" t="s">
        <v>633</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c r="AC2" s="305"/>
      <c r="AD2" s="305"/>
      <c r="AE2" s="305"/>
      <c r="AF2" s="305"/>
      <c r="AG2" s="305"/>
      <c r="AH2" s="305"/>
    </row>
    <row r="3" spans="2:34"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c r="AC3" s="305"/>
      <c r="AD3" s="305"/>
      <c r="AE3" s="305"/>
      <c r="AF3" s="305"/>
      <c r="AG3" s="305"/>
      <c r="AH3" s="305"/>
    </row>
    <row r="4" spans="2:34"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c r="AC4" s="305"/>
      <c r="AD4" s="305"/>
      <c r="AE4" s="305"/>
      <c r="AF4" s="305"/>
      <c r="AG4" s="305"/>
      <c r="AH4" s="305"/>
    </row>
    <row r="5" spans="2:34"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c r="AC5" s="305"/>
      <c r="AD5" s="305"/>
      <c r="AE5" s="305"/>
      <c r="AF5" s="305"/>
      <c r="AG5" s="305"/>
      <c r="AH5" s="305"/>
    </row>
    <row r="6" spans="2:34"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c r="AC6" s="305"/>
      <c r="AD6" s="305"/>
      <c r="AE6" s="305"/>
      <c r="AF6" s="305"/>
      <c r="AG6" s="305"/>
      <c r="AH6" s="305"/>
    </row>
    <row r="7" spans="2:34"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c r="AC7" s="305"/>
      <c r="AD7" s="305"/>
      <c r="AE7" s="305"/>
      <c r="AF7" s="305"/>
      <c r="AG7" s="305"/>
      <c r="AH7" s="305"/>
    </row>
    <row r="8" spans="2:34"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c r="AC8" s="305"/>
      <c r="AD8" s="305"/>
      <c r="AE8" s="305"/>
      <c r="AF8" s="305"/>
      <c r="AG8" s="305"/>
      <c r="AH8" s="305"/>
    </row>
    <row r="9" spans="2:34"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c r="AC9" s="305"/>
      <c r="AD9" s="305"/>
      <c r="AE9" s="305"/>
      <c r="AF9" s="305"/>
      <c r="AG9" s="832" t="s">
        <v>620</v>
      </c>
      <c r="AH9" s="460"/>
    </row>
    <row r="10" spans="2:34" ht="30" customHeight="1" x14ac:dyDescent="0.25">
      <c r="B10" s="30"/>
      <c r="C10" s="474" t="s">
        <v>123</v>
      </c>
      <c r="D10" s="460"/>
      <c r="E10" s="442" t="s">
        <v>634</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c r="AC10" s="305"/>
      <c r="AD10" s="305"/>
      <c r="AE10" s="305"/>
      <c r="AF10" s="305"/>
      <c r="AG10" s="305"/>
      <c r="AH10" s="305"/>
    </row>
    <row r="11" spans="2:34"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c r="AC11" s="305"/>
      <c r="AD11" s="305"/>
      <c r="AE11" s="305"/>
      <c r="AF11" s="305"/>
      <c r="AG11" s="305"/>
      <c r="AH11" s="305"/>
    </row>
    <row r="12" spans="2:34" ht="29.25" customHeight="1" x14ac:dyDescent="0.25">
      <c r="B12" s="30"/>
      <c r="C12" s="478" t="s">
        <v>125</v>
      </c>
      <c r="D12" s="479"/>
      <c r="E12" s="476" t="s">
        <v>623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c r="AC12" s="305"/>
      <c r="AD12" s="305"/>
      <c r="AE12" s="305"/>
      <c r="AF12" s="305"/>
      <c r="AG12" s="50" t="s">
        <v>621</v>
      </c>
      <c r="AH12" s="50" t="s">
        <v>622</v>
      </c>
    </row>
    <row r="13" spans="2:34"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c r="AC13" s="305"/>
      <c r="AD13" s="305"/>
      <c r="AE13" s="305"/>
      <c r="AF13" s="305"/>
      <c r="AG13" s="36" t="s">
        <v>624</v>
      </c>
      <c r="AH13" s="36">
        <v>28</v>
      </c>
    </row>
    <row r="14" spans="2:34"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c r="AC14" s="305"/>
      <c r="AD14" s="305"/>
      <c r="AE14" s="305"/>
      <c r="AF14" s="305"/>
      <c r="AG14" s="36" t="s">
        <v>625</v>
      </c>
      <c r="AH14" s="36">
        <v>100</v>
      </c>
    </row>
    <row r="15" spans="2:34" ht="29.25" customHeight="1" x14ac:dyDescent="0.25">
      <c r="B15" s="30"/>
      <c r="C15" s="442" t="s">
        <v>635</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c r="AC15" s="305"/>
      <c r="AD15" s="305"/>
      <c r="AE15" s="305"/>
      <c r="AF15" s="305"/>
      <c r="AG15" s="36" t="s">
        <v>626</v>
      </c>
      <c r="AH15" s="36">
        <v>34</v>
      </c>
    </row>
    <row r="16" spans="2:34" ht="15" customHeight="1" x14ac:dyDescent="0.25">
      <c r="B16" s="30"/>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7"/>
      <c r="AC16" s="305"/>
      <c r="AD16" s="305"/>
      <c r="AE16" s="305"/>
      <c r="AF16" s="305"/>
      <c r="AG16" s="36" t="s">
        <v>628</v>
      </c>
      <c r="AH16" s="36">
        <v>100</v>
      </c>
    </row>
    <row r="17" spans="3:34"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c r="AB17" s="317"/>
      <c r="AC17" s="305"/>
      <c r="AD17" s="305"/>
      <c r="AE17" s="305"/>
      <c r="AF17" s="305"/>
      <c r="AG17" s="36" t="s">
        <v>629</v>
      </c>
      <c r="AH17" s="36">
        <v>38</v>
      </c>
    </row>
    <row r="18" spans="3:34"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c r="AB18" s="313"/>
      <c r="AC18" s="305"/>
      <c r="AD18" s="305"/>
      <c r="AE18" s="305"/>
      <c r="AF18" s="305"/>
      <c r="AG18" s="36" t="s">
        <v>630</v>
      </c>
      <c r="AH18" s="36">
        <v>100</v>
      </c>
    </row>
    <row r="19" spans="3:34"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c r="AB19" s="313"/>
      <c r="AC19" s="305"/>
      <c r="AD19" s="305"/>
      <c r="AE19" s="305"/>
      <c r="AF19" s="305"/>
      <c r="AG19" s="36" t="s">
        <v>631</v>
      </c>
      <c r="AH19" s="36">
        <v>25</v>
      </c>
    </row>
    <row r="20" spans="3:34"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c r="AB20" s="313"/>
      <c r="AC20" s="305"/>
      <c r="AD20" s="305"/>
      <c r="AE20" s="305"/>
      <c r="AF20" s="305"/>
      <c r="AG20" s="305"/>
      <c r="AH20" s="305"/>
    </row>
    <row r="21" spans="3:34"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c r="AB21" s="313"/>
      <c r="AC21" s="305"/>
      <c r="AD21" s="305"/>
      <c r="AE21" s="305"/>
      <c r="AF21" s="305"/>
      <c r="AG21" s="305"/>
      <c r="AH21" s="305"/>
    </row>
    <row r="22" spans="3:34"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c r="AB22" s="313"/>
      <c r="AC22" s="305"/>
      <c r="AD22" s="305"/>
      <c r="AE22" s="305"/>
      <c r="AF22" s="305"/>
      <c r="AG22" s="305"/>
      <c r="AH22" s="305"/>
    </row>
    <row r="23" spans="3:34"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33</v>
      </c>
      <c r="X23" s="443"/>
      <c r="Y23" s="443"/>
      <c r="Z23" s="443"/>
      <c r="AA23" s="433"/>
      <c r="AB23" s="313"/>
      <c r="AC23" s="305"/>
      <c r="AD23" s="305"/>
      <c r="AE23" s="305"/>
      <c r="AF23" s="305"/>
      <c r="AG23" s="337">
        <f>+(((((AH13/100)*AH14)+((AH15/100)*AH16)+((AH17/100)*AH18))*AH19)/100)</f>
        <v>25</v>
      </c>
      <c r="AH23" s="305"/>
    </row>
    <row r="24" spans="3:34"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c r="AB24" s="313"/>
      <c r="AC24" s="305"/>
      <c r="AD24" s="305"/>
      <c r="AE24" s="305"/>
      <c r="AF24" s="305"/>
      <c r="AG24" s="305"/>
      <c r="AH24" s="305"/>
    </row>
    <row r="25" spans="3:34"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c r="AB25" s="313"/>
      <c r="AC25" s="305"/>
      <c r="AD25" s="305"/>
      <c r="AE25" s="305"/>
      <c r="AF25" s="305"/>
      <c r="AG25" s="305"/>
      <c r="AH25" s="305"/>
    </row>
    <row r="26" spans="3:34" ht="39.75" customHeight="1" x14ac:dyDescent="0.25">
      <c r="C26" s="833" t="s">
        <v>615</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c r="AB26" s="313"/>
      <c r="AC26" s="305"/>
      <c r="AD26" s="305"/>
      <c r="AE26" s="305"/>
      <c r="AF26" s="305"/>
      <c r="AG26" s="305"/>
      <c r="AH26" s="305"/>
    </row>
    <row r="27" spans="3:34"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21"/>
      <c r="AC27" s="305"/>
      <c r="AD27" s="305"/>
      <c r="AE27" s="305"/>
      <c r="AF27" s="305"/>
      <c r="AG27" s="305"/>
      <c r="AH27" s="305"/>
    </row>
    <row r="28" spans="3:34"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c r="AB28" s="321"/>
      <c r="AC28" s="305"/>
      <c r="AD28" s="305"/>
      <c r="AE28" s="305"/>
      <c r="AF28" s="305"/>
      <c r="AG28" s="305"/>
      <c r="AH28" s="305"/>
    </row>
    <row r="29" spans="3:34" ht="29.25" customHeight="1" x14ac:dyDescent="0.25">
      <c r="C29" s="480" t="s">
        <v>616</v>
      </c>
      <c r="D29" s="443"/>
      <c r="E29" s="443"/>
      <c r="F29" s="443"/>
      <c r="G29" s="443"/>
      <c r="H29" s="443"/>
      <c r="I29" s="443"/>
      <c r="J29" s="443"/>
      <c r="K29" s="433"/>
      <c r="L29" s="315"/>
      <c r="M29" s="480"/>
      <c r="N29" s="443"/>
      <c r="O29" s="443"/>
      <c r="P29" s="443"/>
      <c r="Q29" s="443"/>
      <c r="R29" s="443"/>
      <c r="S29" s="443"/>
      <c r="T29" s="443"/>
      <c r="U29" s="443"/>
      <c r="V29" s="443"/>
      <c r="W29" s="443"/>
      <c r="X29" s="443"/>
      <c r="Y29" s="443"/>
      <c r="Z29" s="443"/>
      <c r="AA29" s="433"/>
      <c r="AB29" s="321"/>
      <c r="AC29" s="305"/>
      <c r="AD29" s="305"/>
      <c r="AE29" s="305"/>
      <c r="AF29" s="305"/>
      <c r="AG29" s="305"/>
      <c r="AH29" s="305"/>
    </row>
    <row r="30" spans="3:34"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13"/>
      <c r="AC30" s="305"/>
      <c r="AD30" s="305"/>
      <c r="AE30" s="305"/>
      <c r="AF30" s="305"/>
      <c r="AG30" s="305"/>
      <c r="AH30" s="305"/>
    </row>
    <row r="31" spans="3:34"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c r="AB31" s="313"/>
      <c r="AC31" s="305"/>
      <c r="AD31" s="305"/>
      <c r="AE31" s="305"/>
      <c r="AF31" s="305"/>
      <c r="AG31" s="305"/>
      <c r="AH31" s="305"/>
    </row>
    <row r="32" spans="3:34" ht="90" customHeight="1" x14ac:dyDescent="0.25">
      <c r="C32" s="481" t="s">
        <v>617</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c r="AB32" s="313"/>
      <c r="AC32" s="305"/>
      <c r="AD32" s="305"/>
      <c r="AE32" s="305"/>
      <c r="AF32" s="305"/>
      <c r="AG32" s="305"/>
      <c r="AH32" s="305"/>
    </row>
    <row r="34" spans="3:27" ht="15.75" customHeight="1" x14ac:dyDescent="0.25">
      <c r="C34" s="464" t="s">
        <v>139</v>
      </c>
      <c r="D34" s="460"/>
      <c r="E34" s="318"/>
      <c r="F34" s="442" t="s">
        <v>34</v>
      </c>
      <c r="G34" s="433"/>
      <c r="H34" s="318"/>
      <c r="I34" s="305"/>
      <c r="J34" s="325" t="s">
        <v>140</v>
      </c>
      <c r="K34" s="442">
        <v>25</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636</v>
      </c>
      <c r="G36" s="443"/>
      <c r="H36" s="443"/>
      <c r="I36" s="443"/>
      <c r="J36" s="443"/>
      <c r="K36" s="443"/>
      <c r="L36" s="443"/>
      <c r="M36" s="433"/>
      <c r="N36" s="305"/>
      <c r="O36" s="325" t="s">
        <v>144</v>
      </c>
      <c r="P36" s="480">
        <v>0</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1</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25</v>
      </c>
      <c r="H50" s="462" t="s">
        <v>637</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65</v>
      </c>
      <c r="H51" s="462" t="s">
        <v>637</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85</v>
      </c>
      <c r="H52" s="462" t="s">
        <v>637</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100</v>
      </c>
      <c r="H53" s="462" t="s">
        <v>637</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c r="AC2" s="305"/>
      <c r="AD2" s="305"/>
      <c r="AE2" s="305"/>
      <c r="AF2" s="305"/>
      <c r="AG2" s="305"/>
      <c r="AH2" s="305"/>
    </row>
    <row r="3" spans="2:34"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c r="AC3" s="305"/>
      <c r="AD3" s="305"/>
      <c r="AE3" s="305"/>
      <c r="AF3" s="305"/>
      <c r="AG3" s="305"/>
      <c r="AH3" s="305"/>
    </row>
    <row r="4" spans="2:34"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c r="AC4" s="305"/>
      <c r="AD4" s="305"/>
      <c r="AE4" s="305"/>
      <c r="AF4" s="305"/>
      <c r="AG4" s="305"/>
      <c r="AH4" s="305"/>
    </row>
    <row r="5" spans="2:34"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c r="AC5" s="305"/>
      <c r="AD5" s="305"/>
      <c r="AE5" s="305"/>
      <c r="AF5" s="305"/>
      <c r="AG5" s="305"/>
      <c r="AH5" s="305"/>
    </row>
    <row r="6" spans="2:34"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c r="AC6" s="305"/>
      <c r="AD6" s="305"/>
      <c r="AE6" s="305"/>
      <c r="AF6" s="305"/>
      <c r="AG6" s="832" t="s">
        <v>620</v>
      </c>
      <c r="AH6" s="460"/>
    </row>
    <row r="7" spans="2:34"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c r="AC7" s="305"/>
      <c r="AD7" s="305"/>
      <c r="AE7" s="305"/>
      <c r="AF7" s="305"/>
      <c r="AG7" s="305"/>
      <c r="AH7" s="305"/>
    </row>
    <row r="8" spans="2:34"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c r="AC8" s="305"/>
      <c r="AD8" s="305"/>
      <c r="AE8" s="305"/>
      <c r="AF8" s="305"/>
      <c r="AG8" s="305"/>
      <c r="AH8" s="305"/>
    </row>
    <row r="9" spans="2:34"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c r="AC9" s="305"/>
      <c r="AD9" s="305"/>
      <c r="AE9" s="305"/>
      <c r="AF9" s="305"/>
      <c r="AG9" s="50" t="s">
        <v>621</v>
      </c>
      <c r="AH9" s="50" t="s">
        <v>622</v>
      </c>
    </row>
    <row r="10" spans="2:34" ht="30" customHeight="1" x14ac:dyDescent="0.25">
      <c r="B10" s="30"/>
      <c r="C10" s="474" t="s">
        <v>123</v>
      </c>
      <c r="D10" s="460"/>
      <c r="E10" s="442" t="s">
        <v>118</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c r="AC10" s="305"/>
      <c r="AD10" s="305"/>
      <c r="AE10" s="305"/>
      <c r="AF10" s="305"/>
      <c r="AG10" s="36" t="s">
        <v>624</v>
      </c>
      <c r="AH10" s="36">
        <v>28</v>
      </c>
    </row>
    <row r="11" spans="2:34"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c r="AC11" s="305"/>
      <c r="AD11" s="305"/>
      <c r="AE11" s="305"/>
      <c r="AF11" s="305"/>
      <c r="AG11" s="36" t="s">
        <v>625</v>
      </c>
      <c r="AH11" s="36">
        <v>100</v>
      </c>
    </row>
    <row r="12" spans="2:34" ht="29.25" customHeight="1" x14ac:dyDescent="0.25">
      <c r="B12" s="30"/>
      <c r="C12" s="478" t="s">
        <v>125</v>
      </c>
      <c r="D12" s="479"/>
      <c r="E12" s="476" t="s">
        <v>638</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c r="AC12" s="305"/>
      <c r="AD12" s="305"/>
      <c r="AE12" s="305"/>
      <c r="AF12" s="305"/>
      <c r="AG12" s="36" t="s">
        <v>626</v>
      </c>
      <c r="AH12" s="36">
        <v>34</v>
      </c>
    </row>
    <row r="13" spans="2:34"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c r="AC13" s="305"/>
      <c r="AD13" s="305"/>
      <c r="AE13" s="305"/>
      <c r="AF13" s="305"/>
      <c r="AG13" s="36" t="s">
        <v>628</v>
      </c>
      <c r="AH13" s="36">
        <v>100</v>
      </c>
    </row>
    <row r="14" spans="2:34" ht="15" customHeight="1" x14ac:dyDescent="0.25">
      <c r="B14" s="30"/>
      <c r="C14" s="474" t="s">
        <v>127</v>
      </c>
      <c r="D14" s="460"/>
      <c r="E14" s="316"/>
      <c r="F14" s="475"/>
      <c r="G14" s="460"/>
      <c r="H14" s="460"/>
      <c r="I14" s="460"/>
      <c r="J14" s="460"/>
      <c r="K14" s="460"/>
      <c r="L14" s="460"/>
      <c r="M14" s="460"/>
      <c r="N14" s="460"/>
      <c r="O14" s="460"/>
      <c r="P14" s="460"/>
      <c r="Q14" s="460"/>
      <c r="R14" s="460"/>
      <c r="S14" s="460"/>
      <c r="T14" s="460"/>
      <c r="U14" s="460"/>
      <c r="V14" s="460"/>
      <c r="W14" s="460"/>
      <c r="X14" s="460"/>
      <c r="Y14" s="460"/>
      <c r="Z14" s="460"/>
      <c r="AA14" s="460"/>
      <c r="AB14" s="471"/>
      <c r="AC14" s="305"/>
      <c r="AD14" s="305"/>
      <c r="AE14" s="305"/>
      <c r="AF14" s="305"/>
      <c r="AG14" s="36" t="s">
        <v>629</v>
      </c>
      <c r="AH14" s="36">
        <v>38</v>
      </c>
    </row>
    <row r="15" spans="2:34" ht="29.25" customHeight="1" x14ac:dyDescent="0.25">
      <c r="B15" s="30"/>
      <c r="C15" s="442" t="s">
        <v>639</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33"/>
      <c r="AB15" s="317"/>
      <c r="AC15" s="305"/>
      <c r="AD15" s="305"/>
      <c r="AE15" s="305"/>
      <c r="AF15" s="305"/>
      <c r="AG15" s="36" t="s">
        <v>630</v>
      </c>
      <c r="AH15" s="36">
        <v>100</v>
      </c>
    </row>
    <row r="16" spans="2:34" ht="15" customHeight="1" x14ac:dyDescent="0.25">
      <c r="B16" s="30"/>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7"/>
      <c r="AC16" s="305"/>
      <c r="AD16" s="305"/>
      <c r="AE16" s="305"/>
      <c r="AF16" s="305"/>
      <c r="AG16" s="36" t="s">
        <v>631</v>
      </c>
      <c r="AH16" s="36">
        <v>15</v>
      </c>
    </row>
    <row r="17" spans="3:33" ht="15" customHeight="1" x14ac:dyDescent="0.25">
      <c r="C17" s="319" t="s">
        <v>128</v>
      </c>
      <c r="D17" s="319"/>
      <c r="E17" s="305"/>
      <c r="F17" s="305"/>
      <c r="G17" s="305"/>
      <c r="H17" s="305"/>
      <c r="I17" s="305"/>
      <c r="J17" s="318"/>
      <c r="K17" s="318"/>
      <c r="L17" s="318"/>
      <c r="M17" s="318"/>
      <c r="N17" s="318"/>
      <c r="O17" s="318"/>
      <c r="P17" s="318"/>
      <c r="Q17" s="318"/>
      <c r="R17" s="318" t="s">
        <v>129</v>
      </c>
      <c r="S17" s="318"/>
      <c r="T17" s="318"/>
      <c r="U17" s="318"/>
      <c r="V17" s="318"/>
      <c r="W17" s="318"/>
      <c r="X17" s="318"/>
      <c r="Y17" s="318"/>
      <c r="Z17" s="318"/>
      <c r="AA17" s="318"/>
      <c r="AB17" s="317"/>
      <c r="AC17" s="305"/>
      <c r="AD17" s="305"/>
      <c r="AE17" s="305"/>
      <c r="AF17" s="305"/>
      <c r="AG17" s="305"/>
    </row>
    <row r="18" spans="3:33" ht="15" customHeight="1" x14ac:dyDescent="0.25">
      <c r="C18" s="469"/>
      <c r="D18" s="453"/>
      <c r="E18" s="453"/>
      <c r="F18" s="453"/>
      <c r="G18" s="453"/>
      <c r="H18" s="453"/>
      <c r="I18" s="453"/>
      <c r="J18" s="453"/>
      <c r="K18" s="453"/>
      <c r="L18" s="453"/>
      <c r="M18" s="453"/>
      <c r="N18" s="453"/>
      <c r="O18" s="453"/>
      <c r="P18" s="454"/>
      <c r="Q18" s="305"/>
      <c r="R18" s="463"/>
      <c r="S18" s="443"/>
      <c r="T18" s="443"/>
      <c r="U18" s="443"/>
      <c r="V18" s="443"/>
      <c r="W18" s="443"/>
      <c r="X18" s="443"/>
      <c r="Y18" s="443"/>
      <c r="Z18" s="443"/>
      <c r="AA18" s="433"/>
      <c r="AB18" s="313"/>
      <c r="AC18" s="305"/>
      <c r="AD18" s="305"/>
      <c r="AE18" s="305"/>
      <c r="AF18" s="305"/>
      <c r="AG18" s="305"/>
    </row>
    <row r="19" spans="3:33" ht="15" customHeight="1" x14ac:dyDescent="0.25">
      <c r="C19" s="470"/>
      <c r="D19" s="417"/>
      <c r="E19" s="417"/>
      <c r="F19" s="417"/>
      <c r="G19" s="417"/>
      <c r="H19" s="417"/>
      <c r="I19" s="417"/>
      <c r="J19" s="417"/>
      <c r="K19" s="417"/>
      <c r="L19" s="417"/>
      <c r="M19" s="417"/>
      <c r="N19" s="417"/>
      <c r="O19" s="417"/>
      <c r="P19" s="471"/>
      <c r="Q19" s="305"/>
      <c r="R19" s="305"/>
      <c r="S19" s="305"/>
      <c r="T19" s="305"/>
      <c r="U19" s="305"/>
      <c r="V19" s="305"/>
      <c r="W19" s="305"/>
      <c r="X19" s="305"/>
      <c r="Y19" s="305"/>
      <c r="Z19" s="305"/>
      <c r="AA19" s="305"/>
      <c r="AB19" s="313"/>
      <c r="AC19" s="305"/>
      <c r="AD19" s="305"/>
      <c r="AE19" s="305"/>
      <c r="AF19" s="305"/>
      <c r="AG19" s="305"/>
    </row>
    <row r="20" spans="3:33" ht="15" customHeight="1" x14ac:dyDescent="0.25">
      <c r="C20" s="470"/>
      <c r="D20" s="417"/>
      <c r="E20" s="417"/>
      <c r="F20" s="417"/>
      <c r="G20" s="417"/>
      <c r="H20" s="417"/>
      <c r="I20" s="417"/>
      <c r="J20" s="417"/>
      <c r="K20" s="417"/>
      <c r="L20" s="417"/>
      <c r="M20" s="417"/>
      <c r="N20" s="417"/>
      <c r="O20" s="417"/>
      <c r="P20" s="471"/>
      <c r="Q20" s="315"/>
      <c r="R20" s="318" t="s">
        <v>130</v>
      </c>
      <c r="S20" s="318"/>
      <c r="T20" s="318"/>
      <c r="U20" s="318"/>
      <c r="V20" s="318"/>
      <c r="W20" s="315"/>
      <c r="X20" s="315"/>
      <c r="Y20" s="315"/>
      <c r="Z20" s="305"/>
      <c r="AA20" s="315"/>
      <c r="AB20" s="313"/>
      <c r="AC20" s="305"/>
      <c r="AD20" s="305"/>
      <c r="AE20" s="305"/>
      <c r="AF20" s="305"/>
      <c r="AG20" s="337">
        <f>+(((((AH10/100)*AH11)+((AH12/100)*AH13)+((AH14/100)*AH15))*AH16)/100)</f>
        <v>15</v>
      </c>
    </row>
    <row r="21" spans="3:33" ht="15" customHeight="1" x14ac:dyDescent="0.25">
      <c r="C21" s="470"/>
      <c r="D21" s="417"/>
      <c r="E21" s="417"/>
      <c r="F21" s="417"/>
      <c r="G21" s="417"/>
      <c r="H21" s="417"/>
      <c r="I21" s="417"/>
      <c r="J21" s="417"/>
      <c r="K21" s="417"/>
      <c r="L21" s="417"/>
      <c r="M21" s="417"/>
      <c r="N21" s="417"/>
      <c r="O21" s="417"/>
      <c r="P21" s="471"/>
      <c r="Q21" s="305"/>
      <c r="R21" s="36"/>
      <c r="S21" s="305" t="s">
        <v>15</v>
      </c>
      <c r="T21" s="305"/>
      <c r="U21" s="36"/>
      <c r="V21" s="305" t="s">
        <v>27</v>
      </c>
      <c r="W21" s="305"/>
      <c r="X21" s="36"/>
      <c r="Y21" s="320" t="s">
        <v>46</v>
      </c>
      <c r="Z21" s="305"/>
      <c r="AA21" s="305"/>
      <c r="AB21" s="313"/>
      <c r="AC21" s="305"/>
      <c r="AD21" s="305"/>
      <c r="AE21" s="305"/>
      <c r="AF21" s="305"/>
      <c r="AG21" s="305"/>
    </row>
    <row r="22" spans="3:33" ht="15" customHeight="1" x14ac:dyDescent="0.25">
      <c r="C22" s="470"/>
      <c r="D22" s="417"/>
      <c r="E22" s="417"/>
      <c r="F22" s="417"/>
      <c r="G22" s="417"/>
      <c r="H22" s="417"/>
      <c r="I22" s="417"/>
      <c r="J22" s="417"/>
      <c r="K22" s="417"/>
      <c r="L22" s="417"/>
      <c r="M22" s="417"/>
      <c r="N22" s="417"/>
      <c r="O22" s="417"/>
      <c r="P22" s="471"/>
      <c r="Q22" s="305"/>
      <c r="R22" s="305"/>
      <c r="S22" s="305"/>
      <c r="T22" s="305"/>
      <c r="U22" s="305"/>
      <c r="V22" s="305"/>
      <c r="W22" s="305"/>
      <c r="X22" s="305"/>
      <c r="Y22" s="305"/>
      <c r="Z22" s="305"/>
      <c r="AA22" s="305"/>
      <c r="AB22" s="313"/>
      <c r="AC22" s="305"/>
      <c r="AD22" s="305"/>
      <c r="AE22" s="305"/>
      <c r="AF22" s="305"/>
      <c r="AG22" s="305"/>
    </row>
    <row r="23" spans="3:33" ht="15" customHeight="1" x14ac:dyDescent="0.25">
      <c r="C23" s="455"/>
      <c r="D23" s="456"/>
      <c r="E23" s="456"/>
      <c r="F23" s="456"/>
      <c r="G23" s="456"/>
      <c r="H23" s="456"/>
      <c r="I23" s="456"/>
      <c r="J23" s="456"/>
      <c r="K23" s="456"/>
      <c r="L23" s="456"/>
      <c r="M23" s="456"/>
      <c r="N23" s="456"/>
      <c r="O23" s="456"/>
      <c r="P23" s="457"/>
      <c r="Q23" s="305"/>
      <c r="R23" s="318" t="s">
        <v>131</v>
      </c>
      <c r="S23" s="305"/>
      <c r="T23" s="305"/>
      <c r="U23" s="305"/>
      <c r="V23" s="305"/>
      <c r="W23" s="480" t="s">
        <v>33</v>
      </c>
      <c r="X23" s="443"/>
      <c r="Y23" s="443"/>
      <c r="Z23" s="443"/>
      <c r="AA23" s="433"/>
      <c r="AB23" s="313"/>
      <c r="AC23" s="305"/>
      <c r="AD23" s="305"/>
      <c r="AE23" s="305"/>
      <c r="AF23" s="305"/>
      <c r="AG23" s="305"/>
    </row>
    <row r="24" spans="3:33" ht="15" customHeight="1" x14ac:dyDescent="0.25">
      <c r="C24" s="315"/>
      <c r="D24" s="315"/>
      <c r="E24" s="315"/>
      <c r="F24" s="315"/>
      <c r="G24" s="315"/>
      <c r="H24" s="305"/>
      <c r="I24" s="305"/>
      <c r="J24" s="305"/>
      <c r="K24" s="305"/>
      <c r="L24" s="305"/>
      <c r="M24" s="305"/>
      <c r="N24" s="305"/>
      <c r="O24" s="305"/>
      <c r="P24" s="305"/>
      <c r="Q24" s="305"/>
      <c r="R24" s="318"/>
      <c r="S24" s="305"/>
      <c r="T24" s="305"/>
      <c r="U24" s="305"/>
      <c r="V24" s="305"/>
      <c r="W24" s="305"/>
      <c r="X24" s="305"/>
      <c r="Y24" s="305"/>
      <c r="Z24" s="305"/>
      <c r="AA24" s="305"/>
      <c r="AB24" s="313"/>
      <c r="AC24" s="305"/>
      <c r="AD24" s="305"/>
      <c r="AE24" s="305"/>
      <c r="AF24" s="305"/>
      <c r="AG24" s="305"/>
    </row>
    <row r="25" spans="3:33" ht="15" customHeight="1" x14ac:dyDescent="0.25">
      <c r="C25" s="318" t="s">
        <v>132</v>
      </c>
      <c r="D25" s="315"/>
      <c r="E25" s="315"/>
      <c r="F25" s="315"/>
      <c r="G25" s="315"/>
      <c r="H25" s="315"/>
      <c r="I25" s="305"/>
      <c r="J25" s="305"/>
      <c r="K25" s="305"/>
      <c r="L25" s="305"/>
      <c r="M25" s="305"/>
      <c r="N25" s="305"/>
      <c r="O25" s="305"/>
      <c r="P25" s="305"/>
      <c r="Q25" s="305"/>
      <c r="R25" s="305"/>
      <c r="S25" s="305"/>
      <c r="T25" s="305"/>
      <c r="U25" s="305"/>
      <c r="V25" s="305"/>
      <c r="W25" s="305"/>
      <c r="X25" s="305"/>
      <c r="Y25" s="305"/>
      <c r="Z25" s="305"/>
      <c r="AA25" s="305"/>
      <c r="AB25" s="313"/>
      <c r="AC25" s="305"/>
      <c r="AD25" s="305"/>
      <c r="AE25" s="305"/>
      <c r="AF25" s="305"/>
      <c r="AG25" s="305"/>
    </row>
    <row r="26" spans="3:33" ht="39.75" customHeight="1" x14ac:dyDescent="0.25">
      <c r="C26" s="833" t="s">
        <v>640</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33"/>
      <c r="AB26" s="313"/>
      <c r="AC26" s="305"/>
      <c r="AD26" s="305"/>
      <c r="AE26" s="305"/>
      <c r="AF26" s="305"/>
      <c r="AG26" s="305"/>
    </row>
    <row r="27" spans="3:33" ht="15" customHeight="1" x14ac:dyDescent="0.2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21"/>
      <c r="AC27" s="305"/>
      <c r="AD27" s="305"/>
      <c r="AE27" s="305"/>
      <c r="AF27" s="305"/>
      <c r="AG27" s="305"/>
    </row>
    <row r="28" spans="3:33" ht="15" customHeight="1" x14ac:dyDescent="0.25">
      <c r="C28" s="309" t="s">
        <v>134</v>
      </c>
      <c r="D28" s="315"/>
      <c r="E28" s="315"/>
      <c r="F28" s="315"/>
      <c r="G28" s="315"/>
      <c r="H28" s="315"/>
      <c r="I28" s="315"/>
      <c r="J28" s="315"/>
      <c r="K28" s="315"/>
      <c r="L28" s="315"/>
      <c r="M28" s="309" t="s">
        <v>134</v>
      </c>
      <c r="N28" s="315"/>
      <c r="O28" s="315"/>
      <c r="P28" s="315"/>
      <c r="Q28" s="315"/>
      <c r="R28" s="315"/>
      <c r="S28" s="315"/>
      <c r="T28" s="315"/>
      <c r="U28" s="315"/>
      <c r="V28" s="315"/>
      <c r="W28" s="315"/>
      <c r="X28" s="315"/>
      <c r="Y28" s="315"/>
      <c r="Z28" s="315"/>
      <c r="AA28" s="315"/>
      <c r="AB28" s="321"/>
      <c r="AC28" s="305"/>
      <c r="AD28" s="305"/>
      <c r="AE28" s="305"/>
      <c r="AF28" s="305"/>
      <c r="AG28" s="305"/>
    </row>
    <row r="29" spans="3:33" ht="29.25" customHeight="1" x14ac:dyDescent="0.25">
      <c r="C29" s="480" t="s">
        <v>616</v>
      </c>
      <c r="D29" s="443"/>
      <c r="E29" s="443"/>
      <c r="F29" s="443"/>
      <c r="G29" s="443"/>
      <c r="H29" s="443"/>
      <c r="I29" s="443"/>
      <c r="J29" s="443"/>
      <c r="K29" s="433"/>
      <c r="L29" s="315"/>
      <c r="M29" s="480"/>
      <c r="N29" s="443"/>
      <c r="O29" s="443"/>
      <c r="P29" s="443"/>
      <c r="Q29" s="443"/>
      <c r="R29" s="443"/>
      <c r="S29" s="443"/>
      <c r="T29" s="443"/>
      <c r="U29" s="443"/>
      <c r="V29" s="443"/>
      <c r="W29" s="443"/>
      <c r="X29" s="443"/>
      <c r="Y29" s="443"/>
      <c r="Z29" s="443"/>
      <c r="AA29" s="433"/>
      <c r="AB29" s="321"/>
      <c r="AC29" s="305"/>
      <c r="AD29" s="305"/>
      <c r="AE29" s="305"/>
      <c r="AF29" s="305"/>
      <c r="AG29" s="305"/>
    </row>
    <row r="30" spans="3:33" ht="15" customHeight="1" x14ac:dyDescent="0.2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13"/>
      <c r="AC30" s="305"/>
      <c r="AD30" s="305"/>
      <c r="AE30" s="305"/>
      <c r="AF30" s="305"/>
      <c r="AG30" s="305"/>
    </row>
    <row r="31" spans="3:33" ht="15" customHeight="1" x14ac:dyDescent="0.25">
      <c r="C31" s="322" t="s">
        <v>137</v>
      </c>
      <c r="D31" s="322"/>
      <c r="E31" s="322"/>
      <c r="F31" s="322"/>
      <c r="G31" s="323"/>
      <c r="H31" s="324"/>
      <c r="I31" s="324"/>
      <c r="J31" s="324"/>
      <c r="K31" s="324"/>
      <c r="L31" s="324"/>
      <c r="M31" s="324"/>
      <c r="N31" s="324"/>
      <c r="O31" s="324"/>
      <c r="P31" s="324"/>
      <c r="Q31" s="324"/>
      <c r="R31" s="324"/>
      <c r="S31" s="324"/>
      <c r="T31" s="324"/>
      <c r="U31" s="324"/>
      <c r="V31" s="324"/>
      <c r="W31" s="324"/>
      <c r="X31" s="324"/>
      <c r="Y31" s="324"/>
      <c r="Z31" s="324"/>
      <c r="AA31" s="324"/>
      <c r="AB31" s="313"/>
      <c r="AC31" s="305"/>
      <c r="AD31" s="305"/>
      <c r="AE31" s="305"/>
      <c r="AF31" s="305"/>
      <c r="AG31" s="305"/>
    </row>
    <row r="32" spans="3:33" ht="90" customHeight="1" x14ac:dyDescent="0.25">
      <c r="C32" s="481" t="s">
        <v>617</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33"/>
      <c r="AB32" s="313"/>
      <c r="AC32" s="305"/>
      <c r="AD32" s="305"/>
      <c r="AE32" s="305"/>
      <c r="AF32" s="305"/>
      <c r="AG32" s="305"/>
    </row>
    <row r="34" spans="3:27" ht="15.75" customHeight="1" x14ac:dyDescent="0.25">
      <c r="C34" s="464" t="s">
        <v>139</v>
      </c>
      <c r="D34" s="460"/>
      <c r="E34" s="318"/>
      <c r="F34" s="442" t="s">
        <v>34</v>
      </c>
      <c r="G34" s="433"/>
      <c r="H34" s="318"/>
      <c r="I34" s="305"/>
      <c r="J34" s="325" t="s">
        <v>140</v>
      </c>
      <c r="K34" s="442">
        <v>15</v>
      </c>
      <c r="L34" s="443"/>
      <c r="M34" s="443"/>
      <c r="N34" s="433"/>
      <c r="O34" s="318"/>
      <c r="P34" s="318"/>
      <c r="Q34" s="309" t="s">
        <v>141</v>
      </c>
      <c r="R34" s="305"/>
      <c r="S34" s="318"/>
      <c r="T34" s="318"/>
      <c r="U34" s="318"/>
      <c r="V34" s="318"/>
      <c r="W34" s="442" t="s">
        <v>20</v>
      </c>
      <c r="X34" s="443"/>
      <c r="Y34" s="443"/>
      <c r="Z34" s="443"/>
      <c r="AA34" s="433"/>
    </row>
    <row r="35" spans="3:27" ht="15.75" customHeight="1" x14ac:dyDescent="0.25">
      <c r="C35" s="305"/>
      <c r="D35" s="305"/>
      <c r="E35" s="305"/>
      <c r="F35" s="320"/>
      <c r="G35" s="320"/>
      <c r="H35" s="320"/>
      <c r="I35" s="320"/>
      <c r="J35" s="320"/>
      <c r="K35" s="320"/>
      <c r="L35" s="320"/>
      <c r="M35" s="305"/>
      <c r="N35" s="305"/>
      <c r="O35" s="305"/>
      <c r="P35" s="305"/>
      <c r="Q35" s="305"/>
      <c r="R35" s="305"/>
      <c r="S35" s="305"/>
      <c r="T35" s="305"/>
      <c r="U35" s="305"/>
      <c r="V35" s="305"/>
      <c r="W35" s="305"/>
      <c r="X35" s="305"/>
      <c r="Y35" s="305"/>
      <c r="Z35" s="305"/>
      <c r="AA35" s="305"/>
    </row>
    <row r="36" spans="3:27" ht="32.25" customHeight="1" x14ac:dyDescent="0.25">
      <c r="C36" s="305"/>
      <c r="D36" s="325" t="s">
        <v>142</v>
      </c>
      <c r="E36" s="318"/>
      <c r="F36" s="481" t="s">
        <v>641</v>
      </c>
      <c r="G36" s="443"/>
      <c r="H36" s="443"/>
      <c r="I36" s="443"/>
      <c r="J36" s="443"/>
      <c r="K36" s="443"/>
      <c r="L36" s="443"/>
      <c r="M36" s="433"/>
      <c r="N36" s="305"/>
      <c r="O36" s="325" t="s">
        <v>144</v>
      </c>
      <c r="P36" s="480">
        <v>0</v>
      </c>
      <c r="Q36" s="443"/>
      <c r="R36" s="443"/>
      <c r="S36" s="443"/>
      <c r="T36" s="443"/>
      <c r="U36" s="443"/>
      <c r="V36" s="443"/>
      <c r="W36" s="443"/>
      <c r="X36" s="443"/>
      <c r="Y36" s="443"/>
      <c r="Z36" s="443"/>
      <c r="AA36" s="433"/>
    </row>
    <row r="37" spans="3:27" ht="15.75" customHeight="1" x14ac:dyDescent="0.25">
      <c r="C37" s="318"/>
      <c r="D37" s="318"/>
      <c r="E37" s="318"/>
      <c r="F37" s="320"/>
      <c r="G37" s="320"/>
      <c r="H37" s="320"/>
      <c r="I37" s="320"/>
      <c r="J37" s="320"/>
      <c r="K37" s="320"/>
      <c r="L37" s="320"/>
      <c r="M37" s="318"/>
      <c r="N37" s="318"/>
      <c r="O37" s="318"/>
      <c r="P37" s="318"/>
      <c r="Q37" s="318"/>
      <c r="R37" s="318"/>
      <c r="S37" s="318"/>
      <c r="T37" s="318"/>
      <c r="U37" s="318"/>
      <c r="V37" s="318"/>
      <c r="W37" s="318"/>
      <c r="X37" s="318"/>
      <c r="Y37" s="318"/>
      <c r="Z37" s="318"/>
      <c r="AA37" s="318"/>
    </row>
    <row r="38" spans="3:27" ht="15.75" customHeight="1" x14ac:dyDescent="0.25">
      <c r="C38" s="305"/>
      <c r="D38" s="325" t="s">
        <v>145</v>
      </c>
      <c r="E38" s="305"/>
      <c r="F38" s="463" t="s">
        <v>146</v>
      </c>
      <c r="G38" s="433"/>
      <c r="H38" s="305"/>
      <c r="I38" s="305"/>
      <c r="J38" s="318" t="s">
        <v>147</v>
      </c>
      <c r="K38" s="305"/>
      <c r="L38" s="463" t="s">
        <v>148</v>
      </c>
      <c r="M38" s="443"/>
      <c r="N38" s="433"/>
      <c r="O38" s="318"/>
      <c r="P38" s="318"/>
      <c r="Q38" s="305"/>
      <c r="R38" s="318" t="s">
        <v>149</v>
      </c>
      <c r="S38" s="318"/>
      <c r="T38" s="318"/>
      <c r="U38" s="318"/>
      <c r="V38" s="318"/>
      <c r="W38" s="482"/>
      <c r="X38" s="443"/>
      <c r="Y38" s="443"/>
      <c r="Z38" s="443"/>
      <c r="AA38" s="433"/>
    </row>
    <row r="39" spans="3:27" ht="15.75" customHeight="1" x14ac:dyDescent="0.25">
      <c r="C39" s="305"/>
      <c r="D39" s="305"/>
      <c r="E39" s="305"/>
      <c r="F39" s="28"/>
      <c r="G39" s="305"/>
      <c r="H39" s="305"/>
      <c r="I39" s="309"/>
      <c r="J39" s="309"/>
      <c r="K39" s="309"/>
      <c r="L39" s="309"/>
      <c r="M39" s="309"/>
      <c r="N39" s="309"/>
      <c r="O39" s="309"/>
      <c r="P39" s="309"/>
      <c r="Q39" s="309"/>
      <c r="R39" s="309"/>
      <c r="S39" s="309"/>
      <c r="T39" s="309"/>
      <c r="U39" s="309"/>
      <c r="V39" s="309"/>
      <c r="W39" s="309"/>
      <c r="X39" s="309"/>
      <c r="Y39" s="309"/>
      <c r="Z39" s="309"/>
      <c r="AA39" s="309"/>
    </row>
    <row r="40" spans="3:27" ht="15.75" customHeight="1" x14ac:dyDescent="0.25">
      <c r="C40" s="326" t="s">
        <v>150</v>
      </c>
      <c r="D40" s="483">
        <v>2024</v>
      </c>
      <c r="E40" s="484"/>
      <c r="F40" s="485"/>
      <c r="G40" s="34"/>
      <c r="H40" s="309"/>
      <c r="I40" s="309"/>
      <c r="J40" s="309"/>
      <c r="K40" s="309"/>
      <c r="L40" s="309"/>
      <c r="M40" s="309"/>
      <c r="N40" s="309"/>
      <c r="O40" s="309"/>
      <c r="P40" s="309"/>
      <c r="Q40" s="475"/>
      <c r="R40" s="460"/>
      <c r="S40" s="460"/>
      <c r="T40" s="460"/>
      <c r="U40" s="460"/>
      <c r="V40" s="309"/>
      <c r="W40" s="309"/>
      <c r="X40" s="474"/>
      <c r="Y40" s="460"/>
      <c r="Z40" s="460"/>
      <c r="AA40" s="460"/>
    </row>
    <row r="41" spans="3:27" ht="5.25" customHeight="1" x14ac:dyDescent="0.25">
      <c r="C41" s="318"/>
      <c r="D41" s="37"/>
      <c r="E41" s="37"/>
      <c r="F41" s="37"/>
      <c r="G41" s="305"/>
      <c r="H41" s="309"/>
      <c r="I41" s="309"/>
      <c r="J41" s="309"/>
      <c r="K41" s="309"/>
      <c r="L41" s="309"/>
      <c r="M41" s="309"/>
      <c r="N41" s="309"/>
      <c r="O41" s="309"/>
      <c r="P41" s="309"/>
      <c r="Q41" s="315"/>
      <c r="R41" s="315"/>
      <c r="S41" s="315"/>
      <c r="T41" s="315"/>
      <c r="U41" s="315"/>
      <c r="V41" s="309"/>
      <c r="W41" s="309"/>
      <c r="X41" s="311"/>
      <c r="Y41" s="311"/>
      <c r="Z41" s="311"/>
      <c r="AA41" s="311"/>
    </row>
    <row r="42" spans="3:27" ht="15.75" customHeight="1" x14ac:dyDescent="0.25">
      <c r="C42" s="318" t="s">
        <v>140</v>
      </c>
      <c r="D42" s="480">
        <v>15</v>
      </c>
      <c r="E42" s="443"/>
      <c r="F42" s="433"/>
      <c r="G42" s="305"/>
      <c r="H42" s="309"/>
      <c r="I42" s="309"/>
      <c r="J42" s="309"/>
      <c r="K42" s="309"/>
      <c r="L42" s="309"/>
      <c r="M42" s="309"/>
      <c r="N42" s="309"/>
      <c r="O42" s="309"/>
      <c r="P42" s="309"/>
      <c r="Q42" s="475"/>
      <c r="R42" s="460"/>
      <c r="S42" s="460"/>
      <c r="T42" s="460"/>
      <c r="U42" s="460"/>
      <c r="V42" s="309"/>
      <c r="W42" s="309"/>
      <c r="X42" s="474"/>
      <c r="Y42" s="460"/>
      <c r="Z42" s="460"/>
      <c r="AA42" s="460"/>
    </row>
    <row r="43" spans="3:27" ht="15.75" customHeight="1" x14ac:dyDescent="0.25">
      <c r="C43" s="305"/>
      <c r="D43" s="305"/>
      <c r="E43" s="305"/>
      <c r="F43" s="305"/>
      <c r="G43" s="305"/>
      <c r="H43" s="305"/>
      <c r="I43" s="309"/>
      <c r="J43" s="309"/>
      <c r="K43" s="318"/>
      <c r="L43" s="318"/>
      <c r="M43" s="318"/>
      <c r="N43" s="318"/>
      <c r="O43" s="318"/>
      <c r="P43" s="318"/>
      <c r="Q43" s="318"/>
      <c r="R43" s="318"/>
      <c r="S43" s="318"/>
      <c r="T43" s="318"/>
      <c r="U43" s="318"/>
      <c r="V43" s="318"/>
      <c r="W43" s="318"/>
      <c r="X43" s="318"/>
      <c r="Y43" s="318"/>
      <c r="Z43" s="318"/>
      <c r="AA43" s="318"/>
    </row>
    <row r="44" spans="3:27" ht="15.75" customHeight="1" x14ac:dyDescent="0.25">
      <c r="C44" s="318"/>
      <c r="D44" s="442" t="s">
        <v>151</v>
      </c>
      <c r="E44" s="443"/>
      <c r="F44" s="443"/>
      <c r="G44" s="443"/>
      <c r="H44" s="443"/>
      <c r="I44" s="443"/>
      <c r="J44" s="443"/>
      <c r="K44" s="443"/>
      <c r="L44" s="443"/>
      <c r="M44" s="443"/>
      <c r="N44" s="443"/>
      <c r="O44" s="443"/>
      <c r="P44" s="443"/>
      <c r="Q44" s="443"/>
      <c r="R44" s="443"/>
      <c r="S44" s="443"/>
      <c r="T44" s="443"/>
      <c r="U44" s="443"/>
      <c r="V44" s="443"/>
      <c r="W44" s="443"/>
      <c r="X44" s="443"/>
      <c r="Y44" s="433"/>
      <c r="Z44" s="319"/>
      <c r="AA44" s="319"/>
    </row>
    <row r="45" spans="3:27" ht="15.75" customHeight="1" x14ac:dyDescent="0.25">
      <c r="C45" s="305"/>
      <c r="D45" s="448" t="s">
        <v>152</v>
      </c>
      <c r="E45" s="443"/>
      <c r="F45" s="443"/>
      <c r="G45" s="443"/>
      <c r="H45" s="433"/>
      <c r="I45" s="444" t="s">
        <v>153</v>
      </c>
      <c r="J45" s="443"/>
      <c r="K45" s="443"/>
      <c r="L45" s="443"/>
      <c r="M45" s="443"/>
      <c r="N45" s="443"/>
      <c r="O45" s="443"/>
      <c r="P45" s="433"/>
      <c r="Q45" s="445" t="s">
        <v>154</v>
      </c>
      <c r="R45" s="443"/>
      <c r="S45" s="443"/>
      <c r="T45" s="443"/>
      <c r="U45" s="443"/>
      <c r="V45" s="443"/>
      <c r="W45" s="443"/>
      <c r="X45" s="443"/>
      <c r="Y45" s="433"/>
      <c r="Z45" s="319"/>
      <c r="AA45" s="319"/>
    </row>
    <row r="46" spans="3:27" ht="15.75" customHeight="1" x14ac:dyDescent="0.25">
      <c r="C46" s="38"/>
      <c r="D46" s="449" t="s">
        <v>155</v>
      </c>
      <c r="E46" s="443"/>
      <c r="F46" s="443"/>
      <c r="G46" s="443"/>
      <c r="H46" s="433"/>
      <c r="I46" s="446" t="s">
        <v>156</v>
      </c>
      <c r="J46" s="443"/>
      <c r="K46" s="443"/>
      <c r="L46" s="443"/>
      <c r="M46" s="443"/>
      <c r="N46" s="443"/>
      <c r="O46" s="443"/>
      <c r="P46" s="433"/>
      <c r="Q46" s="447" t="s">
        <v>157</v>
      </c>
      <c r="R46" s="443"/>
      <c r="S46" s="443"/>
      <c r="T46" s="443"/>
      <c r="U46" s="443"/>
      <c r="V46" s="443"/>
      <c r="W46" s="443"/>
      <c r="X46" s="443"/>
      <c r="Y46" s="433"/>
      <c r="Z46" s="328"/>
      <c r="AA46" s="328"/>
    </row>
    <row r="47" spans="3:27" ht="15.75" customHeight="1" x14ac:dyDescent="0.25">
      <c r="C47" s="329"/>
      <c r="D47" s="329"/>
      <c r="E47" s="329"/>
      <c r="F47" s="329"/>
      <c r="G47" s="330"/>
      <c r="H47" s="330"/>
      <c r="I47" s="330"/>
      <c r="J47" s="330"/>
      <c r="K47" s="330"/>
      <c r="L47" s="330"/>
      <c r="M47" s="330"/>
      <c r="N47" s="330"/>
      <c r="O47" s="330"/>
      <c r="P47" s="330"/>
      <c r="Q47" s="330"/>
      <c r="R47" s="330"/>
      <c r="S47" s="330"/>
      <c r="T47" s="330"/>
      <c r="U47" s="330"/>
      <c r="V47" s="330"/>
      <c r="W47" s="330"/>
      <c r="X47" s="330"/>
      <c r="Y47" s="330"/>
      <c r="Z47" s="329"/>
      <c r="AA47" s="329"/>
    </row>
    <row r="48" spans="3:27" ht="15.75" customHeight="1" x14ac:dyDescent="0.25">
      <c r="C48" s="450" t="s">
        <v>158</v>
      </c>
      <c r="D48" s="443"/>
      <c r="E48" s="443"/>
      <c r="F48" s="433"/>
      <c r="G48" s="451" t="s">
        <v>159</v>
      </c>
      <c r="H48" s="452" t="s">
        <v>160</v>
      </c>
      <c r="I48" s="453"/>
      <c r="J48" s="453"/>
      <c r="K48" s="453"/>
      <c r="L48" s="453"/>
      <c r="M48" s="453"/>
      <c r="N48" s="453"/>
      <c r="O48" s="453"/>
      <c r="P48" s="453"/>
      <c r="Q48" s="453"/>
      <c r="R48" s="453"/>
      <c r="S48" s="453"/>
      <c r="T48" s="453"/>
      <c r="U48" s="453"/>
      <c r="V48" s="453"/>
      <c r="W48" s="453"/>
      <c r="X48" s="453"/>
      <c r="Y48" s="453"/>
      <c r="Z48" s="453"/>
      <c r="AA48" s="454"/>
    </row>
    <row r="49" spans="2:28" ht="15.75" customHeight="1" x14ac:dyDescent="0.25">
      <c r="B49" s="39"/>
      <c r="C49" s="40" t="s">
        <v>161</v>
      </c>
      <c r="D49" s="41">
        <v>1.2</v>
      </c>
      <c r="E49" s="450" t="s">
        <v>162</v>
      </c>
      <c r="F49" s="433"/>
      <c r="G49" s="420"/>
      <c r="H49" s="455"/>
      <c r="I49" s="456"/>
      <c r="J49" s="456"/>
      <c r="K49" s="456"/>
      <c r="L49" s="456"/>
      <c r="M49" s="456"/>
      <c r="N49" s="456"/>
      <c r="O49" s="456"/>
      <c r="P49" s="456"/>
      <c r="Q49" s="456"/>
      <c r="R49" s="456"/>
      <c r="S49" s="456"/>
      <c r="T49" s="456"/>
      <c r="U49" s="456"/>
      <c r="V49" s="456"/>
      <c r="W49" s="456"/>
      <c r="X49" s="456"/>
      <c r="Y49" s="456"/>
      <c r="Z49" s="456"/>
      <c r="AA49" s="457"/>
      <c r="AB49" s="327"/>
    </row>
    <row r="50" spans="2:28" ht="15.75" customHeight="1" x14ac:dyDescent="0.25">
      <c r="B50" s="39"/>
      <c r="C50" s="42">
        <v>2024</v>
      </c>
      <c r="D50" s="43">
        <v>45474</v>
      </c>
      <c r="E50" s="458">
        <v>45656</v>
      </c>
      <c r="F50" s="433"/>
      <c r="G50" s="44">
        <v>15</v>
      </c>
      <c r="H50" s="462" t="s">
        <v>633</v>
      </c>
      <c r="I50" s="443"/>
      <c r="J50" s="443"/>
      <c r="K50" s="443"/>
      <c r="L50" s="443"/>
      <c r="M50" s="443"/>
      <c r="N50" s="443"/>
      <c r="O50" s="443"/>
      <c r="P50" s="443"/>
      <c r="Q50" s="443"/>
      <c r="R50" s="443"/>
      <c r="S50" s="443"/>
      <c r="T50" s="443"/>
      <c r="U50" s="443"/>
      <c r="V50" s="443"/>
      <c r="W50" s="443"/>
      <c r="X50" s="443"/>
      <c r="Y50" s="443"/>
      <c r="Z50" s="443"/>
      <c r="AA50" s="433"/>
      <c r="AB50" s="327"/>
    </row>
    <row r="51" spans="2:28" ht="15.75" customHeight="1" x14ac:dyDescent="0.25">
      <c r="B51" s="39"/>
      <c r="C51" s="42">
        <v>2025</v>
      </c>
      <c r="D51" s="43">
        <v>45658</v>
      </c>
      <c r="E51" s="458">
        <v>46021</v>
      </c>
      <c r="F51" s="433"/>
      <c r="G51" s="44">
        <v>30</v>
      </c>
      <c r="H51" s="462" t="s">
        <v>633</v>
      </c>
      <c r="I51" s="443"/>
      <c r="J51" s="443"/>
      <c r="K51" s="443"/>
      <c r="L51" s="443"/>
      <c r="M51" s="443"/>
      <c r="N51" s="443"/>
      <c r="O51" s="443"/>
      <c r="P51" s="443"/>
      <c r="Q51" s="443"/>
      <c r="R51" s="443"/>
      <c r="S51" s="443"/>
      <c r="T51" s="443"/>
      <c r="U51" s="443"/>
      <c r="V51" s="443"/>
      <c r="W51" s="443"/>
      <c r="X51" s="443"/>
      <c r="Y51" s="443"/>
      <c r="Z51" s="443"/>
      <c r="AA51" s="433"/>
      <c r="AB51" s="327"/>
    </row>
    <row r="52" spans="2:28" ht="15.75" customHeight="1" x14ac:dyDescent="0.25">
      <c r="B52" s="39"/>
      <c r="C52" s="42">
        <v>2026</v>
      </c>
      <c r="D52" s="43">
        <v>46023</v>
      </c>
      <c r="E52" s="458">
        <v>46386</v>
      </c>
      <c r="F52" s="433"/>
      <c r="G52" s="44">
        <v>45</v>
      </c>
      <c r="H52" s="462" t="s">
        <v>633</v>
      </c>
      <c r="I52" s="443"/>
      <c r="J52" s="443"/>
      <c r="K52" s="443"/>
      <c r="L52" s="443"/>
      <c r="M52" s="443"/>
      <c r="N52" s="443"/>
      <c r="O52" s="443"/>
      <c r="P52" s="443"/>
      <c r="Q52" s="443"/>
      <c r="R52" s="443"/>
      <c r="S52" s="443"/>
      <c r="T52" s="443"/>
      <c r="U52" s="443"/>
      <c r="V52" s="443"/>
      <c r="W52" s="443"/>
      <c r="X52" s="443"/>
      <c r="Y52" s="443"/>
      <c r="Z52" s="443"/>
      <c r="AA52" s="433"/>
      <c r="AB52" s="327"/>
    </row>
    <row r="53" spans="2:28" ht="15.75" customHeight="1" x14ac:dyDescent="0.25">
      <c r="B53" s="39"/>
      <c r="C53" s="42">
        <v>2027</v>
      </c>
      <c r="D53" s="43">
        <v>46388</v>
      </c>
      <c r="E53" s="458">
        <v>46751</v>
      </c>
      <c r="F53" s="433"/>
      <c r="G53" s="44">
        <v>60</v>
      </c>
      <c r="H53" s="462" t="s">
        <v>633</v>
      </c>
      <c r="I53" s="443"/>
      <c r="J53" s="443"/>
      <c r="K53" s="443"/>
      <c r="L53" s="443"/>
      <c r="M53" s="443"/>
      <c r="N53" s="443"/>
      <c r="O53" s="443"/>
      <c r="P53" s="443"/>
      <c r="Q53" s="443"/>
      <c r="R53" s="443"/>
      <c r="S53" s="443"/>
      <c r="T53" s="443"/>
      <c r="U53" s="443"/>
      <c r="V53" s="443"/>
      <c r="W53" s="443"/>
      <c r="X53" s="443"/>
      <c r="Y53" s="443"/>
      <c r="Z53" s="443"/>
      <c r="AA53" s="433"/>
      <c r="AB53" s="327"/>
    </row>
    <row r="54" spans="2:28" ht="15.75" customHeight="1" x14ac:dyDescent="0.25">
      <c r="B54" s="39"/>
      <c r="C54" s="42"/>
      <c r="D54" s="42"/>
      <c r="E54" s="450"/>
      <c r="F54" s="433"/>
      <c r="G54" s="41"/>
      <c r="H54" s="450"/>
      <c r="I54" s="443"/>
      <c r="J54" s="443"/>
      <c r="K54" s="443"/>
      <c r="L54" s="443"/>
      <c r="M54" s="443"/>
      <c r="N54" s="443"/>
      <c r="O54" s="443"/>
      <c r="P54" s="443"/>
      <c r="Q54" s="443"/>
      <c r="R54" s="443"/>
      <c r="S54" s="443"/>
      <c r="T54" s="443"/>
      <c r="U54" s="443"/>
      <c r="V54" s="443"/>
      <c r="W54" s="443"/>
      <c r="X54" s="443"/>
      <c r="Y54" s="443"/>
      <c r="Z54" s="443"/>
      <c r="AA54" s="433"/>
      <c r="AB54" s="327"/>
    </row>
    <row r="55" spans="2:28" ht="15.75" customHeight="1" x14ac:dyDescent="0.25">
      <c r="B55" s="30"/>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13"/>
    </row>
    <row r="56" spans="2:28" ht="15.75" customHeight="1" x14ac:dyDescent="0.25">
      <c r="B56" s="30"/>
      <c r="C56" s="464" t="s">
        <v>163</v>
      </c>
      <c r="D56" s="460"/>
      <c r="E56" s="318"/>
      <c r="F56" s="309" t="s">
        <v>164</v>
      </c>
      <c r="G56" s="45"/>
      <c r="H56" s="320"/>
      <c r="I56" s="309" t="s">
        <v>165</v>
      </c>
      <c r="J56" s="305"/>
      <c r="K56" s="463"/>
      <c r="L56" s="433"/>
      <c r="M56" s="318"/>
      <c r="N56" s="305"/>
      <c r="O56" s="305"/>
      <c r="P56" s="305"/>
      <c r="Q56" s="305"/>
      <c r="R56" s="305"/>
      <c r="S56" s="305"/>
      <c r="T56" s="305"/>
      <c r="U56" s="305"/>
      <c r="V56" s="305"/>
      <c r="W56" s="305"/>
      <c r="X56" s="305"/>
      <c r="Y56" s="305"/>
      <c r="Z56" s="305"/>
      <c r="AA56" s="305"/>
      <c r="AB56" s="313"/>
    </row>
    <row r="57" spans="2:28" ht="15.75" customHeight="1" x14ac:dyDescent="0.25">
      <c r="B57" s="331"/>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32"/>
    </row>
    <row r="58" spans="2:28" ht="15.75" customHeight="1" x14ac:dyDescent="0.25">
      <c r="B58" s="461" t="s">
        <v>166</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33"/>
    </row>
    <row r="59" spans="2:28" ht="15.75" customHeight="1" x14ac:dyDescent="0.25">
      <c r="B59" s="46"/>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47"/>
    </row>
    <row r="60" spans="2:28" ht="29.25" customHeight="1" x14ac:dyDescent="0.25">
      <c r="B60" s="450" t="s">
        <v>161</v>
      </c>
      <c r="C60" s="433"/>
      <c r="D60" s="41"/>
      <c r="E60" s="450" t="s">
        <v>167</v>
      </c>
      <c r="F60" s="433"/>
      <c r="G60" s="41"/>
      <c r="H60" s="442" t="s">
        <v>168</v>
      </c>
      <c r="I60" s="433"/>
      <c r="J60" s="450"/>
      <c r="K60" s="433"/>
      <c r="L60" s="459"/>
      <c r="M60" s="460"/>
      <c r="N60" s="41" t="s">
        <v>169</v>
      </c>
      <c r="O60" s="450"/>
      <c r="P60" s="443"/>
      <c r="Q60" s="433"/>
      <c r="R60" s="450" t="s">
        <v>170</v>
      </c>
      <c r="S60" s="443"/>
      <c r="T60" s="433"/>
      <c r="U60" s="450"/>
      <c r="V60" s="443"/>
      <c r="W60" s="433"/>
      <c r="X60" s="450" t="s">
        <v>171</v>
      </c>
      <c r="Y60" s="433"/>
      <c r="Z60" s="450"/>
      <c r="AA60" s="443"/>
      <c r="AB60" s="433"/>
    </row>
    <row r="61" spans="2:28" ht="15.75" customHeight="1" x14ac:dyDescent="0.25">
      <c r="B61" s="46"/>
      <c r="C61" s="333"/>
      <c r="D61" s="333"/>
      <c r="E61" s="333"/>
      <c r="F61" s="328"/>
      <c r="G61" s="334"/>
      <c r="H61" s="335"/>
      <c r="I61" s="335"/>
      <c r="J61" s="328"/>
      <c r="K61" s="328"/>
      <c r="L61" s="328"/>
      <c r="M61" s="328"/>
      <c r="N61" s="335"/>
      <c r="O61" s="328"/>
      <c r="P61" s="328"/>
      <c r="Q61" s="328"/>
      <c r="R61" s="328"/>
      <c r="S61" s="335"/>
      <c r="T61" s="315"/>
      <c r="U61" s="315"/>
      <c r="V61" s="305"/>
      <c r="W61" s="335"/>
      <c r="X61" s="325"/>
      <c r="Y61" s="325"/>
      <c r="Z61" s="48"/>
      <c r="AA61" s="27"/>
      <c r="AB61" s="49"/>
    </row>
    <row r="62" spans="2:28" ht="15.75" customHeight="1" x14ac:dyDescent="0.25">
      <c r="B62" s="461" t="s">
        <v>172</v>
      </c>
      <c r="C62" s="433"/>
      <c r="D62" s="465"/>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row>
    <row r="63" spans="2:28" ht="15.75" customHeight="1" x14ac:dyDescent="0.25">
      <c r="B63" s="46"/>
      <c r="C63" s="333"/>
      <c r="D63" s="333"/>
      <c r="E63" s="333"/>
      <c r="F63" s="328"/>
      <c r="G63" s="334"/>
      <c r="H63" s="335"/>
      <c r="I63" s="335"/>
      <c r="J63" s="328"/>
      <c r="K63" s="328"/>
      <c r="L63" s="328"/>
      <c r="M63" s="328"/>
      <c r="N63" s="335"/>
      <c r="O63" s="328"/>
      <c r="P63" s="328"/>
      <c r="Q63" s="328"/>
      <c r="R63" s="328"/>
      <c r="S63" s="335"/>
      <c r="T63" s="315"/>
      <c r="U63" s="315"/>
      <c r="V63" s="305"/>
      <c r="W63" s="335"/>
      <c r="X63" s="325"/>
      <c r="Y63" s="325"/>
      <c r="Z63" s="48"/>
      <c r="AA63" s="27"/>
      <c r="AB63" s="49"/>
    </row>
    <row r="64" spans="2:28" ht="15.75" customHeight="1" x14ac:dyDescent="0.25">
      <c r="B64" s="461" t="s">
        <v>173</v>
      </c>
      <c r="C64" s="433"/>
      <c r="D64" s="46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6" spans="2:28" ht="15.75" customHeight="1" x14ac:dyDescent="0.25">
      <c r="B66" s="461" t="s">
        <v>174</v>
      </c>
      <c r="C66" s="433"/>
      <c r="D66" s="46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row>
    <row r="67" spans="2:28" ht="15.75" customHeight="1" x14ac:dyDescent="0.25">
      <c r="B67" s="46"/>
      <c r="C67" s="333"/>
      <c r="D67" s="333"/>
      <c r="E67" s="333"/>
      <c r="F67" s="328"/>
      <c r="G67" s="334"/>
      <c r="H67" s="335"/>
      <c r="I67" s="335"/>
      <c r="J67" s="328"/>
      <c r="K67" s="328"/>
      <c r="L67" s="328"/>
      <c r="M67" s="328"/>
      <c r="N67" s="335"/>
      <c r="O67" s="328"/>
      <c r="P67" s="328"/>
      <c r="Q67" s="328"/>
      <c r="R67" s="328"/>
      <c r="S67" s="335"/>
      <c r="T67" s="315"/>
      <c r="U67" s="315"/>
      <c r="V67" s="305"/>
      <c r="W67" s="335"/>
      <c r="X67" s="325"/>
      <c r="Y67" s="325"/>
      <c r="Z67" s="48"/>
      <c r="AA67" s="27"/>
      <c r="AB67" s="49"/>
    </row>
    <row r="68" spans="2:28" ht="15.75" customHeight="1" x14ac:dyDescent="0.25">
      <c r="B68" s="461" t="s">
        <v>175</v>
      </c>
      <c r="C68" s="433"/>
      <c r="D68" s="46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2:28" ht="15.75" customHeight="1" x14ac:dyDescent="0.25">
      <c r="B69" s="46"/>
      <c r="C69" s="333"/>
      <c r="D69" s="333"/>
      <c r="E69" s="333"/>
      <c r="F69" s="328"/>
      <c r="G69" s="334"/>
      <c r="H69" s="335"/>
      <c r="I69" s="335"/>
      <c r="J69" s="328"/>
      <c r="K69" s="328"/>
      <c r="L69" s="328"/>
      <c r="M69" s="328"/>
      <c r="N69" s="335"/>
      <c r="O69" s="328"/>
      <c r="P69" s="328"/>
      <c r="Q69" s="328"/>
      <c r="R69" s="328"/>
      <c r="S69" s="335"/>
      <c r="T69" s="315"/>
      <c r="U69" s="315"/>
      <c r="V69" s="305"/>
      <c r="W69" s="335"/>
      <c r="X69" s="325"/>
      <c r="Y69" s="325"/>
      <c r="Z69" s="48"/>
      <c r="AA69" s="27"/>
      <c r="AB69" s="49"/>
    </row>
    <row r="70" spans="2:28" ht="15.75" customHeight="1" x14ac:dyDescent="0.25">
      <c r="B70" s="461" t="s">
        <v>176</v>
      </c>
      <c r="C70" s="433"/>
      <c r="D70" s="46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2:28" ht="15.75" customHeight="1" x14ac:dyDescent="0.25">
      <c r="B71" s="46"/>
      <c r="C71" s="333"/>
      <c r="D71" s="333"/>
      <c r="E71" s="333"/>
      <c r="F71" s="328"/>
      <c r="G71" s="334"/>
      <c r="H71" s="335"/>
      <c r="I71" s="335"/>
      <c r="J71" s="328"/>
      <c r="K71" s="328"/>
      <c r="L71" s="328"/>
      <c r="M71" s="328"/>
      <c r="N71" s="335"/>
      <c r="O71" s="328"/>
      <c r="P71" s="328"/>
      <c r="Q71" s="328"/>
      <c r="R71" s="328"/>
      <c r="S71" s="335"/>
      <c r="T71" s="315"/>
      <c r="U71" s="315"/>
      <c r="V71" s="305"/>
      <c r="W71" s="335"/>
      <c r="X71" s="325"/>
      <c r="Y71" s="325"/>
      <c r="Z71" s="48"/>
      <c r="AA71" s="27"/>
      <c r="AB71" s="49"/>
    </row>
    <row r="72" spans="2:28" ht="15.75" customHeight="1" x14ac:dyDescent="0.25">
      <c r="B72" s="461" t="s">
        <v>177</v>
      </c>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33"/>
    </row>
    <row r="73" spans="2:28" ht="15.75" customHeight="1" x14ac:dyDescent="0.25">
      <c r="B73" s="442" t="s">
        <v>122</v>
      </c>
      <c r="C73" s="433"/>
      <c r="D73" s="50" t="s">
        <v>178</v>
      </c>
      <c r="E73" s="442" t="s">
        <v>179</v>
      </c>
      <c r="F73" s="433"/>
      <c r="G73" s="442" t="s">
        <v>177</v>
      </c>
      <c r="H73" s="443"/>
      <c r="I73" s="443"/>
      <c r="J73" s="443"/>
      <c r="K73" s="443"/>
      <c r="L73" s="443"/>
      <c r="M73" s="443"/>
      <c r="N73" s="443"/>
      <c r="O73" s="433"/>
      <c r="P73" s="442" t="s">
        <v>180</v>
      </c>
      <c r="Q73" s="443"/>
      <c r="R73" s="443"/>
      <c r="S73" s="443"/>
      <c r="T73" s="443"/>
      <c r="U73" s="443"/>
      <c r="V73" s="443"/>
      <c r="W73" s="443"/>
      <c r="X73" s="443"/>
      <c r="Y73" s="443"/>
      <c r="Z73" s="443"/>
      <c r="AA73" s="443"/>
      <c r="AB73" s="433"/>
    </row>
    <row r="74" spans="2:28" ht="15.75" customHeight="1" x14ac:dyDescent="0.25">
      <c r="B74" s="442"/>
      <c r="C74" s="433"/>
      <c r="D74" s="36"/>
      <c r="E74" s="442"/>
      <c r="F74" s="433"/>
      <c r="G74" s="467"/>
      <c r="H74" s="443"/>
      <c r="I74" s="443"/>
      <c r="J74" s="443"/>
      <c r="K74" s="443"/>
      <c r="L74" s="443"/>
      <c r="M74" s="443"/>
      <c r="N74" s="443"/>
      <c r="O74" s="433"/>
      <c r="P74" s="467"/>
      <c r="Q74" s="443"/>
      <c r="R74" s="443"/>
      <c r="S74" s="443"/>
      <c r="T74" s="443"/>
      <c r="U74" s="443"/>
      <c r="V74" s="443"/>
      <c r="W74" s="443"/>
      <c r="X74" s="443"/>
      <c r="Y74" s="443"/>
      <c r="Z74" s="443"/>
      <c r="AA74" s="443"/>
      <c r="AB74" s="433"/>
    </row>
    <row r="75" spans="2:28" ht="15.75" customHeight="1" x14ac:dyDescent="0.25">
      <c r="B75" s="442"/>
      <c r="C75" s="433"/>
      <c r="D75" s="36"/>
      <c r="E75" s="442"/>
      <c r="F75" s="433"/>
      <c r="G75" s="467"/>
      <c r="H75" s="443"/>
      <c r="I75" s="443"/>
      <c r="J75" s="443"/>
      <c r="K75" s="443"/>
      <c r="L75" s="443"/>
      <c r="M75" s="443"/>
      <c r="N75" s="443"/>
      <c r="O75" s="433"/>
      <c r="P75" s="467"/>
      <c r="Q75" s="443"/>
      <c r="R75" s="443"/>
      <c r="S75" s="443"/>
      <c r="T75" s="443"/>
      <c r="U75" s="443"/>
      <c r="V75" s="443"/>
      <c r="W75" s="443"/>
      <c r="X75" s="443"/>
      <c r="Y75" s="443"/>
      <c r="Z75" s="443"/>
      <c r="AA75" s="443"/>
      <c r="AB75" s="433"/>
    </row>
    <row r="76" spans="2:28" ht="26.25" customHeight="1" x14ac:dyDescent="0.25">
      <c r="B76" s="468" t="s">
        <v>181</v>
      </c>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3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642</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8" t="s">
        <v>125</v>
      </c>
      <c r="D12" s="479"/>
      <c r="E12" s="476" t="s">
        <v>623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643</v>
      </c>
      <c r="D14" s="460"/>
      <c r="E14" s="469" t="s">
        <v>644</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row>
    <row r="15" spans="2:28"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row>
    <row r="17" spans="3:28" ht="15" customHeight="1" x14ac:dyDescent="0.25">
      <c r="C17" s="474" t="s">
        <v>645</v>
      </c>
      <c r="D17" s="460"/>
      <c r="E17" s="469" t="s">
        <v>646</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row>
    <row r="18" spans="3:28"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row>
    <row r="19" spans="3:28"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row>
    <row r="20" spans="3:28"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row>
    <row r="21" spans="3:28"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row>
    <row r="22" spans="3:28" ht="29.25" customHeight="1" x14ac:dyDescent="0.25">
      <c r="C22" s="442" t="s">
        <v>647</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row>
    <row r="23" spans="3:28"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row>
    <row r="24" spans="3:28"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row>
    <row r="25" spans="3:28" ht="15" customHeight="1" x14ac:dyDescent="0.25">
      <c r="C25" s="469" t="s">
        <v>648</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row>
    <row r="26" spans="3:28"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row>
    <row r="27" spans="3:28"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row>
    <row r="28" spans="3:28"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row>
    <row r="29" spans="3:28"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row>
    <row r="30" spans="3:28"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33</v>
      </c>
      <c r="X30" s="443"/>
      <c r="Y30" s="443"/>
      <c r="Z30" s="443"/>
      <c r="AA30" s="433"/>
      <c r="AB30" s="313"/>
    </row>
    <row r="31" spans="3:28"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row>
    <row r="32" spans="3:28"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row>
    <row r="33" spans="3:27" ht="39.75" customHeight="1" x14ac:dyDescent="0.25">
      <c r="C33" s="833" t="s">
        <v>615</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616</v>
      </c>
      <c r="D36" s="443"/>
      <c r="E36" s="443"/>
      <c r="F36" s="443"/>
      <c r="G36" s="443"/>
      <c r="H36" s="443"/>
      <c r="I36" s="443"/>
      <c r="J36" s="443"/>
      <c r="K36" s="433"/>
      <c r="L36" s="315"/>
      <c r="M36" s="480"/>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617</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34</v>
      </c>
      <c r="G41" s="433"/>
      <c r="H41" s="318"/>
      <c r="I41" s="305"/>
      <c r="J41" s="325" t="s">
        <v>140</v>
      </c>
      <c r="K41" s="442">
        <v>2</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t="s">
        <v>649</v>
      </c>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0.5</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0.8</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0.4</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0.3</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c r="AC2" s="305"/>
      <c r="AD2" s="305"/>
      <c r="AE2" s="305"/>
      <c r="AF2" s="305"/>
      <c r="AG2" s="305"/>
    </row>
    <row r="3" spans="2:33"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c r="AC3" s="305"/>
      <c r="AD3" s="305"/>
      <c r="AE3" s="305"/>
      <c r="AF3" s="305"/>
      <c r="AG3" s="305"/>
    </row>
    <row r="4" spans="2:33"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c r="AC4" s="305"/>
      <c r="AD4" s="305"/>
      <c r="AE4" s="305"/>
      <c r="AF4" s="305"/>
      <c r="AG4" s="305"/>
    </row>
    <row r="5" spans="2:33"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c r="AC5" s="305"/>
      <c r="AD5" s="305"/>
      <c r="AE5" s="305"/>
      <c r="AF5" s="305"/>
      <c r="AG5" s="305"/>
    </row>
    <row r="6" spans="2:33"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c r="AC6" s="305"/>
      <c r="AD6" s="305"/>
      <c r="AE6" s="305"/>
      <c r="AF6" s="305"/>
      <c r="AG6" s="305"/>
    </row>
    <row r="7" spans="2:33"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c r="AC7" s="305"/>
      <c r="AD7" s="305"/>
      <c r="AE7" s="305"/>
      <c r="AF7" s="832" t="s">
        <v>620</v>
      </c>
      <c r="AG7" s="460"/>
    </row>
    <row r="8" spans="2:33"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c r="AC8" s="305"/>
      <c r="AD8" s="305"/>
      <c r="AE8" s="305"/>
      <c r="AF8" s="305"/>
      <c r="AG8" s="305"/>
    </row>
    <row r="9" spans="2:33"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c r="AC9" s="305"/>
      <c r="AD9" s="305"/>
      <c r="AE9" s="305"/>
      <c r="AF9" s="305"/>
      <c r="AG9" s="305"/>
    </row>
    <row r="10" spans="2:33" ht="30" customHeight="1" x14ac:dyDescent="0.25">
      <c r="B10" s="30"/>
      <c r="C10" s="474" t="s">
        <v>123</v>
      </c>
      <c r="D10" s="460"/>
      <c r="E10" s="442" t="s">
        <v>651</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c r="AC10" s="305"/>
      <c r="AD10" s="305"/>
      <c r="AE10" s="305"/>
      <c r="AF10" s="50" t="s">
        <v>621</v>
      </c>
      <c r="AG10" s="50" t="s">
        <v>622</v>
      </c>
    </row>
    <row r="11" spans="2:33"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c r="AC11" s="305"/>
      <c r="AD11" s="305"/>
      <c r="AE11" s="305"/>
      <c r="AF11" s="36" t="s">
        <v>652</v>
      </c>
      <c r="AG11" s="36">
        <v>25</v>
      </c>
    </row>
    <row r="12" spans="2:33" ht="29.25" customHeight="1" x14ac:dyDescent="0.25">
      <c r="B12" s="30"/>
      <c r="C12" s="478" t="s">
        <v>125</v>
      </c>
      <c r="D12" s="479"/>
      <c r="E12" s="476" t="s">
        <v>653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c r="AC12" s="305"/>
      <c r="AD12" s="305"/>
      <c r="AE12" s="305"/>
      <c r="AF12" s="36" t="s">
        <v>654</v>
      </c>
      <c r="AG12" s="36">
        <v>12</v>
      </c>
    </row>
    <row r="13" spans="2:33"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c r="AC13" s="305"/>
      <c r="AD13" s="305"/>
      <c r="AE13" s="305"/>
      <c r="AF13" s="36" t="s">
        <v>655</v>
      </c>
      <c r="AG13" s="36">
        <v>12</v>
      </c>
    </row>
    <row r="14" spans="2:33" ht="15" customHeight="1" x14ac:dyDescent="0.25">
      <c r="B14" s="30"/>
      <c r="C14" s="474" t="s">
        <v>643</v>
      </c>
      <c r="D14" s="460"/>
      <c r="E14" s="469" t="s">
        <v>656</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c r="AC14" s="305"/>
      <c r="AD14" s="305"/>
      <c r="AE14" s="305"/>
      <c r="AF14" s="36" t="s">
        <v>657</v>
      </c>
      <c r="AG14" s="36">
        <v>25</v>
      </c>
    </row>
    <row r="15" spans="2:33"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c r="AC15" s="305"/>
      <c r="AD15" s="305"/>
      <c r="AE15" s="305"/>
      <c r="AF15" s="36" t="s">
        <v>658</v>
      </c>
      <c r="AG15" s="36">
        <v>12</v>
      </c>
    </row>
    <row r="16" spans="2:33" ht="15" customHeight="1" x14ac:dyDescent="0.25">
      <c r="B16" s="30"/>
      <c r="C16" s="315"/>
      <c r="D16" s="315"/>
      <c r="E16" s="315"/>
      <c r="F16" s="305"/>
      <c r="G16" s="305"/>
      <c r="H16" s="305"/>
      <c r="I16" s="305"/>
      <c r="J16" s="305"/>
      <c r="K16" s="305"/>
      <c r="L16" s="305"/>
      <c r="M16" s="305"/>
      <c r="N16" s="305"/>
      <c r="O16" s="305"/>
      <c r="P16" s="305"/>
      <c r="Q16" s="305"/>
      <c r="R16" s="305"/>
      <c r="S16" s="305"/>
      <c r="T16" s="305"/>
      <c r="U16" s="305"/>
      <c r="V16" s="305"/>
      <c r="W16" s="305"/>
      <c r="X16" s="305"/>
      <c r="Y16" s="305"/>
      <c r="Z16" s="305"/>
      <c r="AA16" s="305"/>
      <c r="AB16" s="313"/>
      <c r="AC16" s="305"/>
      <c r="AD16" s="305"/>
      <c r="AE16" s="305"/>
      <c r="AF16" s="36" t="s">
        <v>659</v>
      </c>
      <c r="AG16" s="36">
        <v>28</v>
      </c>
    </row>
    <row r="17" spans="3:33" ht="15" customHeight="1" x14ac:dyDescent="0.25">
      <c r="C17" s="474" t="s">
        <v>645</v>
      </c>
      <c r="D17" s="460"/>
      <c r="E17" s="834" t="s">
        <v>660</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c r="AC17" s="305"/>
      <c r="AD17" s="305"/>
      <c r="AE17" s="305"/>
      <c r="AF17" s="36" t="s">
        <v>661</v>
      </c>
      <c r="AG17" s="36">
        <v>100</v>
      </c>
    </row>
    <row r="18" spans="3:33"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c r="AC18" s="305"/>
      <c r="AD18" s="305"/>
      <c r="AE18" s="305"/>
      <c r="AF18" s="36" t="s">
        <v>662</v>
      </c>
      <c r="AG18" s="36">
        <v>34</v>
      </c>
    </row>
    <row r="19" spans="3:33"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c r="AC19" s="305"/>
      <c r="AD19" s="305"/>
      <c r="AE19" s="305"/>
      <c r="AF19" s="36" t="s">
        <v>663</v>
      </c>
      <c r="AG19" s="36">
        <v>100</v>
      </c>
    </row>
    <row r="20" spans="3:33"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c r="AC20" s="305"/>
      <c r="AD20" s="305"/>
      <c r="AE20" s="305"/>
      <c r="AF20" s="36" t="s">
        <v>664</v>
      </c>
      <c r="AG20" s="36">
        <v>38</v>
      </c>
    </row>
    <row r="21" spans="3:33"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c r="AC21" s="305"/>
      <c r="AD21" s="305"/>
      <c r="AE21" s="305"/>
      <c r="AF21" s="36" t="s">
        <v>665</v>
      </c>
      <c r="AG21" s="36">
        <v>100</v>
      </c>
    </row>
    <row r="22" spans="3:33" ht="29.25" customHeight="1" x14ac:dyDescent="0.25">
      <c r="C22" s="442" t="s">
        <v>666</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c r="AC22" s="305"/>
      <c r="AD22" s="305"/>
      <c r="AE22" s="305"/>
      <c r="AF22" s="36" t="s">
        <v>667</v>
      </c>
      <c r="AG22" s="36">
        <v>15</v>
      </c>
    </row>
    <row r="23" spans="3:33"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c r="AC23" s="305"/>
      <c r="AD23" s="305"/>
      <c r="AE23" s="305"/>
      <c r="AF23" s="305"/>
      <c r="AG23" s="305"/>
    </row>
    <row r="24" spans="3:33"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c r="AC24" s="305"/>
      <c r="AD24" s="305"/>
      <c r="AE24" s="305"/>
      <c r="AF24" s="305"/>
      <c r="AG24" s="305"/>
    </row>
    <row r="25" spans="3:33" ht="15" customHeight="1" x14ac:dyDescent="0.25">
      <c r="C25" s="835" t="s">
        <v>668</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c r="AC25" s="305"/>
      <c r="AD25" s="305"/>
      <c r="AE25" s="305"/>
      <c r="AF25" s="337">
        <f>+((AG11/AG12)*AG13)+((AG14/AG15)*AG13)+(((((AG16/100)*AG17)+((AG18/100)*AG19)+((AG20/100)*AG21))*AG22)/100)</f>
        <v>65</v>
      </c>
      <c r="AG25" s="305"/>
    </row>
    <row r="26" spans="3:33"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c r="AC26" s="305"/>
      <c r="AD26" s="305"/>
      <c r="AE26" s="305"/>
      <c r="AF26" s="338"/>
      <c r="AG26" s="305"/>
    </row>
    <row r="27" spans="3:33"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c r="AC27" s="305"/>
      <c r="AD27" s="305"/>
      <c r="AE27" s="305"/>
      <c r="AF27" s="305"/>
      <c r="AG27" s="305"/>
    </row>
    <row r="28" spans="3:33"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c r="AC28" s="305"/>
      <c r="AD28" s="305"/>
      <c r="AE28" s="305"/>
      <c r="AF28" s="305"/>
      <c r="AG28" s="305"/>
    </row>
    <row r="29" spans="3:33"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c r="AC29" s="305"/>
      <c r="AD29" s="305"/>
      <c r="AE29" s="305"/>
      <c r="AF29" s="305"/>
      <c r="AG29" s="305"/>
    </row>
    <row r="30" spans="3:33"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21</v>
      </c>
      <c r="X30" s="443"/>
      <c r="Y30" s="443"/>
      <c r="Z30" s="443"/>
      <c r="AA30" s="433"/>
      <c r="AB30" s="313"/>
      <c r="AC30" s="305"/>
      <c r="AD30" s="305"/>
      <c r="AE30" s="305"/>
      <c r="AF30" s="305"/>
      <c r="AG30" s="305"/>
    </row>
    <row r="31" spans="3:33"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c r="AC31" s="305"/>
      <c r="AD31" s="305"/>
      <c r="AE31" s="305"/>
      <c r="AF31" s="305"/>
      <c r="AG31" s="305"/>
    </row>
    <row r="32" spans="3:33"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c r="AC32" s="305"/>
      <c r="AD32" s="305"/>
      <c r="AE32" s="305"/>
      <c r="AF32" s="305"/>
      <c r="AG32" s="305"/>
    </row>
    <row r="33" spans="3:27" ht="39.75" customHeight="1" x14ac:dyDescent="0.25">
      <c r="C33" s="833" t="s">
        <v>669</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616</v>
      </c>
      <c r="D36" s="443"/>
      <c r="E36" s="443"/>
      <c r="F36" s="443"/>
      <c r="G36" s="443"/>
      <c r="H36" s="443"/>
      <c r="I36" s="443"/>
      <c r="J36" s="443"/>
      <c r="K36" s="433"/>
      <c r="L36" s="315"/>
      <c r="M36" s="480"/>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617</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34</v>
      </c>
      <c r="G41" s="433"/>
      <c r="H41" s="318"/>
      <c r="I41" s="305"/>
      <c r="J41" s="325" t="s">
        <v>140</v>
      </c>
      <c r="K41" s="442">
        <v>2</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0.65</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0.85</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0.85</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0.65</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670</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8" t="s">
        <v>125</v>
      </c>
      <c r="D12" s="479"/>
      <c r="E12" s="476" t="s">
        <v>126</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643</v>
      </c>
      <c r="D14" s="460"/>
      <c r="E14" s="469" t="s">
        <v>671</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row>
    <row r="15" spans="2:28"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row>
    <row r="17" spans="3:28" ht="15" customHeight="1" x14ac:dyDescent="0.25">
      <c r="C17" s="474" t="s">
        <v>645</v>
      </c>
      <c r="D17" s="460"/>
      <c r="E17" s="834" t="s">
        <v>660</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row>
    <row r="18" spans="3:28"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row>
    <row r="19" spans="3:28"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row>
    <row r="20" spans="3:28"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row>
    <row r="21" spans="3:28"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row>
    <row r="22" spans="3:28" ht="29.25" customHeight="1" x14ac:dyDescent="0.25">
      <c r="C22" s="442" t="s">
        <v>672</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row>
    <row r="23" spans="3:28"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row>
    <row r="24" spans="3:28"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row>
    <row r="25" spans="3:28" ht="15" customHeight="1" x14ac:dyDescent="0.25">
      <c r="C25" s="835" t="s">
        <v>673</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row>
    <row r="26" spans="3:28"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row>
    <row r="27" spans="3:28"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row>
    <row r="28" spans="3:28"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row>
    <row r="29" spans="3:28"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row>
    <row r="30" spans="3:28"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23</v>
      </c>
      <c r="X30" s="443"/>
      <c r="Y30" s="443"/>
      <c r="Z30" s="443"/>
      <c r="AA30" s="433"/>
      <c r="AB30" s="313"/>
    </row>
    <row r="31" spans="3:28"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row>
    <row r="32" spans="3:28"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row>
    <row r="33" spans="3:27" ht="39.75" customHeight="1" x14ac:dyDescent="0.25">
      <c r="C33" s="480" t="s">
        <v>133</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135</v>
      </c>
      <c r="D36" s="443"/>
      <c r="E36" s="443"/>
      <c r="F36" s="443"/>
      <c r="G36" s="443"/>
      <c r="H36" s="443"/>
      <c r="I36" s="443"/>
      <c r="J36" s="443"/>
      <c r="K36" s="433"/>
      <c r="L36" s="315"/>
      <c r="M36" s="480" t="s">
        <v>136</v>
      </c>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674</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34</v>
      </c>
      <c r="G41" s="433"/>
      <c r="H41" s="318"/>
      <c r="I41" s="305"/>
      <c r="J41" s="325" t="s">
        <v>140</v>
      </c>
      <c r="K41" s="442">
        <v>1</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1</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1</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1</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1</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675</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4" t="s">
        <v>125</v>
      </c>
      <c r="D12" s="460"/>
      <c r="E12" s="476" t="s">
        <v>623</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643</v>
      </c>
      <c r="D14" s="460"/>
      <c r="E14" s="469" t="s">
        <v>676</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row>
    <row r="15" spans="2:28"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row>
    <row r="17" spans="3:28" ht="15" customHeight="1" x14ac:dyDescent="0.25">
      <c r="C17" s="474" t="s">
        <v>645</v>
      </c>
      <c r="D17" s="460"/>
      <c r="E17" s="834" t="s">
        <v>660</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row>
    <row r="18" spans="3:28"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row>
    <row r="19" spans="3:28"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row>
    <row r="20" spans="3:28"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row>
    <row r="21" spans="3:28"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row>
    <row r="22" spans="3:28" ht="29.25" customHeight="1" x14ac:dyDescent="0.25">
      <c r="C22" s="442" t="s">
        <v>677</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row>
    <row r="23" spans="3:28"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row>
    <row r="24" spans="3:28"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row>
    <row r="25" spans="3:28" ht="15" customHeight="1" x14ac:dyDescent="0.25">
      <c r="C25" s="835" t="s">
        <v>678</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row>
    <row r="26" spans="3:28"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row>
    <row r="27" spans="3:28"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row>
    <row r="28" spans="3:28"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row>
    <row r="29" spans="3:28"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row>
    <row r="30" spans="3:28"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23</v>
      </c>
      <c r="X30" s="443"/>
      <c r="Y30" s="443"/>
      <c r="Z30" s="443"/>
      <c r="AA30" s="433"/>
      <c r="AB30" s="313"/>
    </row>
    <row r="31" spans="3:28"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row>
    <row r="32" spans="3:28"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row>
    <row r="33" spans="3:27" ht="39.75" customHeight="1" x14ac:dyDescent="0.25">
      <c r="C33" s="480" t="s">
        <v>608</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605</v>
      </c>
      <c r="D36" s="443"/>
      <c r="E36" s="443"/>
      <c r="F36" s="443"/>
      <c r="G36" s="443"/>
      <c r="H36" s="443"/>
      <c r="I36" s="443"/>
      <c r="J36" s="443"/>
      <c r="K36" s="433"/>
      <c r="L36" s="315"/>
      <c r="M36" s="480" t="s">
        <v>609</v>
      </c>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610</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34</v>
      </c>
      <c r="G41" s="433"/>
      <c r="H41" s="318"/>
      <c r="I41" s="305"/>
      <c r="J41" s="325" t="s">
        <v>140</v>
      </c>
      <c r="K41" s="442">
        <v>1</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1</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1</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1</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1</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679</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4" t="s">
        <v>125</v>
      </c>
      <c r="D12" s="460"/>
      <c r="E12" s="476" t="s">
        <v>680</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643</v>
      </c>
      <c r="D14" s="460"/>
      <c r="E14" s="469" t="s">
        <v>681</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row>
    <row r="15" spans="2:28"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row>
    <row r="17" spans="3:28" ht="15" customHeight="1" x14ac:dyDescent="0.25">
      <c r="C17" s="474" t="s">
        <v>645</v>
      </c>
      <c r="D17" s="460"/>
      <c r="E17" s="834" t="s">
        <v>660</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row>
    <row r="18" spans="3:28"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row>
    <row r="19" spans="3:28"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row>
    <row r="20" spans="3:28"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row>
    <row r="21" spans="3:28"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row>
    <row r="22" spans="3:28" ht="29.25" customHeight="1" x14ac:dyDescent="0.25">
      <c r="C22" s="442" t="s">
        <v>682</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row>
    <row r="23" spans="3:28"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row>
    <row r="24" spans="3:28"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row>
    <row r="25" spans="3:28" ht="15" customHeight="1" x14ac:dyDescent="0.25">
      <c r="C25" s="835" t="s">
        <v>683</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row>
    <row r="26" spans="3:28"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row>
    <row r="27" spans="3:28"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row>
    <row r="28" spans="3:28"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row>
    <row r="29" spans="3:28"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row>
    <row r="30" spans="3:28"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21</v>
      </c>
      <c r="X30" s="443"/>
      <c r="Y30" s="443"/>
      <c r="Z30" s="443"/>
      <c r="AA30" s="433"/>
      <c r="AB30" s="313"/>
    </row>
    <row r="31" spans="3:28"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row>
    <row r="32" spans="3:28"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row>
    <row r="33" spans="3:27" ht="39.75" customHeight="1" x14ac:dyDescent="0.25">
      <c r="C33" s="831" t="s">
        <v>615</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616</v>
      </c>
      <c r="D36" s="443"/>
      <c r="E36" s="443"/>
      <c r="F36" s="443"/>
      <c r="G36" s="443"/>
      <c r="H36" s="443"/>
      <c r="I36" s="443"/>
      <c r="J36" s="443"/>
      <c r="K36" s="433"/>
      <c r="L36" s="315"/>
      <c r="M36" s="480"/>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617</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22</v>
      </c>
      <c r="G41" s="433"/>
      <c r="H41" s="318"/>
      <c r="I41" s="305"/>
      <c r="J41" s="325" t="s">
        <v>140</v>
      </c>
      <c r="K41" s="442">
        <v>5</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1.2</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1.7</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1.1000000000000001</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1</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row>
    <row r="3" spans="2:28"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row>
    <row r="4" spans="2:28"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row>
    <row r="5" spans="2:28"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row>
    <row r="6" spans="2:28"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row>
    <row r="7" spans="2:28"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row>
    <row r="9" spans="2:28"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row>
    <row r="10" spans="2:28" ht="30" customHeight="1" x14ac:dyDescent="0.25">
      <c r="B10" s="30"/>
      <c r="C10" s="474" t="s">
        <v>123</v>
      </c>
      <c r="D10" s="460"/>
      <c r="E10" s="442" t="s">
        <v>684</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row>
    <row r="11" spans="2:28"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row>
    <row r="12" spans="2:28" ht="29.25" customHeight="1" x14ac:dyDescent="0.25">
      <c r="B12" s="30"/>
      <c r="C12" s="474" t="s">
        <v>125</v>
      </c>
      <c r="D12" s="460"/>
      <c r="E12" s="476" t="s">
        <v>680</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row>
    <row r="13" spans="2:28"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row>
    <row r="14" spans="2:28" ht="15" customHeight="1" x14ac:dyDescent="0.25">
      <c r="B14" s="30"/>
      <c r="C14" s="474" t="s">
        <v>643</v>
      </c>
      <c r="D14" s="460"/>
      <c r="E14" s="469" t="s">
        <v>685</v>
      </c>
      <c r="F14" s="453"/>
      <c r="G14" s="453"/>
      <c r="H14" s="453"/>
      <c r="I14" s="453"/>
      <c r="J14" s="453"/>
      <c r="K14" s="453"/>
      <c r="L14" s="453"/>
      <c r="M14" s="453"/>
      <c r="N14" s="453"/>
      <c r="O14" s="453"/>
      <c r="P14" s="453"/>
      <c r="Q14" s="453"/>
      <c r="R14" s="453"/>
      <c r="S14" s="453"/>
      <c r="T14" s="453"/>
      <c r="U14" s="453"/>
      <c r="V14" s="453"/>
      <c r="W14" s="453"/>
      <c r="X14" s="453"/>
      <c r="Y14" s="453"/>
      <c r="Z14" s="453"/>
      <c r="AA14" s="454"/>
      <c r="AB14" s="313"/>
    </row>
    <row r="15" spans="2:28"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row>
    <row r="17" spans="3:28" ht="15" customHeight="1" x14ac:dyDescent="0.25">
      <c r="C17" s="474" t="s">
        <v>645</v>
      </c>
      <c r="D17" s="460"/>
      <c r="E17" s="834" t="s">
        <v>686</v>
      </c>
      <c r="F17" s="453"/>
      <c r="G17" s="453"/>
      <c r="H17" s="453"/>
      <c r="I17" s="453"/>
      <c r="J17" s="453"/>
      <c r="K17" s="453"/>
      <c r="L17" s="453"/>
      <c r="M17" s="453"/>
      <c r="N17" s="453"/>
      <c r="O17" s="453"/>
      <c r="P17" s="453"/>
      <c r="Q17" s="453"/>
      <c r="R17" s="453"/>
      <c r="S17" s="453"/>
      <c r="T17" s="453"/>
      <c r="U17" s="453"/>
      <c r="V17" s="453"/>
      <c r="W17" s="453"/>
      <c r="X17" s="453"/>
      <c r="Y17" s="453"/>
      <c r="Z17" s="453"/>
      <c r="AA17" s="454"/>
      <c r="AB17" s="313"/>
    </row>
    <row r="18" spans="3:28"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row>
    <row r="19" spans="3:28"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row>
    <row r="20" spans="3:28"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row>
    <row r="21" spans="3:28"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row>
    <row r="22" spans="3:28" ht="29.25" customHeight="1" x14ac:dyDescent="0.25">
      <c r="C22" s="836" t="s">
        <v>687</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row>
    <row r="23" spans="3:28"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row>
    <row r="24" spans="3:28"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row>
    <row r="25" spans="3:28" ht="15" customHeight="1" x14ac:dyDescent="0.25">
      <c r="C25" s="835" t="s">
        <v>683</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row>
    <row r="26" spans="3:28"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row>
    <row r="27" spans="3:28"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row>
    <row r="28" spans="3:28"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row>
    <row r="29" spans="3:28"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row>
    <row r="30" spans="3:28"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23</v>
      </c>
      <c r="X30" s="443"/>
      <c r="Y30" s="443"/>
      <c r="Z30" s="443"/>
      <c r="AA30" s="433"/>
      <c r="AB30" s="313"/>
    </row>
    <row r="31" spans="3:28"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row>
    <row r="32" spans="3:28"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row>
    <row r="33" spans="3:27" ht="39.75" customHeight="1" x14ac:dyDescent="0.25">
      <c r="C33" s="837" t="s">
        <v>688</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t="s">
        <v>689</v>
      </c>
      <c r="D36" s="443"/>
      <c r="E36" s="443"/>
      <c r="F36" s="443"/>
      <c r="G36" s="443"/>
      <c r="H36" s="443"/>
      <c r="I36" s="443"/>
      <c r="J36" s="443"/>
      <c r="K36" s="433"/>
      <c r="L36" s="315"/>
      <c r="M36" s="480"/>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690</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22</v>
      </c>
      <c r="G41" s="433"/>
      <c r="H41" s="318"/>
      <c r="I41" s="305"/>
      <c r="J41" s="325" t="s">
        <v>140</v>
      </c>
      <c r="K41" s="442">
        <v>40</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40</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40</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40</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40</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40</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69"/>
      <c r="C2" s="453"/>
      <c r="D2" s="454"/>
      <c r="E2" s="24"/>
      <c r="F2" s="472" t="s">
        <v>120</v>
      </c>
      <c r="G2" s="453"/>
      <c r="H2" s="453"/>
      <c r="I2" s="453"/>
      <c r="J2" s="453"/>
      <c r="K2" s="453"/>
      <c r="L2" s="453"/>
      <c r="M2" s="453"/>
      <c r="N2" s="453"/>
      <c r="O2" s="453"/>
      <c r="P2" s="453"/>
      <c r="Q2" s="453"/>
      <c r="R2" s="453"/>
      <c r="S2" s="453"/>
      <c r="T2" s="453"/>
      <c r="U2" s="453"/>
      <c r="V2" s="453"/>
      <c r="W2" s="453"/>
      <c r="X2" s="453"/>
      <c r="Y2" s="453"/>
      <c r="Z2" s="453"/>
      <c r="AA2" s="453"/>
      <c r="AB2" s="454"/>
      <c r="AC2" s="305"/>
      <c r="AD2" s="305"/>
      <c r="AE2" s="305"/>
      <c r="AF2" s="305"/>
      <c r="AG2" s="305"/>
      <c r="AH2" s="305"/>
    </row>
    <row r="3" spans="2:34" ht="12.75" customHeight="1" x14ac:dyDescent="0.25">
      <c r="B3" s="470"/>
      <c r="C3" s="417"/>
      <c r="D3" s="471"/>
      <c r="E3" s="25"/>
      <c r="F3" s="460"/>
      <c r="G3" s="417"/>
      <c r="H3" s="417"/>
      <c r="I3" s="417"/>
      <c r="J3" s="417"/>
      <c r="K3" s="417"/>
      <c r="L3" s="417"/>
      <c r="M3" s="417"/>
      <c r="N3" s="417"/>
      <c r="O3" s="417"/>
      <c r="P3" s="417"/>
      <c r="Q3" s="417"/>
      <c r="R3" s="417"/>
      <c r="S3" s="417"/>
      <c r="T3" s="417"/>
      <c r="U3" s="417"/>
      <c r="V3" s="417"/>
      <c r="W3" s="417"/>
      <c r="X3" s="417"/>
      <c r="Y3" s="417"/>
      <c r="Z3" s="417"/>
      <c r="AA3" s="417"/>
      <c r="AB3" s="471"/>
      <c r="AC3" s="305"/>
      <c r="AD3" s="305"/>
      <c r="AE3" s="305"/>
      <c r="AF3" s="305"/>
      <c r="AG3" s="305"/>
      <c r="AH3" s="305"/>
    </row>
    <row r="4" spans="2:34" ht="12.75" customHeight="1" x14ac:dyDescent="0.25">
      <c r="B4" s="470"/>
      <c r="C4" s="417"/>
      <c r="D4" s="471"/>
      <c r="E4" s="25"/>
      <c r="F4" s="460"/>
      <c r="G4" s="417"/>
      <c r="H4" s="417"/>
      <c r="I4" s="417"/>
      <c r="J4" s="417"/>
      <c r="K4" s="417"/>
      <c r="L4" s="417"/>
      <c r="M4" s="417"/>
      <c r="N4" s="417"/>
      <c r="O4" s="417"/>
      <c r="P4" s="417"/>
      <c r="Q4" s="417"/>
      <c r="R4" s="417"/>
      <c r="S4" s="417"/>
      <c r="T4" s="417"/>
      <c r="U4" s="417"/>
      <c r="V4" s="417"/>
      <c r="W4" s="417"/>
      <c r="X4" s="417"/>
      <c r="Y4" s="417"/>
      <c r="Z4" s="417"/>
      <c r="AA4" s="417"/>
      <c r="AB4" s="471"/>
      <c r="AC4" s="305"/>
      <c r="AD4" s="305"/>
      <c r="AE4" s="305"/>
      <c r="AF4" s="305"/>
      <c r="AG4" s="305"/>
      <c r="AH4" s="305"/>
    </row>
    <row r="5" spans="2:34" ht="12.75" customHeight="1" x14ac:dyDescent="0.25">
      <c r="B5" s="470"/>
      <c r="C5" s="417"/>
      <c r="D5" s="471"/>
      <c r="E5" s="25"/>
      <c r="F5" s="460"/>
      <c r="G5" s="417"/>
      <c r="H5" s="417"/>
      <c r="I5" s="417"/>
      <c r="J5" s="417"/>
      <c r="K5" s="417"/>
      <c r="L5" s="417"/>
      <c r="M5" s="417"/>
      <c r="N5" s="417"/>
      <c r="O5" s="417"/>
      <c r="P5" s="417"/>
      <c r="Q5" s="417"/>
      <c r="R5" s="417"/>
      <c r="S5" s="417"/>
      <c r="T5" s="417"/>
      <c r="U5" s="417"/>
      <c r="V5" s="417"/>
      <c r="W5" s="417"/>
      <c r="X5" s="417"/>
      <c r="Y5" s="417"/>
      <c r="Z5" s="417"/>
      <c r="AA5" s="417"/>
      <c r="AB5" s="471"/>
      <c r="AC5" s="305"/>
      <c r="AD5" s="305"/>
      <c r="AE5" s="305"/>
      <c r="AF5" s="305"/>
      <c r="AG5" s="305"/>
      <c r="AH5" s="305"/>
    </row>
    <row r="6" spans="2:34" ht="37.5" customHeight="1" x14ac:dyDescent="0.25">
      <c r="B6" s="455"/>
      <c r="C6" s="456"/>
      <c r="D6" s="457"/>
      <c r="E6" s="306"/>
      <c r="F6" s="456"/>
      <c r="G6" s="456"/>
      <c r="H6" s="456"/>
      <c r="I6" s="456"/>
      <c r="J6" s="456"/>
      <c r="K6" s="456"/>
      <c r="L6" s="456"/>
      <c r="M6" s="456"/>
      <c r="N6" s="456"/>
      <c r="O6" s="456"/>
      <c r="P6" s="456"/>
      <c r="Q6" s="456"/>
      <c r="R6" s="456"/>
      <c r="S6" s="456"/>
      <c r="T6" s="456"/>
      <c r="U6" s="456"/>
      <c r="V6" s="456"/>
      <c r="W6" s="456"/>
      <c r="X6" s="456"/>
      <c r="Y6" s="456"/>
      <c r="Z6" s="456"/>
      <c r="AA6" s="456"/>
      <c r="AB6" s="457"/>
      <c r="AC6" s="305"/>
      <c r="AD6" s="305"/>
      <c r="AE6" s="305"/>
      <c r="AF6" s="305"/>
      <c r="AG6" s="305"/>
      <c r="AH6" s="305"/>
    </row>
    <row r="7" spans="2:34" ht="15" customHeight="1" x14ac:dyDescent="0.25">
      <c r="B7" s="26"/>
      <c r="C7" s="473"/>
      <c r="D7" s="453"/>
      <c r="E7" s="27"/>
      <c r="F7" s="28"/>
      <c r="G7" s="28"/>
      <c r="H7" s="28"/>
      <c r="I7" s="28"/>
      <c r="J7" s="28"/>
      <c r="K7" s="28"/>
      <c r="L7" s="28"/>
      <c r="M7" s="28"/>
      <c r="N7" s="28"/>
      <c r="O7" s="28"/>
      <c r="P7" s="28"/>
      <c r="Q7" s="28"/>
      <c r="R7" s="28"/>
      <c r="S7" s="28"/>
      <c r="T7" s="28"/>
      <c r="U7" s="28"/>
      <c r="V7" s="28"/>
      <c r="W7" s="28"/>
      <c r="X7" s="28"/>
      <c r="Y7" s="28"/>
      <c r="Z7" s="28"/>
      <c r="AA7" s="28"/>
      <c r="AB7" s="29"/>
      <c r="AC7" s="305"/>
      <c r="AD7" s="305"/>
      <c r="AE7" s="305"/>
      <c r="AF7" s="305"/>
      <c r="AG7" s="305"/>
      <c r="AH7" s="305"/>
    </row>
    <row r="8" spans="2:34" ht="15" customHeight="1" x14ac:dyDescent="0.25">
      <c r="B8" s="30"/>
      <c r="C8" s="307" t="s">
        <v>121</v>
      </c>
      <c r="D8" s="31"/>
      <c r="E8" s="32"/>
      <c r="F8" s="308" t="s">
        <v>122</v>
      </c>
      <c r="G8" s="33"/>
      <c r="H8" s="34"/>
      <c r="I8" s="305"/>
      <c r="J8" s="305"/>
      <c r="K8" s="309"/>
      <c r="L8" s="309"/>
      <c r="M8" s="309"/>
      <c r="N8" s="309"/>
      <c r="O8" s="309"/>
      <c r="P8" s="309"/>
      <c r="Q8" s="309"/>
      <c r="R8" s="309"/>
      <c r="S8" s="309"/>
      <c r="T8" s="309"/>
      <c r="U8" s="309"/>
      <c r="V8" s="309"/>
      <c r="W8" s="309"/>
      <c r="X8" s="309"/>
      <c r="Y8" s="309"/>
      <c r="Z8" s="309"/>
      <c r="AA8" s="309"/>
      <c r="AB8" s="310"/>
      <c r="AC8" s="305"/>
      <c r="AD8" s="305"/>
      <c r="AE8" s="305"/>
      <c r="AF8" s="305"/>
      <c r="AG8" s="305"/>
      <c r="AH8" s="305"/>
    </row>
    <row r="9" spans="2:34" ht="15" customHeight="1" x14ac:dyDescent="0.25">
      <c r="B9" s="30"/>
      <c r="C9" s="474"/>
      <c r="D9" s="460"/>
      <c r="E9" s="460"/>
      <c r="F9" s="460"/>
      <c r="G9" s="312"/>
      <c r="H9" s="305"/>
      <c r="I9" s="305"/>
      <c r="J9" s="305"/>
      <c r="K9" s="305"/>
      <c r="L9" s="305"/>
      <c r="M9" s="305"/>
      <c r="N9" s="305"/>
      <c r="O9" s="305"/>
      <c r="P9" s="305"/>
      <c r="Q9" s="305"/>
      <c r="R9" s="305"/>
      <c r="S9" s="305"/>
      <c r="T9" s="305"/>
      <c r="U9" s="305"/>
      <c r="V9" s="305"/>
      <c r="W9" s="305"/>
      <c r="X9" s="305"/>
      <c r="Y9" s="305"/>
      <c r="Z9" s="305"/>
      <c r="AA9" s="305"/>
      <c r="AB9" s="313"/>
      <c r="AC9" s="305"/>
      <c r="AD9" s="305"/>
      <c r="AE9" s="305"/>
      <c r="AF9" s="305"/>
      <c r="AG9" s="305"/>
      <c r="AH9" s="305"/>
    </row>
    <row r="10" spans="2:34" ht="30" customHeight="1" x14ac:dyDescent="0.25">
      <c r="B10" s="30"/>
      <c r="C10" s="474" t="s">
        <v>123</v>
      </c>
      <c r="D10" s="460"/>
      <c r="E10" s="442" t="s">
        <v>691</v>
      </c>
      <c r="F10" s="443"/>
      <c r="G10" s="443"/>
      <c r="H10" s="443"/>
      <c r="I10" s="443"/>
      <c r="J10" s="443"/>
      <c r="K10" s="443"/>
      <c r="L10" s="443"/>
      <c r="M10" s="443"/>
      <c r="N10" s="443"/>
      <c r="O10" s="443"/>
      <c r="P10" s="443"/>
      <c r="Q10" s="443"/>
      <c r="R10" s="443"/>
      <c r="S10" s="443"/>
      <c r="T10" s="443"/>
      <c r="U10" s="443"/>
      <c r="V10" s="443"/>
      <c r="W10" s="443"/>
      <c r="X10" s="443"/>
      <c r="Y10" s="443"/>
      <c r="Z10" s="443"/>
      <c r="AA10" s="433"/>
      <c r="AB10" s="314"/>
      <c r="AC10" s="305"/>
      <c r="AD10" s="305"/>
      <c r="AE10" s="305"/>
      <c r="AF10" s="305"/>
      <c r="AG10" s="832" t="s">
        <v>620</v>
      </c>
      <c r="AH10" s="460"/>
    </row>
    <row r="11" spans="2:34" ht="15" customHeight="1" x14ac:dyDescent="0.25">
      <c r="B11" s="30"/>
      <c r="C11" s="474"/>
      <c r="D11" s="460"/>
      <c r="E11" s="460"/>
      <c r="F11" s="460"/>
      <c r="G11" s="305"/>
      <c r="H11" s="305"/>
      <c r="I11" s="305"/>
      <c r="J11" s="305"/>
      <c r="K11" s="305"/>
      <c r="L11" s="305"/>
      <c r="M11" s="305"/>
      <c r="N11" s="305"/>
      <c r="O11" s="305"/>
      <c r="P11" s="305"/>
      <c r="Q11" s="305"/>
      <c r="R11" s="305"/>
      <c r="S11" s="305"/>
      <c r="T11" s="305"/>
      <c r="U11" s="305"/>
      <c r="V11" s="305"/>
      <c r="W11" s="305"/>
      <c r="X11" s="305"/>
      <c r="Y11" s="305"/>
      <c r="Z11" s="305"/>
      <c r="AA11" s="475"/>
      <c r="AB11" s="471"/>
      <c r="AC11" s="305"/>
      <c r="AD11" s="305"/>
      <c r="AE11" s="305"/>
      <c r="AF11" s="305"/>
      <c r="AG11" s="305"/>
      <c r="AH11" s="305"/>
    </row>
    <row r="12" spans="2:34" ht="29.25" customHeight="1" x14ac:dyDescent="0.25">
      <c r="B12" s="30"/>
      <c r="C12" s="478" t="s">
        <v>125</v>
      </c>
      <c r="D12" s="479"/>
      <c r="E12" s="476" t="s">
        <v>692</v>
      </c>
      <c r="F12" s="477"/>
      <c r="G12" s="477"/>
      <c r="H12" s="477"/>
      <c r="I12" s="477"/>
      <c r="J12" s="477"/>
      <c r="K12" s="477"/>
      <c r="L12" s="477"/>
      <c r="M12" s="477"/>
      <c r="N12" s="477"/>
      <c r="O12" s="477"/>
      <c r="P12" s="477"/>
      <c r="Q12" s="477"/>
      <c r="R12" s="477"/>
      <c r="S12" s="477"/>
      <c r="T12" s="477"/>
      <c r="U12" s="477"/>
      <c r="V12" s="477"/>
      <c r="W12" s="477"/>
      <c r="X12" s="477"/>
      <c r="Y12" s="477"/>
      <c r="Z12" s="477"/>
      <c r="AA12" s="477"/>
      <c r="AB12" s="35"/>
      <c r="AC12" s="305"/>
      <c r="AD12" s="305"/>
      <c r="AE12" s="305"/>
      <c r="AF12" s="305"/>
      <c r="AG12" s="305"/>
      <c r="AH12" s="305"/>
    </row>
    <row r="13" spans="2:34" ht="15" customHeight="1" x14ac:dyDescent="0.25">
      <c r="B13" s="30"/>
      <c r="C13" s="475"/>
      <c r="D13" s="460"/>
      <c r="E13" s="315"/>
      <c r="F13" s="305"/>
      <c r="G13" s="305"/>
      <c r="H13" s="305"/>
      <c r="I13" s="305"/>
      <c r="J13" s="305"/>
      <c r="K13" s="305"/>
      <c r="L13" s="305"/>
      <c r="M13" s="305"/>
      <c r="N13" s="305"/>
      <c r="O13" s="305"/>
      <c r="P13" s="305"/>
      <c r="Q13" s="305"/>
      <c r="R13" s="305"/>
      <c r="S13" s="305"/>
      <c r="T13" s="305"/>
      <c r="U13" s="305"/>
      <c r="V13" s="305"/>
      <c r="W13" s="305"/>
      <c r="X13" s="305"/>
      <c r="Y13" s="305"/>
      <c r="Z13" s="305"/>
      <c r="AA13" s="305"/>
      <c r="AB13" s="313"/>
      <c r="AC13" s="305"/>
      <c r="AD13" s="305"/>
      <c r="AE13" s="305"/>
      <c r="AF13" s="305"/>
      <c r="AG13" s="50" t="s">
        <v>621</v>
      </c>
      <c r="AH13" s="50" t="s">
        <v>622</v>
      </c>
    </row>
    <row r="14" spans="2:34" ht="15" customHeight="1" x14ac:dyDescent="0.25">
      <c r="B14" s="30"/>
      <c r="C14" s="474" t="s">
        <v>643</v>
      </c>
      <c r="D14" s="460"/>
      <c r="E14" s="469"/>
      <c r="F14" s="453"/>
      <c r="G14" s="453"/>
      <c r="H14" s="453"/>
      <c r="I14" s="453"/>
      <c r="J14" s="453"/>
      <c r="K14" s="453"/>
      <c r="L14" s="453"/>
      <c r="M14" s="453"/>
      <c r="N14" s="453"/>
      <c r="O14" s="453"/>
      <c r="P14" s="453"/>
      <c r="Q14" s="453"/>
      <c r="R14" s="453"/>
      <c r="S14" s="453"/>
      <c r="T14" s="453"/>
      <c r="U14" s="453"/>
      <c r="V14" s="453"/>
      <c r="W14" s="453"/>
      <c r="X14" s="453"/>
      <c r="Y14" s="453"/>
      <c r="Z14" s="453"/>
      <c r="AA14" s="454"/>
      <c r="AB14" s="313"/>
      <c r="AC14" s="305"/>
      <c r="AD14" s="305"/>
      <c r="AE14" s="305"/>
      <c r="AF14" s="305"/>
      <c r="AG14" s="36" t="s">
        <v>652</v>
      </c>
      <c r="AH14" s="36">
        <v>25</v>
      </c>
    </row>
    <row r="15" spans="2:34" ht="15.75" customHeight="1" x14ac:dyDescent="0.25">
      <c r="B15" s="30"/>
      <c r="C15" s="315"/>
      <c r="D15" s="315"/>
      <c r="E15" s="455"/>
      <c r="F15" s="456"/>
      <c r="G15" s="456"/>
      <c r="H15" s="456"/>
      <c r="I15" s="456"/>
      <c r="J15" s="456"/>
      <c r="K15" s="456"/>
      <c r="L15" s="456"/>
      <c r="M15" s="456"/>
      <c r="N15" s="456"/>
      <c r="O15" s="456"/>
      <c r="P15" s="456"/>
      <c r="Q15" s="456"/>
      <c r="R15" s="456"/>
      <c r="S15" s="456"/>
      <c r="T15" s="456"/>
      <c r="U15" s="456"/>
      <c r="V15" s="456"/>
      <c r="W15" s="456"/>
      <c r="X15" s="456"/>
      <c r="Y15" s="456"/>
      <c r="Z15" s="456"/>
      <c r="AA15" s="457"/>
      <c r="AB15" s="313"/>
      <c r="AC15" s="305"/>
      <c r="AD15" s="305"/>
      <c r="AE15" s="305"/>
      <c r="AF15" s="305"/>
      <c r="AG15" s="36" t="s">
        <v>654</v>
      </c>
      <c r="AH15" s="36">
        <v>12</v>
      </c>
    </row>
    <row r="16" spans="2:34" ht="15" customHeight="1" x14ac:dyDescent="0.25">
      <c r="B16" s="30"/>
      <c r="C16" s="315"/>
      <c r="D16" s="315"/>
      <c r="E16" s="315"/>
      <c r="F16" s="305"/>
      <c r="G16" s="305"/>
      <c r="H16" s="305"/>
      <c r="I16" s="305"/>
      <c r="J16" s="305"/>
      <c r="K16" s="305"/>
      <c r="L16" s="305"/>
      <c r="M16" s="305"/>
      <c r="N16" s="305"/>
      <c r="O16" s="305"/>
      <c r="P16" s="305"/>
      <c r="Q16" s="305"/>
      <c r="R16" s="305"/>
      <c r="S16" s="305"/>
      <c r="T16" s="305"/>
      <c r="U16" s="305"/>
      <c r="V16" s="305"/>
      <c r="W16" s="305"/>
      <c r="X16" s="305"/>
      <c r="Y16" s="305"/>
      <c r="Z16" s="305"/>
      <c r="AA16" s="305"/>
      <c r="AB16" s="313"/>
      <c r="AC16" s="305"/>
      <c r="AD16" s="305"/>
      <c r="AE16" s="305"/>
      <c r="AF16" s="305"/>
      <c r="AG16" s="36" t="s">
        <v>655</v>
      </c>
      <c r="AH16" s="36">
        <v>12</v>
      </c>
    </row>
    <row r="17" spans="3:34" ht="15" customHeight="1" x14ac:dyDescent="0.25">
      <c r="C17" s="474" t="s">
        <v>645</v>
      </c>
      <c r="D17" s="460"/>
      <c r="E17" s="469"/>
      <c r="F17" s="453"/>
      <c r="G17" s="453"/>
      <c r="H17" s="453"/>
      <c r="I17" s="453"/>
      <c r="J17" s="453"/>
      <c r="K17" s="453"/>
      <c r="L17" s="453"/>
      <c r="M17" s="453"/>
      <c r="N17" s="453"/>
      <c r="O17" s="453"/>
      <c r="P17" s="453"/>
      <c r="Q17" s="453"/>
      <c r="R17" s="453"/>
      <c r="S17" s="453"/>
      <c r="T17" s="453"/>
      <c r="U17" s="453"/>
      <c r="V17" s="453"/>
      <c r="W17" s="453"/>
      <c r="X17" s="453"/>
      <c r="Y17" s="453"/>
      <c r="Z17" s="453"/>
      <c r="AA17" s="454"/>
      <c r="AB17" s="313"/>
      <c r="AC17" s="305"/>
      <c r="AD17" s="305"/>
      <c r="AE17" s="305"/>
      <c r="AF17" s="305"/>
      <c r="AG17" s="36" t="s">
        <v>657</v>
      </c>
      <c r="AH17" s="36">
        <v>25</v>
      </c>
    </row>
    <row r="18" spans="3:34" ht="15" customHeight="1" x14ac:dyDescent="0.25">
      <c r="C18" s="315"/>
      <c r="D18" s="315"/>
      <c r="E18" s="455"/>
      <c r="F18" s="456"/>
      <c r="G18" s="456"/>
      <c r="H18" s="456"/>
      <c r="I18" s="456"/>
      <c r="J18" s="456"/>
      <c r="K18" s="456"/>
      <c r="L18" s="456"/>
      <c r="M18" s="456"/>
      <c r="N18" s="456"/>
      <c r="O18" s="456"/>
      <c r="P18" s="456"/>
      <c r="Q18" s="456"/>
      <c r="R18" s="456"/>
      <c r="S18" s="456"/>
      <c r="T18" s="456"/>
      <c r="U18" s="456"/>
      <c r="V18" s="456"/>
      <c r="W18" s="456"/>
      <c r="X18" s="456"/>
      <c r="Y18" s="456"/>
      <c r="Z18" s="456"/>
      <c r="AA18" s="457"/>
      <c r="AB18" s="313"/>
      <c r="AC18" s="305"/>
      <c r="AD18" s="305"/>
      <c r="AE18" s="305"/>
      <c r="AF18" s="305"/>
      <c r="AG18" s="36" t="s">
        <v>658</v>
      </c>
      <c r="AH18" s="36">
        <v>12</v>
      </c>
    </row>
    <row r="19" spans="3:34" ht="15" customHeight="1" x14ac:dyDescent="0.25">
      <c r="C19" s="315"/>
      <c r="D19" s="315"/>
      <c r="E19" s="315"/>
      <c r="F19" s="305"/>
      <c r="G19" s="305"/>
      <c r="H19" s="305"/>
      <c r="I19" s="305"/>
      <c r="J19" s="305"/>
      <c r="K19" s="305"/>
      <c r="L19" s="305"/>
      <c r="M19" s="305"/>
      <c r="N19" s="305"/>
      <c r="O19" s="305"/>
      <c r="P19" s="305"/>
      <c r="Q19" s="305"/>
      <c r="R19" s="305"/>
      <c r="S19" s="305"/>
      <c r="T19" s="305"/>
      <c r="U19" s="305"/>
      <c r="V19" s="305"/>
      <c r="W19" s="305"/>
      <c r="X19" s="305"/>
      <c r="Y19" s="305"/>
      <c r="Z19" s="305"/>
      <c r="AA19" s="305"/>
      <c r="AB19" s="313"/>
      <c r="AC19" s="305"/>
      <c r="AD19" s="305"/>
      <c r="AE19" s="305"/>
      <c r="AF19" s="305"/>
      <c r="AG19" s="36" t="s">
        <v>655</v>
      </c>
      <c r="AH19" s="36">
        <v>12</v>
      </c>
    </row>
    <row r="20" spans="3:34" ht="15" customHeight="1" x14ac:dyDescent="0.25">
      <c r="C20" s="315"/>
      <c r="D20" s="315"/>
      <c r="E20" s="315"/>
      <c r="F20" s="305"/>
      <c r="G20" s="305"/>
      <c r="H20" s="305"/>
      <c r="I20" s="305"/>
      <c r="J20" s="305"/>
      <c r="K20" s="305"/>
      <c r="L20" s="305"/>
      <c r="M20" s="305"/>
      <c r="N20" s="305"/>
      <c r="O20" s="305"/>
      <c r="P20" s="305"/>
      <c r="Q20" s="305"/>
      <c r="R20" s="305"/>
      <c r="S20" s="305"/>
      <c r="T20" s="305"/>
      <c r="U20" s="305"/>
      <c r="V20" s="305"/>
      <c r="W20" s="305"/>
      <c r="X20" s="305"/>
      <c r="Y20" s="305"/>
      <c r="Z20" s="305"/>
      <c r="AA20" s="305"/>
      <c r="AB20" s="313"/>
      <c r="AC20" s="305"/>
      <c r="AD20" s="305"/>
      <c r="AE20" s="305"/>
      <c r="AF20" s="305"/>
      <c r="AG20" s="36" t="s">
        <v>693</v>
      </c>
      <c r="AH20" s="36">
        <v>25</v>
      </c>
    </row>
    <row r="21" spans="3:34" ht="15" customHeight="1" x14ac:dyDescent="0.25">
      <c r="C21" s="474" t="s">
        <v>127</v>
      </c>
      <c r="D21" s="460"/>
      <c r="E21" s="316"/>
      <c r="F21" s="475"/>
      <c r="G21" s="460"/>
      <c r="H21" s="460"/>
      <c r="I21" s="460"/>
      <c r="J21" s="460"/>
      <c r="K21" s="460"/>
      <c r="L21" s="460"/>
      <c r="M21" s="460"/>
      <c r="N21" s="460"/>
      <c r="O21" s="460"/>
      <c r="P21" s="460"/>
      <c r="Q21" s="460"/>
      <c r="R21" s="460"/>
      <c r="S21" s="460"/>
      <c r="T21" s="460"/>
      <c r="U21" s="460"/>
      <c r="V21" s="460"/>
      <c r="W21" s="460"/>
      <c r="X21" s="460"/>
      <c r="Y21" s="460"/>
      <c r="Z21" s="460"/>
      <c r="AA21" s="460"/>
      <c r="AB21" s="471"/>
      <c r="AC21" s="305"/>
      <c r="AD21" s="305"/>
      <c r="AE21" s="305"/>
      <c r="AF21" s="305"/>
      <c r="AG21" s="36" t="s">
        <v>694</v>
      </c>
      <c r="AH21" s="36">
        <v>12</v>
      </c>
    </row>
    <row r="22" spans="3:34" ht="29.25" customHeight="1" x14ac:dyDescent="0.25">
      <c r="C22" s="442" t="s">
        <v>695</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33"/>
      <c r="AB22" s="317"/>
      <c r="AC22" s="305"/>
      <c r="AD22" s="305"/>
      <c r="AE22" s="305"/>
      <c r="AF22" s="305"/>
      <c r="AG22" s="36" t="s">
        <v>655</v>
      </c>
      <c r="AH22" s="36">
        <v>12</v>
      </c>
    </row>
    <row r="23" spans="3:34" ht="15" customHeigh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7"/>
      <c r="AC23" s="305"/>
      <c r="AD23" s="305"/>
      <c r="AE23" s="305"/>
      <c r="AF23" s="305"/>
      <c r="AG23" s="36" t="s">
        <v>696</v>
      </c>
      <c r="AH23" s="36">
        <v>25</v>
      </c>
    </row>
    <row r="24" spans="3:34" ht="15" customHeight="1" x14ac:dyDescent="0.25">
      <c r="C24" s="319" t="s">
        <v>128</v>
      </c>
      <c r="D24" s="319"/>
      <c r="E24" s="305"/>
      <c r="F24" s="305"/>
      <c r="G24" s="305"/>
      <c r="H24" s="305"/>
      <c r="I24" s="305"/>
      <c r="J24" s="318"/>
      <c r="K24" s="318"/>
      <c r="L24" s="318"/>
      <c r="M24" s="318"/>
      <c r="N24" s="318"/>
      <c r="O24" s="318"/>
      <c r="P24" s="318"/>
      <c r="Q24" s="318"/>
      <c r="R24" s="318" t="s">
        <v>129</v>
      </c>
      <c r="S24" s="318"/>
      <c r="T24" s="318"/>
      <c r="U24" s="318"/>
      <c r="V24" s="318"/>
      <c r="W24" s="318"/>
      <c r="X24" s="318"/>
      <c r="Y24" s="318"/>
      <c r="Z24" s="318"/>
      <c r="AA24" s="318"/>
      <c r="AB24" s="317"/>
      <c r="AC24" s="305"/>
      <c r="AD24" s="305"/>
      <c r="AE24" s="305"/>
      <c r="AF24" s="305"/>
      <c r="AG24" s="36" t="s">
        <v>697</v>
      </c>
      <c r="AH24" s="36">
        <v>12</v>
      </c>
    </row>
    <row r="25" spans="3:34" ht="15" customHeight="1" x14ac:dyDescent="0.25">
      <c r="C25" s="834" t="s">
        <v>698</v>
      </c>
      <c r="D25" s="453"/>
      <c r="E25" s="453"/>
      <c r="F25" s="453"/>
      <c r="G25" s="453"/>
      <c r="H25" s="453"/>
      <c r="I25" s="453"/>
      <c r="J25" s="453"/>
      <c r="K25" s="453"/>
      <c r="L25" s="453"/>
      <c r="M25" s="453"/>
      <c r="N25" s="453"/>
      <c r="O25" s="453"/>
      <c r="P25" s="454"/>
      <c r="Q25" s="305"/>
      <c r="R25" s="463"/>
      <c r="S25" s="443"/>
      <c r="T25" s="443"/>
      <c r="U25" s="443"/>
      <c r="V25" s="443"/>
      <c r="W25" s="443"/>
      <c r="X25" s="443"/>
      <c r="Y25" s="443"/>
      <c r="Z25" s="443"/>
      <c r="AA25" s="433"/>
      <c r="AB25" s="313"/>
      <c r="AC25" s="305"/>
      <c r="AD25" s="305"/>
      <c r="AE25" s="305"/>
      <c r="AF25" s="305"/>
      <c r="AG25" s="36" t="s">
        <v>655</v>
      </c>
      <c r="AH25" s="36">
        <v>12</v>
      </c>
    </row>
    <row r="26" spans="3:34" ht="15" customHeight="1" x14ac:dyDescent="0.25">
      <c r="C26" s="470"/>
      <c r="D26" s="417"/>
      <c r="E26" s="417"/>
      <c r="F26" s="417"/>
      <c r="G26" s="417"/>
      <c r="H26" s="417"/>
      <c r="I26" s="417"/>
      <c r="J26" s="417"/>
      <c r="K26" s="417"/>
      <c r="L26" s="417"/>
      <c r="M26" s="417"/>
      <c r="N26" s="417"/>
      <c r="O26" s="417"/>
      <c r="P26" s="471"/>
      <c r="Q26" s="305"/>
      <c r="R26" s="305"/>
      <c r="S26" s="305"/>
      <c r="T26" s="305"/>
      <c r="U26" s="305"/>
      <c r="V26" s="305"/>
      <c r="W26" s="305"/>
      <c r="X26" s="305"/>
      <c r="Y26" s="305"/>
      <c r="Z26" s="305"/>
      <c r="AA26" s="305"/>
      <c r="AB26" s="313"/>
      <c r="AC26" s="305"/>
      <c r="AD26" s="305"/>
      <c r="AE26" s="305"/>
      <c r="AF26" s="305"/>
      <c r="AG26" s="305"/>
      <c r="AH26" s="305"/>
    </row>
    <row r="27" spans="3:34" ht="15" customHeight="1" x14ac:dyDescent="0.25">
      <c r="C27" s="470"/>
      <c r="D27" s="417"/>
      <c r="E27" s="417"/>
      <c r="F27" s="417"/>
      <c r="G27" s="417"/>
      <c r="H27" s="417"/>
      <c r="I27" s="417"/>
      <c r="J27" s="417"/>
      <c r="K27" s="417"/>
      <c r="L27" s="417"/>
      <c r="M27" s="417"/>
      <c r="N27" s="417"/>
      <c r="O27" s="417"/>
      <c r="P27" s="471"/>
      <c r="Q27" s="315"/>
      <c r="R27" s="318" t="s">
        <v>130</v>
      </c>
      <c r="S27" s="318"/>
      <c r="T27" s="318"/>
      <c r="U27" s="318"/>
      <c r="V27" s="318"/>
      <c r="W27" s="315"/>
      <c r="X27" s="315"/>
      <c r="Y27" s="315"/>
      <c r="Z27" s="305"/>
      <c r="AA27" s="315"/>
      <c r="AB27" s="313"/>
      <c r="AC27" s="305"/>
      <c r="AD27" s="305"/>
      <c r="AE27" s="305"/>
      <c r="AF27" s="305"/>
      <c r="AG27" s="305"/>
      <c r="AH27" s="305"/>
    </row>
    <row r="28" spans="3:34" ht="15" customHeight="1" x14ac:dyDescent="0.25">
      <c r="C28" s="470"/>
      <c r="D28" s="417"/>
      <c r="E28" s="417"/>
      <c r="F28" s="417"/>
      <c r="G28" s="417"/>
      <c r="H28" s="417"/>
      <c r="I28" s="417"/>
      <c r="J28" s="417"/>
      <c r="K28" s="417"/>
      <c r="L28" s="417"/>
      <c r="M28" s="417"/>
      <c r="N28" s="417"/>
      <c r="O28" s="417"/>
      <c r="P28" s="471"/>
      <c r="Q28" s="305"/>
      <c r="R28" s="36"/>
      <c r="S28" s="305" t="s">
        <v>15</v>
      </c>
      <c r="T28" s="305"/>
      <c r="U28" s="36"/>
      <c r="V28" s="305" t="s">
        <v>27</v>
      </c>
      <c r="W28" s="305"/>
      <c r="X28" s="36"/>
      <c r="Y28" s="320" t="s">
        <v>46</v>
      </c>
      <c r="Z28" s="305"/>
      <c r="AA28" s="305"/>
      <c r="AB28" s="313"/>
      <c r="AC28" s="305"/>
      <c r="AD28" s="305"/>
      <c r="AE28" s="305"/>
      <c r="AF28" s="305"/>
      <c r="AG28" s="337">
        <f>+(((AH14/AH15)*AH16)+((AH17/AH18)*AH19)+((AH20/AH21)*AH22)+((AH23/AH24)*AH25))*4/100</f>
        <v>4</v>
      </c>
      <c r="AH28" s="305"/>
    </row>
    <row r="29" spans="3:34" ht="15" customHeight="1" x14ac:dyDescent="0.25">
      <c r="C29" s="470"/>
      <c r="D29" s="417"/>
      <c r="E29" s="417"/>
      <c r="F29" s="417"/>
      <c r="G29" s="417"/>
      <c r="H29" s="417"/>
      <c r="I29" s="417"/>
      <c r="J29" s="417"/>
      <c r="K29" s="417"/>
      <c r="L29" s="417"/>
      <c r="M29" s="417"/>
      <c r="N29" s="417"/>
      <c r="O29" s="417"/>
      <c r="P29" s="471"/>
      <c r="Q29" s="305"/>
      <c r="R29" s="305"/>
      <c r="S29" s="305"/>
      <c r="T29" s="305"/>
      <c r="U29" s="305"/>
      <c r="V29" s="305"/>
      <c r="W29" s="305"/>
      <c r="X29" s="305"/>
      <c r="Y29" s="305"/>
      <c r="Z29" s="305"/>
      <c r="AA29" s="305"/>
      <c r="AB29" s="313"/>
      <c r="AC29" s="305"/>
      <c r="AD29" s="305"/>
      <c r="AE29" s="305"/>
      <c r="AF29" s="305"/>
      <c r="AG29" s="305"/>
      <c r="AH29" s="305"/>
    </row>
    <row r="30" spans="3:34" ht="15" customHeight="1" x14ac:dyDescent="0.25">
      <c r="C30" s="455"/>
      <c r="D30" s="456"/>
      <c r="E30" s="456"/>
      <c r="F30" s="456"/>
      <c r="G30" s="456"/>
      <c r="H30" s="456"/>
      <c r="I30" s="456"/>
      <c r="J30" s="456"/>
      <c r="K30" s="456"/>
      <c r="L30" s="456"/>
      <c r="M30" s="456"/>
      <c r="N30" s="456"/>
      <c r="O30" s="456"/>
      <c r="P30" s="457"/>
      <c r="Q30" s="305"/>
      <c r="R30" s="318" t="s">
        <v>131</v>
      </c>
      <c r="S30" s="305"/>
      <c r="T30" s="305"/>
      <c r="U30" s="305"/>
      <c r="V30" s="305"/>
      <c r="W30" s="480" t="s">
        <v>23</v>
      </c>
      <c r="X30" s="443"/>
      <c r="Y30" s="443"/>
      <c r="Z30" s="443"/>
      <c r="AA30" s="433"/>
      <c r="AB30" s="313"/>
      <c r="AC30" s="305"/>
      <c r="AD30" s="305"/>
      <c r="AE30" s="305"/>
      <c r="AF30" s="305"/>
      <c r="AG30" s="305"/>
      <c r="AH30" s="305"/>
    </row>
    <row r="31" spans="3:34" ht="15" customHeight="1" x14ac:dyDescent="0.25">
      <c r="C31" s="315"/>
      <c r="D31" s="315"/>
      <c r="E31" s="315"/>
      <c r="F31" s="315"/>
      <c r="G31" s="315"/>
      <c r="H31" s="305"/>
      <c r="I31" s="305"/>
      <c r="J31" s="305"/>
      <c r="K31" s="305"/>
      <c r="L31" s="305"/>
      <c r="M31" s="305"/>
      <c r="N31" s="305"/>
      <c r="O31" s="305"/>
      <c r="P31" s="305"/>
      <c r="Q31" s="305"/>
      <c r="R31" s="318"/>
      <c r="S31" s="305"/>
      <c r="T31" s="305"/>
      <c r="U31" s="305"/>
      <c r="V31" s="305"/>
      <c r="W31" s="305"/>
      <c r="X31" s="305"/>
      <c r="Y31" s="305"/>
      <c r="Z31" s="305"/>
      <c r="AA31" s="305"/>
      <c r="AB31" s="313"/>
      <c r="AC31" s="305"/>
      <c r="AD31" s="305"/>
      <c r="AE31" s="305"/>
      <c r="AF31" s="305"/>
      <c r="AG31" s="305"/>
      <c r="AH31" s="305"/>
    </row>
    <row r="32" spans="3:34" ht="15" customHeight="1" x14ac:dyDescent="0.25">
      <c r="C32" s="318" t="s">
        <v>132</v>
      </c>
      <c r="D32" s="315"/>
      <c r="E32" s="315"/>
      <c r="F32" s="315"/>
      <c r="G32" s="315"/>
      <c r="H32" s="315"/>
      <c r="I32" s="305"/>
      <c r="J32" s="305"/>
      <c r="K32" s="305"/>
      <c r="L32" s="305"/>
      <c r="M32" s="305"/>
      <c r="N32" s="305"/>
      <c r="O32" s="305"/>
      <c r="P32" s="305"/>
      <c r="Q32" s="305"/>
      <c r="R32" s="305"/>
      <c r="S32" s="305"/>
      <c r="T32" s="305"/>
      <c r="U32" s="305"/>
      <c r="V32" s="305"/>
      <c r="W32" s="305"/>
      <c r="X32" s="305"/>
      <c r="Y32" s="305"/>
      <c r="Z32" s="305"/>
      <c r="AA32" s="305"/>
      <c r="AB32" s="313"/>
      <c r="AC32" s="305"/>
      <c r="AD32" s="305"/>
      <c r="AE32" s="305"/>
      <c r="AF32" s="305"/>
      <c r="AG32" s="305"/>
      <c r="AH32" s="305"/>
    </row>
    <row r="33" spans="3:27" ht="39.75" customHeight="1" x14ac:dyDescent="0.25">
      <c r="C33" s="833" t="s">
        <v>699</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33"/>
    </row>
    <row r="34" spans="3:27" ht="15" customHeight="1"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row>
    <row r="35" spans="3:27" ht="15" customHeight="1" x14ac:dyDescent="0.25">
      <c r="C35" s="309" t="s">
        <v>134</v>
      </c>
      <c r="D35" s="315"/>
      <c r="E35" s="315"/>
      <c r="F35" s="315"/>
      <c r="G35" s="315"/>
      <c r="H35" s="315"/>
      <c r="I35" s="315"/>
      <c r="J35" s="315"/>
      <c r="K35" s="315"/>
      <c r="L35" s="315"/>
      <c r="M35" s="309" t="s">
        <v>134</v>
      </c>
      <c r="N35" s="315"/>
      <c r="O35" s="315"/>
      <c r="P35" s="315"/>
      <c r="Q35" s="315"/>
      <c r="R35" s="315"/>
      <c r="S35" s="315"/>
      <c r="T35" s="315"/>
      <c r="U35" s="315"/>
      <c r="V35" s="315"/>
      <c r="W35" s="315"/>
      <c r="X35" s="315"/>
      <c r="Y35" s="315"/>
      <c r="Z35" s="315"/>
      <c r="AA35" s="315"/>
    </row>
    <row r="36" spans="3:27" ht="29.25" customHeight="1" x14ac:dyDescent="0.25">
      <c r="C36" s="480"/>
      <c r="D36" s="443"/>
      <c r="E36" s="443"/>
      <c r="F36" s="443"/>
      <c r="G36" s="443"/>
      <c r="H36" s="443"/>
      <c r="I36" s="443"/>
      <c r="J36" s="443"/>
      <c r="K36" s="433"/>
      <c r="L36" s="315"/>
      <c r="M36" s="480"/>
      <c r="N36" s="443"/>
      <c r="O36" s="443"/>
      <c r="P36" s="443"/>
      <c r="Q36" s="443"/>
      <c r="R36" s="443"/>
      <c r="S36" s="443"/>
      <c r="T36" s="443"/>
      <c r="U36" s="443"/>
      <c r="V36" s="443"/>
      <c r="W36" s="443"/>
      <c r="X36" s="443"/>
      <c r="Y36" s="443"/>
      <c r="Z36" s="443"/>
      <c r="AA36" s="433"/>
    </row>
    <row r="37" spans="3:27" ht="15" customHeight="1" x14ac:dyDescent="0.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3:27" ht="15" customHeight="1" x14ac:dyDescent="0.25">
      <c r="C38" s="322" t="s">
        <v>137</v>
      </c>
      <c r="D38" s="322"/>
      <c r="E38" s="322"/>
      <c r="F38" s="322"/>
      <c r="G38" s="323"/>
      <c r="H38" s="324"/>
      <c r="I38" s="324"/>
      <c r="J38" s="324"/>
      <c r="K38" s="324"/>
      <c r="L38" s="324"/>
      <c r="M38" s="324"/>
      <c r="N38" s="324"/>
      <c r="O38" s="324"/>
      <c r="P38" s="324"/>
      <c r="Q38" s="324"/>
      <c r="R38" s="324"/>
      <c r="S38" s="324"/>
      <c r="T38" s="324"/>
      <c r="U38" s="324"/>
      <c r="V38" s="324"/>
      <c r="W38" s="324"/>
      <c r="X38" s="324"/>
      <c r="Y38" s="324"/>
      <c r="Z38" s="324"/>
      <c r="AA38" s="324"/>
    </row>
    <row r="39" spans="3:27" ht="90" customHeight="1" x14ac:dyDescent="0.25">
      <c r="C39" s="481" t="s">
        <v>617</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33"/>
    </row>
    <row r="40" spans="3:27" ht="15" customHeight="1" x14ac:dyDescent="0.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3:27" ht="15.75" customHeight="1" x14ac:dyDescent="0.25">
      <c r="C41" s="464" t="s">
        <v>139</v>
      </c>
      <c r="D41" s="460"/>
      <c r="E41" s="318"/>
      <c r="F41" s="442" t="s">
        <v>34</v>
      </c>
      <c r="G41" s="433"/>
      <c r="H41" s="318"/>
      <c r="I41" s="305"/>
      <c r="J41" s="325" t="s">
        <v>140</v>
      </c>
      <c r="K41" s="442">
        <v>2</v>
      </c>
      <c r="L41" s="443"/>
      <c r="M41" s="443"/>
      <c r="N41" s="433"/>
      <c r="O41" s="318"/>
      <c r="P41" s="318"/>
      <c r="Q41" s="309" t="s">
        <v>141</v>
      </c>
      <c r="R41" s="305"/>
      <c r="S41" s="318"/>
      <c r="T41" s="318"/>
      <c r="U41" s="318"/>
      <c r="V41" s="318"/>
      <c r="W41" s="442" t="s">
        <v>20</v>
      </c>
      <c r="X41" s="443"/>
      <c r="Y41" s="443"/>
      <c r="Z41" s="443"/>
      <c r="AA41" s="433"/>
    </row>
    <row r="42" spans="3:27" ht="15.75" customHeight="1" x14ac:dyDescent="0.25">
      <c r="C42" s="305"/>
      <c r="D42" s="305"/>
      <c r="E42" s="305"/>
      <c r="F42" s="320"/>
      <c r="G42" s="320"/>
      <c r="H42" s="320"/>
      <c r="I42" s="320"/>
      <c r="J42" s="320"/>
      <c r="K42" s="320"/>
      <c r="L42" s="320"/>
      <c r="M42" s="305"/>
      <c r="N42" s="305"/>
      <c r="O42" s="305"/>
      <c r="P42" s="305"/>
      <c r="Q42" s="305"/>
      <c r="R42" s="305"/>
      <c r="S42" s="305"/>
      <c r="T42" s="305"/>
      <c r="U42" s="305"/>
      <c r="V42" s="305"/>
      <c r="W42" s="305"/>
      <c r="X42" s="305"/>
      <c r="Y42" s="305"/>
      <c r="Z42" s="305"/>
      <c r="AA42" s="305"/>
    </row>
    <row r="43" spans="3:27" ht="32.25" customHeight="1" x14ac:dyDescent="0.25">
      <c r="C43" s="305"/>
      <c r="D43" s="325" t="s">
        <v>142</v>
      </c>
      <c r="E43" s="318"/>
      <c r="F43" s="481" t="s">
        <v>649</v>
      </c>
      <c r="G43" s="443"/>
      <c r="H43" s="443"/>
      <c r="I43" s="443"/>
      <c r="J43" s="443"/>
      <c r="K43" s="443"/>
      <c r="L43" s="443"/>
      <c r="M43" s="433"/>
      <c r="N43" s="305"/>
      <c r="O43" s="325" t="s">
        <v>144</v>
      </c>
      <c r="P43" s="480">
        <v>0</v>
      </c>
      <c r="Q43" s="443"/>
      <c r="R43" s="443"/>
      <c r="S43" s="443"/>
      <c r="T43" s="443"/>
      <c r="U43" s="443"/>
      <c r="V43" s="443"/>
      <c r="W43" s="443"/>
      <c r="X43" s="443"/>
      <c r="Y43" s="443"/>
      <c r="Z43" s="443"/>
      <c r="AA43" s="433"/>
    </row>
    <row r="44" spans="3:27" ht="15.75" customHeight="1" x14ac:dyDescent="0.25">
      <c r="C44" s="318"/>
      <c r="D44" s="318"/>
      <c r="E44" s="318"/>
      <c r="F44" s="320"/>
      <c r="G44" s="320"/>
      <c r="H44" s="320"/>
      <c r="I44" s="320"/>
      <c r="J44" s="320"/>
      <c r="K44" s="320"/>
      <c r="L44" s="320"/>
      <c r="M44" s="318"/>
      <c r="N44" s="318"/>
      <c r="O44" s="318"/>
      <c r="P44" s="318"/>
      <c r="Q44" s="318"/>
      <c r="R44" s="318"/>
      <c r="S44" s="318"/>
      <c r="T44" s="318"/>
      <c r="U44" s="318"/>
      <c r="V44" s="318"/>
      <c r="W44" s="318"/>
      <c r="X44" s="318"/>
      <c r="Y44" s="318"/>
      <c r="Z44" s="318"/>
      <c r="AA44" s="318"/>
    </row>
    <row r="45" spans="3:27" ht="15.75" customHeight="1" x14ac:dyDescent="0.25">
      <c r="C45" s="305"/>
      <c r="D45" s="325" t="s">
        <v>145</v>
      </c>
      <c r="E45" s="305"/>
      <c r="F45" s="463" t="s">
        <v>146</v>
      </c>
      <c r="G45" s="433"/>
      <c r="H45" s="305"/>
      <c r="I45" s="305"/>
      <c r="J45" s="318" t="s">
        <v>147</v>
      </c>
      <c r="K45" s="305"/>
      <c r="L45" s="463" t="s">
        <v>148</v>
      </c>
      <c r="M45" s="443"/>
      <c r="N45" s="433"/>
      <c r="O45" s="318"/>
      <c r="P45" s="318"/>
      <c r="Q45" s="305"/>
      <c r="R45" s="318" t="s">
        <v>149</v>
      </c>
      <c r="S45" s="318"/>
      <c r="T45" s="318"/>
      <c r="U45" s="318"/>
      <c r="V45" s="318"/>
      <c r="W45" s="482"/>
      <c r="X45" s="443"/>
      <c r="Y45" s="443"/>
      <c r="Z45" s="443"/>
      <c r="AA45" s="433"/>
    </row>
    <row r="46" spans="3:27" ht="15.75" customHeight="1" x14ac:dyDescent="0.25">
      <c r="C46" s="305"/>
      <c r="D46" s="305"/>
      <c r="E46" s="305"/>
      <c r="F46" s="28"/>
      <c r="G46" s="305"/>
      <c r="H46" s="305"/>
      <c r="I46" s="309"/>
      <c r="J46" s="309"/>
      <c r="K46" s="309"/>
      <c r="L46" s="309"/>
      <c r="M46" s="309"/>
      <c r="N46" s="309"/>
      <c r="O46" s="309"/>
      <c r="P46" s="309"/>
      <c r="Q46" s="309"/>
      <c r="R46" s="309"/>
      <c r="S46" s="309"/>
      <c r="T46" s="309"/>
      <c r="U46" s="309"/>
      <c r="V46" s="309"/>
      <c r="W46" s="309"/>
      <c r="X46" s="309"/>
      <c r="Y46" s="309"/>
      <c r="Z46" s="309"/>
      <c r="AA46" s="309"/>
    </row>
    <row r="47" spans="3:27" ht="15.75" customHeight="1" x14ac:dyDescent="0.25">
      <c r="C47" s="326" t="s">
        <v>150</v>
      </c>
      <c r="D47" s="483">
        <v>2024</v>
      </c>
      <c r="E47" s="484"/>
      <c r="F47" s="485"/>
      <c r="G47" s="34"/>
      <c r="H47" s="309"/>
      <c r="I47" s="309"/>
      <c r="J47" s="309"/>
      <c r="K47" s="309"/>
      <c r="L47" s="309"/>
      <c r="M47" s="309"/>
      <c r="N47" s="309"/>
      <c r="O47" s="309"/>
      <c r="P47" s="309"/>
      <c r="Q47" s="475"/>
      <c r="R47" s="460"/>
      <c r="S47" s="460"/>
      <c r="T47" s="460"/>
      <c r="U47" s="460"/>
      <c r="V47" s="309"/>
      <c r="W47" s="309"/>
      <c r="X47" s="474"/>
      <c r="Y47" s="460"/>
      <c r="Z47" s="460"/>
      <c r="AA47" s="460"/>
    </row>
    <row r="49" spans="3:27" ht="15.75" customHeight="1" x14ac:dyDescent="0.25">
      <c r="C49" s="318" t="s">
        <v>140</v>
      </c>
      <c r="D49" s="480">
        <v>1.2</v>
      </c>
      <c r="E49" s="443"/>
      <c r="F49" s="433"/>
      <c r="G49" s="305"/>
      <c r="H49" s="309"/>
      <c r="I49" s="309"/>
      <c r="J49" s="309"/>
      <c r="K49" s="309"/>
      <c r="L49" s="309"/>
      <c r="M49" s="309"/>
      <c r="N49" s="309"/>
      <c r="O49" s="309"/>
      <c r="P49" s="309"/>
      <c r="Q49" s="475"/>
      <c r="R49" s="460"/>
      <c r="S49" s="460"/>
      <c r="T49" s="460"/>
      <c r="U49" s="460"/>
      <c r="V49" s="309"/>
      <c r="W49" s="309"/>
      <c r="X49" s="474"/>
      <c r="Y49" s="460"/>
      <c r="Z49" s="460"/>
      <c r="AA49" s="460"/>
    </row>
    <row r="50" spans="3:27" ht="15.75" customHeight="1" x14ac:dyDescent="0.25">
      <c r="C50" s="305"/>
      <c r="D50" s="305"/>
      <c r="E50" s="305"/>
      <c r="F50" s="305"/>
      <c r="G50" s="305"/>
      <c r="H50" s="305"/>
      <c r="I50" s="309"/>
      <c r="J50" s="309"/>
      <c r="K50" s="318"/>
      <c r="L50" s="318"/>
      <c r="M50" s="318"/>
      <c r="N50" s="318"/>
      <c r="O50" s="318"/>
      <c r="P50" s="318"/>
      <c r="Q50" s="318"/>
      <c r="R50" s="318"/>
      <c r="S50" s="318"/>
      <c r="T50" s="318"/>
      <c r="U50" s="318"/>
      <c r="V50" s="318"/>
      <c r="W50" s="318"/>
      <c r="X50" s="318"/>
      <c r="Y50" s="318"/>
      <c r="Z50" s="318"/>
      <c r="AA50" s="318"/>
    </row>
    <row r="51" spans="3:27" ht="15.75" customHeight="1" x14ac:dyDescent="0.25">
      <c r="C51" s="318"/>
      <c r="D51" s="442" t="s">
        <v>151</v>
      </c>
      <c r="E51" s="443"/>
      <c r="F51" s="443"/>
      <c r="G51" s="443"/>
      <c r="H51" s="443"/>
      <c r="I51" s="443"/>
      <c r="J51" s="443"/>
      <c r="K51" s="443"/>
      <c r="L51" s="443"/>
      <c r="M51" s="443"/>
      <c r="N51" s="443"/>
      <c r="O51" s="443"/>
      <c r="P51" s="443"/>
      <c r="Q51" s="443"/>
      <c r="R51" s="443"/>
      <c r="S51" s="443"/>
      <c r="T51" s="443"/>
      <c r="U51" s="443"/>
      <c r="V51" s="443"/>
      <c r="W51" s="443"/>
      <c r="X51" s="443"/>
      <c r="Y51" s="433"/>
      <c r="Z51" s="319"/>
      <c r="AA51" s="319"/>
    </row>
    <row r="52" spans="3:27" ht="15.75" customHeight="1" x14ac:dyDescent="0.25">
      <c r="C52" s="305"/>
      <c r="D52" s="448" t="s">
        <v>152</v>
      </c>
      <c r="E52" s="443"/>
      <c r="F52" s="443"/>
      <c r="G52" s="443"/>
      <c r="H52" s="433"/>
      <c r="I52" s="444" t="s">
        <v>153</v>
      </c>
      <c r="J52" s="443"/>
      <c r="K52" s="443"/>
      <c r="L52" s="443"/>
      <c r="M52" s="443"/>
      <c r="N52" s="443"/>
      <c r="O52" s="443"/>
      <c r="P52" s="433"/>
      <c r="Q52" s="445" t="s">
        <v>154</v>
      </c>
      <c r="R52" s="443"/>
      <c r="S52" s="443"/>
      <c r="T52" s="443"/>
      <c r="U52" s="443"/>
      <c r="V52" s="443"/>
      <c r="W52" s="443"/>
      <c r="X52" s="443"/>
      <c r="Y52" s="433"/>
      <c r="Z52" s="319"/>
      <c r="AA52" s="319"/>
    </row>
    <row r="53" spans="3:27" ht="15.75" customHeight="1" x14ac:dyDescent="0.25">
      <c r="C53" s="38"/>
      <c r="D53" s="449" t="s">
        <v>155</v>
      </c>
      <c r="E53" s="443"/>
      <c r="F53" s="443"/>
      <c r="G53" s="443"/>
      <c r="H53" s="433"/>
      <c r="I53" s="446" t="s">
        <v>156</v>
      </c>
      <c r="J53" s="443"/>
      <c r="K53" s="443"/>
      <c r="L53" s="443"/>
      <c r="M53" s="443"/>
      <c r="N53" s="443"/>
      <c r="O53" s="443"/>
      <c r="P53" s="433"/>
      <c r="Q53" s="447" t="s">
        <v>157</v>
      </c>
      <c r="R53" s="443"/>
      <c r="S53" s="443"/>
      <c r="T53" s="443"/>
      <c r="U53" s="443"/>
      <c r="V53" s="443"/>
      <c r="W53" s="443"/>
      <c r="X53" s="443"/>
      <c r="Y53" s="433"/>
      <c r="Z53" s="328"/>
      <c r="AA53" s="328"/>
    </row>
    <row r="54" spans="3:27" ht="15.75" customHeight="1" x14ac:dyDescent="0.25">
      <c r="C54" s="329"/>
      <c r="D54" s="329"/>
      <c r="E54" s="329"/>
      <c r="F54" s="329"/>
      <c r="G54" s="330"/>
      <c r="H54" s="330"/>
      <c r="I54" s="330"/>
      <c r="J54" s="330"/>
      <c r="K54" s="330"/>
      <c r="L54" s="330"/>
      <c r="M54" s="330"/>
      <c r="N54" s="330"/>
      <c r="O54" s="330"/>
      <c r="P54" s="330"/>
      <c r="Q54" s="330"/>
      <c r="R54" s="330"/>
      <c r="S54" s="330"/>
      <c r="T54" s="330"/>
      <c r="U54" s="330"/>
      <c r="V54" s="330"/>
      <c r="W54" s="330"/>
      <c r="X54" s="330"/>
      <c r="Y54" s="330"/>
      <c r="Z54" s="329"/>
      <c r="AA54" s="329"/>
    </row>
    <row r="55" spans="3:27" ht="15.75" customHeight="1" x14ac:dyDescent="0.25">
      <c r="C55" s="450" t="s">
        <v>158</v>
      </c>
      <c r="D55" s="443"/>
      <c r="E55" s="443"/>
      <c r="F55" s="433"/>
      <c r="G55" s="451" t="s">
        <v>159</v>
      </c>
      <c r="H55" s="452" t="s">
        <v>160</v>
      </c>
      <c r="I55" s="453"/>
      <c r="J55" s="453"/>
      <c r="K55" s="453"/>
      <c r="L55" s="453"/>
      <c r="M55" s="453"/>
      <c r="N55" s="453"/>
      <c r="O55" s="453"/>
      <c r="P55" s="453"/>
      <c r="Q55" s="453"/>
      <c r="R55" s="453"/>
      <c r="S55" s="453"/>
      <c r="T55" s="453"/>
      <c r="U55" s="453"/>
      <c r="V55" s="453"/>
      <c r="W55" s="453"/>
      <c r="X55" s="453"/>
      <c r="Y55" s="453"/>
      <c r="Z55" s="453"/>
      <c r="AA55" s="454"/>
    </row>
    <row r="56" spans="3:27" ht="15.75" customHeight="1" x14ac:dyDescent="0.25">
      <c r="C56" s="40" t="s">
        <v>161</v>
      </c>
      <c r="D56" s="41" t="s">
        <v>650</v>
      </c>
      <c r="E56" s="450" t="s">
        <v>162</v>
      </c>
      <c r="F56" s="433"/>
      <c r="G56" s="420"/>
      <c r="H56" s="455"/>
      <c r="I56" s="456"/>
      <c r="J56" s="456"/>
      <c r="K56" s="456"/>
      <c r="L56" s="456"/>
      <c r="M56" s="456"/>
      <c r="N56" s="456"/>
      <c r="O56" s="456"/>
      <c r="P56" s="456"/>
      <c r="Q56" s="456"/>
      <c r="R56" s="456"/>
      <c r="S56" s="456"/>
      <c r="T56" s="456"/>
      <c r="U56" s="456"/>
      <c r="V56" s="456"/>
      <c r="W56" s="456"/>
      <c r="X56" s="456"/>
      <c r="Y56" s="456"/>
      <c r="Z56" s="456"/>
      <c r="AA56" s="457"/>
    </row>
    <row r="57" spans="3:27" ht="15.75" customHeight="1" x14ac:dyDescent="0.25">
      <c r="C57" s="42">
        <v>2024</v>
      </c>
      <c r="D57" s="43">
        <v>45474</v>
      </c>
      <c r="E57" s="458">
        <v>45656</v>
      </c>
      <c r="F57" s="433"/>
      <c r="G57" s="44">
        <v>0.5</v>
      </c>
      <c r="H57" s="462"/>
      <c r="I57" s="443"/>
      <c r="J57" s="443"/>
      <c r="K57" s="443"/>
      <c r="L57" s="443"/>
      <c r="M57" s="443"/>
      <c r="N57" s="443"/>
      <c r="O57" s="443"/>
      <c r="P57" s="443"/>
      <c r="Q57" s="443"/>
      <c r="R57" s="443"/>
      <c r="S57" s="443"/>
      <c r="T57" s="443"/>
      <c r="U57" s="443"/>
      <c r="V57" s="443"/>
      <c r="W57" s="443"/>
      <c r="X57" s="443"/>
      <c r="Y57" s="443"/>
      <c r="Z57" s="443"/>
      <c r="AA57" s="433"/>
    </row>
    <row r="58" spans="3:27" ht="15.75" customHeight="1" x14ac:dyDescent="0.25">
      <c r="C58" s="42">
        <v>2025</v>
      </c>
      <c r="D58" s="43">
        <v>45658</v>
      </c>
      <c r="E58" s="458">
        <v>46021</v>
      </c>
      <c r="F58" s="433"/>
      <c r="G58" s="44">
        <v>0.8</v>
      </c>
      <c r="H58" s="462"/>
      <c r="I58" s="443"/>
      <c r="J58" s="443"/>
      <c r="K58" s="443"/>
      <c r="L58" s="443"/>
      <c r="M58" s="443"/>
      <c r="N58" s="443"/>
      <c r="O58" s="443"/>
      <c r="P58" s="443"/>
      <c r="Q58" s="443"/>
      <c r="R58" s="443"/>
      <c r="S58" s="443"/>
      <c r="T58" s="443"/>
      <c r="U58" s="443"/>
      <c r="V58" s="443"/>
      <c r="W58" s="443"/>
      <c r="X58" s="443"/>
      <c r="Y58" s="443"/>
      <c r="Z58" s="443"/>
      <c r="AA58" s="433"/>
    </row>
    <row r="59" spans="3:27" ht="15.75" customHeight="1" x14ac:dyDescent="0.25">
      <c r="C59" s="42">
        <v>2026</v>
      </c>
      <c r="D59" s="43">
        <v>46023</v>
      </c>
      <c r="E59" s="458">
        <v>46386</v>
      </c>
      <c r="F59" s="433"/>
      <c r="G59" s="44">
        <v>0.4</v>
      </c>
      <c r="H59" s="462"/>
      <c r="I59" s="443"/>
      <c r="J59" s="443"/>
      <c r="K59" s="443"/>
      <c r="L59" s="443"/>
      <c r="M59" s="443"/>
      <c r="N59" s="443"/>
      <c r="O59" s="443"/>
      <c r="P59" s="443"/>
      <c r="Q59" s="443"/>
      <c r="R59" s="443"/>
      <c r="S59" s="443"/>
      <c r="T59" s="443"/>
      <c r="U59" s="443"/>
      <c r="V59" s="443"/>
      <c r="W59" s="443"/>
      <c r="X59" s="443"/>
      <c r="Y59" s="443"/>
      <c r="Z59" s="443"/>
      <c r="AA59" s="433"/>
    </row>
    <row r="60" spans="3:27" ht="15.75" customHeight="1" x14ac:dyDescent="0.25">
      <c r="C60" s="42">
        <v>2027</v>
      </c>
      <c r="D60" s="43">
        <v>46388</v>
      </c>
      <c r="E60" s="458">
        <v>46751</v>
      </c>
      <c r="F60" s="433"/>
      <c r="G60" s="44">
        <v>0.3</v>
      </c>
      <c r="H60" s="462"/>
      <c r="I60" s="443"/>
      <c r="J60" s="443"/>
      <c r="K60" s="443"/>
      <c r="L60" s="443"/>
      <c r="M60" s="443"/>
      <c r="N60" s="443"/>
      <c r="O60" s="443"/>
      <c r="P60" s="443"/>
      <c r="Q60" s="443"/>
      <c r="R60" s="443"/>
      <c r="S60" s="443"/>
      <c r="T60" s="443"/>
      <c r="U60" s="443"/>
      <c r="V60" s="443"/>
      <c r="W60" s="443"/>
      <c r="X60" s="443"/>
      <c r="Y60" s="443"/>
      <c r="Z60" s="443"/>
      <c r="AA60" s="433"/>
    </row>
    <row r="61" spans="3:27" ht="15.75" customHeight="1" x14ac:dyDescent="0.25">
      <c r="C61" s="42"/>
      <c r="D61" s="42"/>
      <c r="E61" s="450"/>
      <c r="F61" s="433"/>
      <c r="G61" s="41"/>
      <c r="H61" s="450"/>
      <c r="I61" s="443"/>
      <c r="J61" s="443"/>
      <c r="K61" s="443"/>
      <c r="L61" s="443"/>
      <c r="M61" s="443"/>
      <c r="N61" s="443"/>
      <c r="O61" s="443"/>
      <c r="P61" s="443"/>
      <c r="Q61" s="443"/>
      <c r="R61" s="443"/>
      <c r="S61" s="443"/>
      <c r="T61" s="443"/>
      <c r="U61" s="443"/>
      <c r="V61" s="443"/>
      <c r="W61" s="443"/>
      <c r="X61" s="443"/>
      <c r="Y61" s="443"/>
      <c r="Z61" s="443"/>
      <c r="AA61" s="433"/>
    </row>
    <row r="62" spans="3:27" ht="15.75" customHeight="1" x14ac:dyDescent="0.2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row>
    <row r="63" spans="3:27" ht="15.75" customHeight="1" x14ac:dyDescent="0.25">
      <c r="C63" s="464" t="s">
        <v>163</v>
      </c>
      <c r="D63" s="460"/>
      <c r="E63" s="318"/>
      <c r="F63" s="309" t="s">
        <v>164</v>
      </c>
      <c r="G63" s="45"/>
      <c r="H63" s="320"/>
      <c r="I63" s="309" t="s">
        <v>165</v>
      </c>
      <c r="J63" s="305"/>
      <c r="K63" s="463"/>
      <c r="L63" s="433"/>
      <c r="M63" s="318"/>
      <c r="N63" s="305"/>
      <c r="O63" s="305"/>
      <c r="P63" s="305"/>
      <c r="Q63" s="305"/>
      <c r="R63" s="305"/>
      <c r="S63" s="305"/>
      <c r="T63" s="305"/>
      <c r="U63" s="305"/>
      <c r="V63" s="305"/>
      <c r="W63" s="305"/>
      <c r="X63" s="305"/>
      <c r="Y63" s="305"/>
      <c r="Z63" s="305"/>
      <c r="AA63" s="305"/>
    </row>
    <row r="65" spans="2:28" ht="15.75" customHeight="1" x14ac:dyDescent="0.25">
      <c r="B65" s="461" t="s">
        <v>166</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33"/>
    </row>
    <row r="66" spans="2:28" ht="15.75" customHeight="1" x14ac:dyDescent="0.25">
      <c r="B66" s="46"/>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47"/>
    </row>
    <row r="67" spans="2:28" ht="29.25" customHeight="1" x14ac:dyDescent="0.25">
      <c r="B67" s="450" t="s">
        <v>161</v>
      </c>
      <c r="C67" s="433"/>
      <c r="D67" s="41"/>
      <c r="E67" s="450" t="s">
        <v>167</v>
      </c>
      <c r="F67" s="433"/>
      <c r="G67" s="41"/>
      <c r="H67" s="442" t="s">
        <v>168</v>
      </c>
      <c r="I67" s="433"/>
      <c r="J67" s="450"/>
      <c r="K67" s="433"/>
      <c r="L67" s="459"/>
      <c r="M67" s="460"/>
      <c r="N67" s="41" t="s">
        <v>169</v>
      </c>
      <c r="O67" s="450"/>
      <c r="P67" s="443"/>
      <c r="Q67" s="433"/>
      <c r="R67" s="450" t="s">
        <v>170</v>
      </c>
      <c r="S67" s="443"/>
      <c r="T67" s="433"/>
      <c r="U67" s="450"/>
      <c r="V67" s="443"/>
      <c r="W67" s="433"/>
      <c r="X67" s="450" t="s">
        <v>171</v>
      </c>
      <c r="Y67" s="433"/>
      <c r="Z67" s="450"/>
      <c r="AA67" s="443"/>
      <c r="AB67" s="433"/>
    </row>
    <row r="68" spans="2:28" ht="15.75" customHeight="1" x14ac:dyDescent="0.25">
      <c r="B68" s="46"/>
      <c r="C68" s="333"/>
      <c r="D68" s="333"/>
      <c r="E68" s="333"/>
      <c r="F68" s="328"/>
      <c r="G68" s="334"/>
      <c r="H68" s="335"/>
      <c r="I68" s="335"/>
      <c r="J68" s="328"/>
      <c r="K68" s="328"/>
      <c r="L68" s="328"/>
      <c r="M68" s="328"/>
      <c r="N68" s="335"/>
      <c r="O68" s="328"/>
      <c r="P68" s="328"/>
      <c r="Q68" s="328"/>
      <c r="R68" s="328"/>
      <c r="S68" s="335"/>
      <c r="T68" s="315"/>
      <c r="U68" s="315"/>
      <c r="V68" s="305"/>
      <c r="W68" s="335"/>
      <c r="X68" s="325"/>
      <c r="Y68" s="325"/>
      <c r="Z68" s="48"/>
      <c r="AA68" s="27"/>
      <c r="AB68" s="49"/>
    </row>
    <row r="69" spans="2:28" ht="15.75" customHeight="1" x14ac:dyDescent="0.25">
      <c r="B69" s="461" t="s">
        <v>172</v>
      </c>
      <c r="C69" s="433"/>
      <c r="D69" s="465"/>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2:28" ht="15.75" customHeight="1" x14ac:dyDescent="0.25">
      <c r="B70" s="46"/>
      <c r="C70" s="333"/>
      <c r="D70" s="333"/>
      <c r="E70" s="333"/>
      <c r="F70" s="328"/>
      <c r="G70" s="334"/>
      <c r="H70" s="335"/>
      <c r="I70" s="335"/>
      <c r="J70" s="328"/>
      <c r="K70" s="328"/>
      <c r="L70" s="328"/>
      <c r="M70" s="328"/>
      <c r="N70" s="335"/>
      <c r="O70" s="328"/>
      <c r="P70" s="328"/>
      <c r="Q70" s="328"/>
      <c r="R70" s="328"/>
      <c r="S70" s="335"/>
      <c r="T70" s="315"/>
      <c r="U70" s="315"/>
      <c r="V70" s="305"/>
      <c r="W70" s="335"/>
      <c r="X70" s="325"/>
      <c r="Y70" s="325"/>
      <c r="Z70" s="48"/>
      <c r="AA70" s="27"/>
      <c r="AB70" s="49"/>
    </row>
    <row r="71" spans="2:28" ht="15.75" customHeight="1" x14ac:dyDescent="0.25">
      <c r="B71" s="461" t="s">
        <v>173</v>
      </c>
      <c r="C71" s="433"/>
      <c r="D71" s="46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7"/>
    </row>
    <row r="72" spans="2:28" ht="15.75" customHeight="1" x14ac:dyDescent="0.25">
      <c r="B72" s="46"/>
      <c r="C72" s="333"/>
      <c r="D72" s="333"/>
      <c r="E72" s="333"/>
      <c r="F72" s="328"/>
      <c r="G72" s="334"/>
      <c r="H72" s="335"/>
      <c r="I72" s="335"/>
      <c r="J72" s="328"/>
      <c r="K72" s="328"/>
      <c r="L72" s="328"/>
      <c r="M72" s="328"/>
      <c r="N72" s="335"/>
      <c r="O72" s="328"/>
      <c r="P72" s="328"/>
      <c r="Q72" s="328"/>
      <c r="R72" s="328"/>
      <c r="S72" s="335"/>
      <c r="T72" s="315"/>
      <c r="U72" s="315"/>
      <c r="V72" s="305"/>
      <c r="W72" s="335"/>
      <c r="X72" s="325"/>
      <c r="Y72" s="325"/>
      <c r="Z72" s="325"/>
      <c r="AA72" s="315"/>
      <c r="AB72" s="321"/>
    </row>
    <row r="73" spans="2:28" ht="15.75" customHeight="1" x14ac:dyDescent="0.25">
      <c r="B73" s="461" t="s">
        <v>174</v>
      </c>
      <c r="C73" s="433"/>
      <c r="D73" s="46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2:28" ht="15.75" customHeight="1" x14ac:dyDescent="0.25">
      <c r="B74" s="46"/>
      <c r="C74" s="333"/>
      <c r="D74" s="333"/>
      <c r="E74" s="333"/>
      <c r="F74" s="328"/>
      <c r="G74" s="334"/>
      <c r="H74" s="335"/>
      <c r="I74" s="335"/>
      <c r="J74" s="328"/>
      <c r="K74" s="328"/>
      <c r="L74" s="328"/>
      <c r="M74" s="328"/>
      <c r="N74" s="335"/>
      <c r="O74" s="328"/>
      <c r="P74" s="328"/>
      <c r="Q74" s="328"/>
      <c r="R74" s="328"/>
      <c r="S74" s="335"/>
      <c r="T74" s="315"/>
      <c r="U74" s="315"/>
      <c r="V74" s="305"/>
      <c r="W74" s="335"/>
      <c r="X74" s="325"/>
      <c r="Y74" s="325"/>
      <c r="Z74" s="48"/>
      <c r="AA74" s="27"/>
      <c r="AB74" s="49"/>
    </row>
    <row r="75" spans="2:28" ht="15.75" customHeight="1" x14ac:dyDescent="0.25">
      <c r="B75" s="461" t="s">
        <v>175</v>
      </c>
      <c r="C75" s="433"/>
      <c r="D75" s="46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7"/>
    </row>
    <row r="76" spans="2:28" ht="15.75" customHeight="1" x14ac:dyDescent="0.25">
      <c r="B76" s="46"/>
      <c r="C76" s="333"/>
      <c r="D76" s="333"/>
      <c r="E76" s="333"/>
      <c r="F76" s="328"/>
      <c r="G76" s="334"/>
      <c r="H76" s="335"/>
      <c r="I76" s="335"/>
      <c r="J76" s="328"/>
      <c r="K76" s="328"/>
      <c r="L76" s="328"/>
      <c r="M76" s="328"/>
      <c r="N76" s="335"/>
      <c r="O76" s="328"/>
      <c r="P76" s="328"/>
      <c r="Q76" s="328"/>
      <c r="R76" s="328"/>
      <c r="S76" s="335"/>
      <c r="T76" s="315"/>
      <c r="U76" s="315"/>
      <c r="V76" s="305"/>
      <c r="W76" s="335"/>
      <c r="X76" s="325"/>
      <c r="Y76" s="325"/>
      <c r="Z76" s="48"/>
      <c r="AA76" s="27"/>
      <c r="AB76" s="49"/>
    </row>
    <row r="77" spans="2:28" ht="15.75" customHeight="1" x14ac:dyDescent="0.25">
      <c r="B77" s="461" t="s">
        <v>176</v>
      </c>
      <c r="C77" s="433"/>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7"/>
    </row>
    <row r="78" spans="2:28" ht="15.75" customHeight="1" x14ac:dyDescent="0.25">
      <c r="B78" s="46"/>
      <c r="C78" s="333"/>
      <c r="D78" s="333"/>
      <c r="E78" s="333"/>
      <c r="F78" s="328"/>
      <c r="G78" s="334"/>
      <c r="H78" s="335"/>
      <c r="I78" s="335"/>
      <c r="J78" s="328"/>
      <c r="K78" s="328"/>
      <c r="L78" s="328"/>
      <c r="M78" s="328"/>
      <c r="N78" s="335"/>
      <c r="O78" s="328"/>
      <c r="P78" s="328"/>
      <c r="Q78" s="328"/>
      <c r="R78" s="328"/>
      <c r="S78" s="335"/>
      <c r="T78" s="315"/>
      <c r="U78" s="315"/>
      <c r="V78" s="305"/>
      <c r="W78" s="335"/>
      <c r="X78" s="325"/>
      <c r="Y78" s="325"/>
      <c r="Z78" s="48"/>
      <c r="AA78" s="27"/>
      <c r="AB78" s="49"/>
    </row>
    <row r="79" spans="2:28" ht="15.75" customHeight="1" x14ac:dyDescent="0.25">
      <c r="B79" s="461" t="s">
        <v>177</v>
      </c>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33"/>
    </row>
    <row r="80" spans="2:28" ht="15.75" customHeight="1" x14ac:dyDescent="0.25">
      <c r="B80" s="442" t="s">
        <v>122</v>
      </c>
      <c r="C80" s="433"/>
      <c r="D80" s="50" t="s">
        <v>178</v>
      </c>
      <c r="E80" s="442" t="s">
        <v>179</v>
      </c>
      <c r="F80" s="433"/>
      <c r="G80" s="442" t="s">
        <v>177</v>
      </c>
      <c r="H80" s="443"/>
      <c r="I80" s="443"/>
      <c r="J80" s="443"/>
      <c r="K80" s="443"/>
      <c r="L80" s="443"/>
      <c r="M80" s="443"/>
      <c r="N80" s="443"/>
      <c r="O80" s="433"/>
      <c r="P80" s="442" t="s">
        <v>180</v>
      </c>
      <c r="Q80" s="443"/>
      <c r="R80" s="443"/>
      <c r="S80" s="443"/>
      <c r="T80" s="443"/>
      <c r="U80" s="443"/>
      <c r="V80" s="443"/>
      <c r="W80" s="443"/>
      <c r="X80" s="443"/>
      <c r="Y80" s="443"/>
      <c r="Z80" s="443"/>
      <c r="AA80" s="443"/>
      <c r="AB80" s="433"/>
    </row>
    <row r="81" spans="2:28" ht="15.75" customHeight="1" x14ac:dyDescent="0.25">
      <c r="B81" s="442"/>
      <c r="C81" s="433"/>
      <c r="D81" s="36"/>
      <c r="E81" s="442"/>
      <c r="F81" s="433"/>
      <c r="G81" s="467"/>
      <c r="H81" s="443"/>
      <c r="I81" s="443"/>
      <c r="J81" s="443"/>
      <c r="K81" s="443"/>
      <c r="L81" s="443"/>
      <c r="M81" s="443"/>
      <c r="N81" s="443"/>
      <c r="O81" s="433"/>
      <c r="P81" s="467"/>
      <c r="Q81" s="443"/>
      <c r="R81" s="443"/>
      <c r="S81" s="443"/>
      <c r="T81" s="443"/>
      <c r="U81" s="443"/>
      <c r="V81" s="443"/>
      <c r="W81" s="443"/>
      <c r="X81" s="443"/>
      <c r="Y81" s="443"/>
      <c r="Z81" s="443"/>
      <c r="AA81" s="443"/>
      <c r="AB81" s="433"/>
    </row>
    <row r="82" spans="2:28" ht="15.75" customHeight="1" x14ac:dyDescent="0.25">
      <c r="B82" s="442"/>
      <c r="C82" s="433"/>
      <c r="D82" s="36"/>
      <c r="E82" s="442"/>
      <c r="F82" s="433"/>
      <c r="G82" s="467"/>
      <c r="H82" s="443"/>
      <c r="I82" s="443"/>
      <c r="J82" s="443"/>
      <c r="K82" s="443"/>
      <c r="L82" s="443"/>
      <c r="M82" s="443"/>
      <c r="N82" s="443"/>
      <c r="O82" s="433"/>
      <c r="P82" s="467"/>
      <c r="Q82" s="443"/>
      <c r="R82" s="443"/>
      <c r="S82" s="443"/>
      <c r="T82" s="443"/>
      <c r="U82" s="443"/>
      <c r="V82" s="443"/>
      <c r="W82" s="443"/>
      <c r="X82" s="443"/>
      <c r="Y82" s="443"/>
      <c r="Z82" s="443"/>
      <c r="AA82" s="443"/>
      <c r="AB82" s="433"/>
    </row>
    <row r="83" spans="2:28" ht="26.25" customHeight="1" x14ac:dyDescent="0.25">
      <c r="B83" s="468" t="s">
        <v>181</v>
      </c>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3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402" t="s">
        <v>700</v>
      </c>
    </row>
    <row r="3" spans="1:15" x14ac:dyDescent="0.25">
      <c r="A3" s="402" t="s">
        <v>701</v>
      </c>
      <c r="C3" s="402" t="s">
        <v>702</v>
      </c>
      <c r="E3" s="402" t="s">
        <v>703</v>
      </c>
      <c r="G3" s="402" t="s">
        <v>704</v>
      </c>
      <c r="I3" s="402" t="s">
        <v>705</v>
      </c>
      <c r="K3" s="402" t="s">
        <v>706</v>
      </c>
      <c r="M3" s="402" t="s">
        <v>707</v>
      </c>
      <c r="O3" s="402" t="s">
        <v>708</v>
      </c>
    </row>
    <row r="5" spans="1:15" x14ac:dyDescent="0.25">
      <c r="A5" s="402" t="s">
        <v>21</v>
      </c>
      <c r="C5" s="402" t="s">
        <v>709</v>
      </c>
      <c r="D5" s="402">
        <v>1</v>
      </c>
      <c r="E5" s="402" t="s">
        <v>710</v>
      </c>
      <c r="G5" s="402" t="s">
        <v>15</v>
      </c>
      <c r="I5" s="402" t="s">
        <v>711</v>
      </c>
      <c r="K5" s="402" t="s">
        <v>453</v>
      </c>
      <c r="M5" s="402" t="s">
        <v>126</v>
      </c>
      <c r="O5" s="402" t="s">
        <v>712</v>
      </c>
    </row>
    <row r="6" spans="1:15" x14ac:dyDescent="0.25">
      <c r="A6" s="402" t="s">
        <v>33</v>
      </c>
      <c r="C6" s="402" t="s">
        <v>713</v>
      </c>
      <c r="D6" s="402">
        <v>2</v>
      </c>
      <c r="E6" s="402" t="s">
        <v>714</v>
      </c>
      <c r="G6" s="402" t="s">
        <v>27</v>
      </c>
      <c r="I6" s="402" t="s">
        <v>715</v>
      </c>
      <c r="M6" s="402" t="s">
        <v>623</v>
      </c>
      <c r="O6" s="402" t="s">
        <v>716</v>
      </c>
    </row>
    <row r="7" spans="1:15" x14ac:dyDescent="0.25">
      <c r="A7" s="402" t="s">
        <v>23</v>
      </c>
      <c r="D7" s="402">
        <v>3</v>
      </c>
      <c r="E7" s="402" t="s">
        <v>717</v>
      </c>
      <c r="G7" s="402" t="s">
        <v>46</v>
      </c>
      <c r="I7" s="402" t="s">
        <v>20</v>
      </c>
      <c r="M7" s="402" t="s">
        <v>653</v>
      </c>
      <c r="O7" s="402" t="s">
        <v>718</v>
      </c>
    </row>
    <row r="8" spans="1:15" x14ac:dyDescent="0.25">
      <c r="D8" s="402">
        <v>4</v>
      </c>
      <c r="E8" s="402" t="s">
        <v>719</v>
      </c>
      <c r="G8" s="402" t="s">
        <v>26</v>
      </c>
      <c r="I8" s="402" t="s">
        <v>42</v>
      </c>
      <c r="M8" s="402" t="s">
        <v>680</v>
      </c>
      <c r="O8" s="402" t="s">
        <v>720</v>
      </c>
    </row>
    <row r="9" spans="1:15" x14ac:dyDescent="0.25">
      <c r="D9" s="402">
        <v>5</v>
      </c>
      <c r="E9" s="402" t="s">
        <v>721</v>
      </c>
      <c r="G9" s="402" t="s">
        <v>722</v>
      </c>
      <c r="I9" s="402" t="s">
        <v>57</v>
      </c>
      <c r="O9" s="402" t="s">
        <v>723</v>
      </c>
    </row>
    <row r="10" spans="1:15" x14ac:dyDescent="0.25">
      <c r="D10" s="402">
        <v>6</v>
      </c>
      <c r="E10" s="402" t="s">
        <v>724</v>
      </c>
      <c r="G10" s="402" t="s">
        <v>725</v>
      </c>
      <c r="I10" s="402" t="s">
        <v>62</v>
      </c>
      <c r="O10" s="402" t="s">
        <v>726</v>
      </c>
    </row>
    <row r="11" spans="1:15" x14ac:dyDescent="0.25">
      <c r="D11" s="402">
        <v>7</v>
      </c>
      <c r="E11" s="402" t="s">
        <v>727</v>
      </c>
      <c r="I11" s="402" t="s">
        <v>725</v>
      </c>
    </row>
    <row r="12" spans="1:15" x14ac:dyDescent="0.25">
      <c r="D12" s="402">
        <v>8</v>
      </c>
      <c r="E12" s="402" t="s">
        <v>728</v>
      </c>
    </row>
    <row r="13" spans="1:15" x14ac:dyDescent="0.25">
      <c r="D13" s="402">
        <v>9</v>
      </c>
      <c r="E13" s="402" t="s">
        <v>729</v>
      </c>
    </row>
    <row r="14" spans="1:15" x14ac:dyDescent="0.25">
      <c r="D14" s="402">
        <v>10</v>
      </c>
      <c r="E14" s="402" t="s">
        <v>730</v>
      </c>
    </row>
    <row r="15" spans="1:15" x14ac:dyDescent="0.25">
      <c r="D15" s="402">
        <v>11</v>
      </c>
      <c r="E15" s="402" t="s">
        <v>731</v>
      </c>
    </row>
    <row r="16" spans="1:15" x14ac:dyDescent="0.25">
      <c r="D16" s="402">
        <v>12</v>
      </c>
      <c r="E16" s="402" t="s">
        <v>732</v>
      </c>
    </row>
    <row r="17" spans="4:14" x14ac:dyDescent="0.25">
      <c r="D17" s="402">
        <v>13</v>
      </c>
      <c r="E17" s="402" t="s">
        <v>733</v>
      </c>
    </row>
    <row r="18" spans="4:14" x14ac:dyDescent="0.25">
      <c r="D18" s="402">
        <v>14</v>
      </c>
      <c r="E18" s="402" t="s">
        <v>734</v>
      </c>
    </row>
    <row r="19" spans="4:14" x14ac:dyDescent="0.25">
      <c r="D19" s="402">
        <v>15</v>
      </c>
      <c r="E19" s="402" t="s">
        <v>735</v>
      </c>
    </row>
    <row r="20" spans="4:14" x14ac:dyDescent="0.25">
      <c r="D20" s="402">
        <v>16</v>
      </c>
      <c r="E20" s="402" t="s">
        <v>736</v>
      </c>
    </row>
    <row r="21" spans="4:14" ht="15.75" customHeight="1" x14ac:dyDescent="0.25">
      <c r="D21" s="402">
        <v>17</v>
      </c>
      <c r="E21" s="402" t="s">
        <v>737</v>
      </c>
      <c r="I21" s="402" t="s">
        <v>738</v>
      </c>
      <c r="N21" s="402" t="s">
        <v>739</v>
      </c>
    </row>
    <row r="22" spans="4:14" ht="15.75" customHeight="1" x14ac:dyDescent="0.25">
      <c r="D22" s="402">
        <v>18</v>
      </c>
      <c r="E22" s="402" t="s">
        <v>740</v>
      </c>
    </row>
    <row r="23" spans="4:14" ht="15.75" customHeight="1" x14ac:dyDescent="0.25">
      <c r="D23" s="402">
        <v>19</v>
      </c>
      <c r="E23" s="402" t="s">
        <v>741</v>
      </c>
      <c r="I23" s="402" t="s">
        <v>742</v>
      </c>
      <c r="N23" s="402" t="s">
        <v>743</v>
      </c>
    </row>
    <row r="24" spans="4:14" ht="15.75" customHeight="1" x14ac:dyDescent="0.25">
      <c r="D24" s="402">
        <v>20</v>
      </c>
      <c r="E24" s="402" t="s">
        <v>744</v>
      </c>
      <c r="I24" s="402" t="s">
        <v>745</v>
      </c>
      <c r="N24" s="402" t="s">
        <v>746</v>
      </c>
    </row>
    <row r="25" spans="4:14" ht="15.75" customHeight="1" x14ac:dyDescent="0.25">
      <c r="I25" s="402" t="s">
        <v>747</v>
      </c>
      <c r="N25" s="402" t="s">
        <v>748</v>
      </c>
    </row>
    <row r="26" spans="4:14" ht="15.75" customHeight="1" x14ac:dyDescent="0.25">
      <c r="I26" s="402" t="s">
        <v>749</v>
      </c>
      <c r="N26" s="402" t="s">
        <v>750</v>
      </c>
    </row>
    <row r="27" spans="4:14" ht="15.75" customHeight="1" x14ac:dyDescent="0.25">
      <c r="I27" s="402" t="s">
        <v>751</v>
      </c>
      <c r="N27" s="402" t="s">
        <v>752</v>
      </c>
    </row>
    <row r="28" spans="4:14" ht="15.75" customHeight="1" x14ac:dyDescent="0.25">
      <c r="N28" s="402" t="s">
        <v>753</v>
      </c>
    </row>
    <row r="29" spans="4:14" ht="15.75" customHeight="1" x14ac:dyDescent="0.25">
      <c r="N29" s="402" t="s">
        <v>754</v>
      </c>
    </row>
    <row r="30" spans="4:14" ht="15.75" customHeight="1" x14ac:dyDescent="0.25">
      <c r="I30" s="402" t="s">
        <v>755</v>
      </c>
      <c r="N30" s="402" t="s">
        <v>756</v>
      </c>
    </row>
    <row r="31" spans="4:14" ht="15.75" customHeight="1" x14ac:dyDescent="0.25">
      <c r="N31" s="402" t="s">
        <v>757</v>
      </c>
    </row>
    <row r="32" spans="4:14" ht="15.75" customHeight="1" x14ac:dyDescent="0.25">
      <c r="I32" s="402" t="s">
        <v>758</v>
      </c>
      <c r="N32" s="402" t="s">
        <v>759</v>
      </c>
    </row>
    <row r="33" spans="8:14" ht="15.75" customHeight="1" x14ac:dyDescent="0.25">
      <c r="I33" s="402" t="s">
        <v>760</v>
      </c>
      <c r="N33" s="402" t="s">
        <v>761</v>
      </c>
    </row>
    <row r="34" spans="8:14" ht="15.75" customHeight="1" x14ac:dyDescent="0.25">
      <c r="I34" s="402" t="s">
        <v>762</v>
      </c>
    </row>
    <row r="35" spans="8:14" ht="15.75" customHeight="1" x14ac:dyDescent="0.25">
      <c r="I35" s="402" t="s">
        <v>763</v>
      </c>
    </row>
    <row r="36" spans="8:14" ht="15.75" customHeight="1" x14ac:dyDescent="0.25"/>
    <row r="37" spans="8:14" ht="15.75" customHeight="1" x14ac:dyDescent="0.25"/>
    <row r="38" spans="8:14" ht="15.75" customHeight="1" x14ac:dyDescent="0.25">
      <c r="I38" s="402" t="s">
        <v>764</v>
      </c>
      <c r="L38" s="402" t="s">
        <v>765</v>
      </c>
      <c r="M38" s="402" t="s">
        <v>766</v>
      </c>
      <c r="N38" s="402" t="s">
        <v>767</v>
      </c>
    </row>
    <row r="39" spans="8:14" ht="15.75" customHeight="1" x14ac:dyDescent="0.25"/>
    <row r="40" spans="8:14" ht="15.75" customHeight="1" x14ac:dyDescent="0.25">
      <c r="H40" s="402" t="s">
        <v>768</v>
      </c>
      <c r="I40" s="402" t="s">
        <v>769</v>
      </c>
      <c r="L40" s="51" t="s">
        <v>770</v>
      </c>
      <c r="M40" s="402" t="s">
        <v>771</v>
      </c>
      <c r="N40" s="402" t="s">
        <v>772</v>
      </c>
    </row>
    <row r="41" spans="8:14" ht="15.75" customHeight="1" x14ac:dyDescent="0.25">
      <c r="I41" s="402" t="s">
        <v>773</v>
      </c>
      <c r="L41" s="51" t="s">
        <v>774</v>
      </c>
      <c r="M41" s="402" t="s">
        <v>775</v>
      </c>
      <c r="N41" s="402" t="s">
        <v>776</v>
      </c>
    </row>
    <row r="42" spans="8:14" ht="15.75" customHeight="1" x14ac:dyDescent="0.25">
      <c r="I42" s="402" t="s">
        <v>777</v>
      </c>
      <c r="L42" s="51" t="s">
        <v>778</v>
      </c>
      <c r="N42" s="402" t="s">
        <v>779</v>
      </c>
    </row>
    <row r="43" spans="8:14" ht="15.75" customHeight="1" x14ac:dyDescent="0.25">
      <c r="I43" s="402" t="s">
        <v>780</v>
      </c>
      <c r="L43" s="51" t="s">
        <v>781</v>
      </c>
      <c r="N43" s="402" t="s">
        <v>782</v>
      </c>
    </row>
    <row r="44" spans="8:14" ht="15.75" customHeight="1" x14ac:dyDescent="0.25">
      <c r="I44" s="402" t="s">
        <v>783</v>
      </c>
      <c r="N44" s="402" t="s">
        <v>784</v>
      </c>
    </row>
    <row r="45" spans="8:14" ht="15.75" customHeight="1" x14ac:dyDescent="0.25">
      <c r="I45" s="402" t="s">
        <v>785</v>
      </c>
      <c r="N45" s="402" t="s">
        <v>786</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5A8EB6C8-2F5B-41C5-8369-C28412794E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27</vt:i4>
      </vt:variant>
    </vt:vector>
  </HeadingPairs>
  <TitlesOfParts>
    <vt:vector size="62" baseType="lpstr">
      <vt:lpstr>Datos</vt:lpstr>
      <vt:lpstr>Actividades_proyecto </vt:lpstr>
      <vt:lpstr>HV_BaseEstratificacion</vt:lpstr>
      <vt:lpstr>ACTIVIDAD_1</vt:lpstr>
      <vt:lpstr>ACTIVIDAD_2</vt:lpstr>
      <vt:lpstr>ACTIVIDAD_3</vt:lpstr>
      <vt:lpstr>ACTIVIDAD_4</vt:lpstr>
      <vt:lpstr>ACTIVIDAD_5</vt:lpstr>
      <vt:lpstr>META_PDD 37</vt:lpstr>
      <vt:lpstr>META_PDD 38</vt:lpstr>
      <vt:lpstr>PRODUCTO_MGA</vt:lpstr>
      <vt:lpstr>TERRITORIALIZACIÓN</vt:lpstr>
      <vt:lpstr>PMR</vt:lpstr>
      <vt:lpstr>Hoja de vida del Indi_ACT_1</vt:lpstr>
      <vt:lpstr>Hoja de vida del Indi_ACT_2</vt:lpstr>
      <vt:lpstr>Hoja de vida del Indi_ACT_3</vt:lpstr>
      <vt:lpstr>Hoja de vida del Indi_ACT_4</vt:lpstr>
      <vt:lpstr>Hoja de vida del Indi_ACT_5</vt:lpstr>
      <vt:lpstr>Hoja de vida_MetaPDD_37</vt:lpstr>
      <vt:lpstr>Hoja de vida_MetaPDD_38</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'Hoja de vida del Indi_ACT_5'!Área_de_impresión</vt:lpstr>
      <vt:lpstr>'META_PDD 37'!Área_de_impresión</vt:lpstr>
      <vt:lpstr>'META_PDD 38'!Área_de_impresión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2025-03-20T16:26:02Z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