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omments4.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5.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drawings/drawing4.xml" ContentType="application/vnd.openxmlformats-officedocument.drawing+xml"/>
  <Override PartName="/xl/comments6.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ngarcia\Downloads\"/>
    </mc:Choice>
  </mc:AlternateContent>
  <xr:revisionPtr revIDLastSave="0" documentId="13_ncr:1_{55BF9561-6B22-4A54-9C62-222001441CA5}" xr6:coauthVersionLast="47" xr6:coauthVersionMax="47" xr10:uidLastSave="{00000000-0000-0000-0000-000000000000}"/>
  <bookViews>
    <workbookView xWindow="-120" yWindow="-120" windowWidth="20730" windowHeight="11160" tabRatio="598" firstSheet="1" activeTab="2" xr2:uid="{00000000-000D-0000-FFFF-FFFF00000000}"/>
  </bookViews>
  <sheets>
    <sheet name="Instructivo" sheetId="44" state="hidden" r:id="rId1"/>
    <sheet name="Meta 1. PA inversión" sheetId="40" r:id="rId2"/>
    <sheet name="Meta 2. PA inversión " sheetId="45" r:id="rId3"/>
    <sheet name="Meta 3. PA inversión" sheetId="46" r:id="rId4"/>
    <sheet name="Indicadores PA" sheetId="36" r:id="rId5"/>
    <sheet name="Hoja1" sheetId="42" state="hidden" r:id="rId6"/>
    <sheet name="Territorialización PA" sheetId="37" state="hidden" r:id="rId7"/>
    <sheet name="Control de Cambios" sheetId="41" state="hidden" r:id="rId8"/>
    <sheet name="listas" sheetId="43" state="hidden" r:id="rId9"/>
  </sheets>
  <definedNames>
    <definedName name="_xlnm._FilterDatabase" localSheetId="4" hidden="1">'Indicadores PA'!$A$12:$AV$12</definedName>
    <definedName name="_xlnm.Print_Area" localSheetId="4">'Indicadores PA'!$A$5:$AV$19</definedName>
    <definedName name="_xlnm.Print_Area" localSheetId="1">'Meta 1. PA inversión'!$A$1:$AE$48</definedName>
    <definedName name="_xlnm.Print_Area" localSheetId="2">'Meta 2. PA inversión '!$A$1:$AE$46</definedName>
    <definedName name="_xlnm.Print_Area" localSheetId="3">'Meta 3. PA inversión'!$A$1:$AE$44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4" i="36" l="1"/>
  <c r="AQ14" i="36" s="1"/>
  <c r="P35" i="40" l="1"/>
  <c r="P35" i="45"/>
  <c r="AY16" i="36"/>
  <c r="AB24" i="45"/>
  <c r="AB24" i="40"/>
  <c r="P44" i="46" l="1"/>
  <c r="P43" i="46"/>
  <c r="P42" i="46"/>
  <c r="P41" i="46"/>
  <c r="P36" i="46"/>
  <c r="P35" i="46"/>
  <c r="P30" i="46"/>
  <c r="AC25" i="46"/>
  <c r="AD25" i="46" s="1"/>
  <c r="N25" i="46"/>
  <c r="O25" i="46" s="1"/>
  <c r="AC24" i="46"/>
  <c r="M24" i="46"/>
  <c r="L24" i="46"/>
  <c r="K24" i="46"/>
  <c r="J24" i="46"/>
  <c r="I24" i="46"/>
  <c r="H24" i="46"/>
  <c r="G24" i="46"/>
  <c r="F24" i="46"/>
  <c r="E24" i="46"/>
  <c r="D24" i="46"/>
  <c r="C24" i="46"/>
  <c r="B24" i="46"/>
  <c r="AC23" i="46"/>
  <c r="N23" i="46"/>
  <c r="O23" i="46" s="1"/>
  <c r="AC22" i="46"/>
  <c r="N22" i="46"/>
  <c r="P46" i="45"/>
  <c r="P45" i="45"/>
  <c r="P44" i="45"/>
  <c r="P43" i="45"/>
  <c r="P42" i="45"/>
  <c r="P41" i="45"/>
  <c r="P36" i="45"/>
  <c r="P30" i="45"/>
  <c r="AC25" i="45"/>
  <c r="AD25" i="45" s="1"/>
  <c r="N25" i="45"/>
  <c r="O25" i="45" s="1"/>
  <c r="AC24" i="45"/>
  <c r="M24" i="45"/>
  <c r="L24" i="45"/>
  <c r="K24" i="45"/>
  <c r="J24" i="45"/>
  <c r="I24" i="45"/>
  <c r="H24" i="45"/>
  <c r="G24" i="45"/>
  <c r="F24" i="45"/>
  <c r="E24" i="45"/>
  <c r="D24" i="45"/>
  <c r="C24" i="45"/>
  <c r="B24" i="45"/>
  <c r="AC23" i="45"/>
  <c r="AD23" i="45" s="1"/>
  <c r="N23" i="45"/>
  <c r="O23" i="45" s="1"/>
  <c r="AC22" i="45"/>
  <c r="N22" i="45"/>
  <c r="AD23" i="46" l="1"/>
  <c r="AE25" i="46"/>
  <c r="N24" i="45"/>
  <c r="N24" i="46"/>
  <c r="AE23" i="46"/>
  <c r="AE25" i="45"/>
  <c r="AE23" i="45"/>
  <c r="M24" i="40"/>
  <c r="L24" i="40"/>
  <c r="K24" i="40"/>
  <c r="J24" i="40"/>
  <c r="I24" i="40"/>
  <c r="H24" i="40"/>
  <c r="G24" i="40"/>
  <c r="F24" i="40"/>
  <c r="E24" i="40"/>
  <c r="D24" i="40"/>
  <c r="C24" i="40"/>
  <c r="B24" i="40"/>
  <c r="AQ15" i="36" l="1"/>
  <c r="AP15" i="36"/>
  <c r="AP13" i="36"/>
  <c r="AQ13"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D25" i="40" s="1"/>
  <c r="AC24" i="40"/>
  <c r="AC23" i="40"/>
  <c r="AD23" i="40" s="1"/>
  <c r="AC22" i="40"/>
  <c r="N25" i="40"/>
  <c r="O25" i="40" s="1"/>
  <c r="N24" i="40"/>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S58" i="37"/>
  <c r="AX58" i="37"/>
  <c r="R32" i="37"/>
  <c r="AY32" i="37"/>
  <c r="AX32" i="37"/>
  <c r="S32" i="37"/>
  <c r="R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3B225BE-8666-4EEC-BBB3-B489A7468C3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06100B-E7C2-45BD-BB58-794B0871888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EE4AEFF-3F5D-4BC3-8541-F2872680092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78CF5F7-3B06-47F4-9F7C-0446B2281A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F61BEDE-4F4D-4F42-830F-4F1DA09C7C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A717A92-28D0-42FC-9BCE-26068A9C1915}">
      <text>
        <r>
          <rPr>
            <sz val="9"/>
            <color indexed="81"/>
            <rFont val="Tahoma"/>
            <family val="2"/>
          </rPr>
          <t>En este campo se diligencia el nombre de la actividad del proyecto de inversión</t>
        </r>
      </text>
    </comment>
    <comment ref="A21" authorId="0" shapeId="0" xr:uid="{3C638870-A5A3-448F-901A-6D05A0852264}">
      <text>
        <r>
          <rPr>
            <sz val="9"/>
            <color indexed="81"/>
            <rFont val="Tahoma"/>
            <family val="2"/>
          </rPr>
          <t>Valor de la reserva constituida al inicio de la vigencia</t>
        </r>
      </text>
    </comment>
    <comment ref="AD21" authorId="0" shapeId="0" xr:uid="{10EB74C1-37C7-4655-BE31-004D3582D7BD}">
      <text>
        <r>
          <rPr>
            <sz val="9"/>
            <color indexed="81"/>
            <rFont val="Tahoma"/>
            <family val="2"/>
          </rPr>
          <t>Ajustar las sumatorias en las formulas de compromisos y giros según el periodo según corresponda</t>
        </r>
      </text>
    </comment>
    <comment ref="A22" authorId="0" shapeId="0" xr:uid="{A8F23968-1D16-423E-86B6-8206CF0FD11A}">
      <text>
        <r>
          <rPr>
            <sz val="9"/>
            <color indexed="81"/>
            <rFont val="Tahoma"/>
            <family val="2"/>
          </rPr>
          <t>Programación de acuerdo de desempleño en la ejecución de giros para cada mes de la vigencia.</t>
        </r>
      </text>
    </comment>
    <comment ref="A23" authorId="0" shapeId="0" xr:uid="{7971940B-4317-4197-B625-0053D2E7B55F}">
      <text>
        <r>
          <rPr>
            <sz val="9"/>
            <color indexed="81"/>
            <rFont val="Tahoma"/>
            <family val="2"/>
          </rPr>
          <t>Liberaciones de reservas realizadas en cada mes de la vigencia.</t>
        </r>
      </text>
    </comment>
    <comment ref="A24" authorId="0" shapeId="0" xr:uid="{5DFDD8E5-EF4C-4369-806D-2FABCCA924DC}">
      <text>
        <r>
          <rPr>
            <sz val="9"/>
            <color indexed="81"/>
            <rFont val="Tahoma"/>
            <family val="2"/>
          </rPr>
          <t>Reserva definitiva despues de liberaciones.</t>
        </r>
      </text>
    </comment>
    <comment ref="A25" authorId="0" shapeId="0" xr:uid="{B030D387-FC2A-4EF6-B6E4-92491F7A3C19}">
      <text>
        <r>
          <rPr>
            <sz val="9"/>
            <color indexed="81"/>
            <rFont val="Tahoma"/>
            <family val="2"/>
          </rPr>
          <t>Ejecución de los giros de la reserva para mes</t>
        </r>
      </text>
    </comment>
    <comment ref="A28" authorId="2" shapeId="0" xr:uid="{A22FCD6D-4A39-4D07-BA25-2A63F70A0D59}">
      <text>
        <r>
          <rPr>
            <sz val="9"/>
            <color indexed="81"/>
            <rFont val="Tahoma"/>
            <family val="2"/>
          </rPr>
          <t>En este campo se diligencia el nombre de la actividad del proyecto que se reportó con rezago en su cumplimiento físico en la vigencia anterior</t>
        </r>
      </text>
    </comment>
    <comment ref="B28" authorId="2" shapeId="0" xr:uid="{7077F621-C8E7-4370-B893-D90401A1E593}">
      <text>
        <r>
          <rPr>
            <sz val="9"/>
            <color indexed="81"/>
            <rFont val="Tahoma"/>
            <family val="2"/>
          </rPr>
          <t>Se diligencia el rezago reportado al corte de diciembre de la vigencia anterior</t>
        </r>
      </text>
    </comment>
    <comment ref="A33" authorId="2" shapeId="0" xr:uid="{6669005B-F403-4734-8F04-2A1530406B44}">
      <text>
        <r>
          <rPr>
            <sz val="9"/>
            <color indexed="81"/>
            <rFont val="Tahoma"/>
            <family val="2"/>
          </rPr>
          <t>En este campo se diligencia el nombre de la actividad del proyecto de inversión</t>
        </r>
      </text>
    </comment>
    <comment ref="B33" authorId="2" shapeId="0" xr:uid="{8AB00B03-0FD5-47F9-A8C6-DB2717C0217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5521737C-4F0B-4CA5-A333-AA6D39DAFB90}">
      <text>
        <r>
          <rPr>
            <sz val="9"/>
            <color indexed="81"/>
            <rFont val="Tahoma"/>
            <family val="2"/>
          </rPr>
          <t>Se diligencia la programación mensual de la actividad proyecto de inversión</t>
        </r>
      </text>
    </comment>
    <comment ref="A39" authorId="2" shapeId="0" xr:uid="{546DFAA7-D942-45A0-BD11-62CB22A84241}">
      <text>
        <r>
          <rPr>
            <sz val="9"/>
            <color indexed="81"/>
            <rFont val="Tahoma"/>
            <family val="2"/>
          </rPr>
          <t>En este campo se diligencia el nombre de la tarea definida para la gestión de cumplimiento de la actividad del proyecto de inversión</t>
        </r>
      </text>
    </comment>
    <comment ref="B39" authorId="2" shapeId="0" xr:uid="{A92533E5-8628-4CFD-B142-A7E4D0FD4058}">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6C88A3A-B39C-4ECE-AB3D-50A5674EA9B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48B839D-D9BF-4062-B125-D86EBBA91C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28E8A6F-3E0D-4E95-AD05-C5F5DC310FC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D7D74F3-15BB-43E7-B2DE-D62D6444EAE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DFAF996-2ADA-4730-B004-E7DE01C852C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A5963D3-BFAF-4220-BB0A-DE80178E3AD1}">
      <text>
        <r>
          <rPr>
            <sz val="9"/>
            <color indexed="81"/>
            <rFont val="Tahoma"/>
            <family val="2"/>
          </rPr>
          <t>En este campo se diligencia el nombre de la actividad del proyecto de inversión</t>
        </r>
      </text>
    </comment>
    <comment ref="A21" authorId="0" shapeId="0" xr:uid="{33101558-EAA3-442F-9726-25D8F8E439CA}">
      <text>
        <r>
          <rPr>
            <sz val="9"/>
            <color indexed="81"/>
            <rFont val="Tahoma"/>
            <family val="2"/>
          </rPr>
          <t>Valor de la reserva constituida al inicio de la vigencia</t>
        </r>
      </text>
    </comment>
    <comment ref="AD21" authorId="0" shapeId="0" xr:uid="{BA137B4F-E2AF-4564-A881-FE4E876A1D4C}">
      <text>
        <r>
          <rPr>
            <sz val="9"/>
            <color indexed="81"/>
            <rFont val="Tahoma"/>
            <family val="2"/>
          </rPr>
          <t>Ajustar las sumatorias en las formulas de compromisos y giros según el periodo según corresponda</t>
        </r>
      </text>
    </comment>
    <comment ref="A22" authorId="0" shapeId="0" xr:uid="{7E4C8D82-E78A-4E17-81A3-6E92F7D21213}">
      <text>
        <r>
          <rPr>
            <sz val="9"/>
            <color indexed="81"/>
            <rFont val="Tahoma"/>
            <family val="2"/>
          </rPr>
          <t>Programación de acuerdo de desempleño en la ejecución de giros para cada mes de la vigencia.</t>
        </r>
      </text>
    </comment>
    <comment ref="A23" authorId="0" shapeId="0" xr:uid="{427EF025-C194-4674-BCE1-2FE39EF06AE6}">
      <text>
        <r>
          <rPr>
            <sz val="9"/>
            <color indexed="81"/>
            <rFont val="Tahoma"/>
            <family val="2"/>
          </rPr>
          <t>Liberaciones de reservas realizadas en cada mes de la vigencia.</t>
        </r>
      </text>
    </comment>
    <comment ref="A24" authorId="0" shapeId="0" xr:uid="{0EB89581-8D8E-43B3-988C-20A81BE8A3EB}">
      <text>
        <r>
          <rPr>
            <sz val="9"/>
            <color indexed="81"/>
            <rFont val="Tahoma"/>
            <family val="2"/>
          </rPr>
          <t>Reserva definitiva despues de liberaciones.</t>
        </r>
      </text>
    </comment>
    <comment ref="A25" authorId="0" shapeId="0" xr:uid="{1E4EB22B-F2AB-43FF-82E0-B1866AB719CB}">
      <text>
        <r>
          <rPr>
            <sz val="9"/>
            <color indexed="81"/>
            <rFont val="Tahoma"/>
            <family val="2"/>
          </rPr>
          <t>Ejecución de los giros de la reserva para mes</t>
        </r>
      </text>
    </comment>
    <comment ref="A28" authorId="2" shapeId="0" xr:uid="{7C18F4B7-1D78-40B7-9484-2ACEB10998CE}">
      <text>
        <r>
          <rPr>
            <sz val="9"/>
            <color indexed="81"/>
            <rFont val="Tahoma"/>
            <family val="2"/>
          </rPr>
          <t>En este campo se diligencia el nombre de la actividad del proyecto que se reportó con rezago en su cumplimiento físico en la vigencia anterior</t>
        </r>
      </text>
    </comment>
    <comment ref="B28" authorId="2" shapeId="0" xr:uid="{17C5E819-C51D-4E8B-9699-8966ADB0FC03}">
      <text>
        <r>
          <rPr>
            <sz val="9"/>
            <color indexed="81"/>
            <rFont val="Tahoma"/>
            <family val="2"/>
          </rPr>
          <t>Se diligencia el rezago reportado al corte de diciembre de la vigencia anterior</t>
        </r>
      </text>
    </comment>
    <comment ref="A33" authorId="2" shapeId="0" xr:uid="{3138D822-DB05-44FA-906E-1AC0DCF24F44}">
      <text>
        <r>
          <rPr>
            <sz val="9"/>
            <color indexed="81"/>
            <rFont val="Tahoma"/>
            <family val="2"/>
          </rPr>
          <t>En este campo se diligencia el nombre de la actividad del proyecto de inversión</t>
        </r>
      </text>
    </comment>
    <comment ref="B33" authorId="2" shapeId="0" xr:uid="{ADBF791E-DD5C-4C9D-8A9F-1C98BC8928AF}">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BF1B00-811A-44B6-9208-32CAAFFD9EF8}">
      <text>
        <r>
          <rPr>
            <sz val="9"/>
            <color indexed="81"/>
            <rFont val="Tahoma"/>
            <family val="2"/>
          </rPr>
          <t>Se diligencia la programación mensual de la actividad proyecto de inversión</t>
        </r>
      </text>
    </comment>
    <comment ref="A39" authorId="2" shapeId="0" xr:uid="{C568A891-A7CD-475B-A133-F3678B7D0D6A}">
      <text>
        <r>
          <rPr>
            <sz val="9"/>
            <color indexed="81"/>
            <rFont val="Tahoma"/>
            <family val="2"/>
          </rPr>
          <t>En este campo se diligencia el nombre de la tarea definida para la gestión de cumplimiento de la actividad del proyecto de inversión</t>
        </r>
      </text>
    </comment>
    <comment ref="B39" authorId="2" shapeId="0" xr:uid="{F935E80C-80C9-428B-AA43-DCE883507D2D}">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<sst xmlns="http://schemas.openxmlformats.org/spreadsheetml/2006/main" count="1136" uniqueCount="442">
  <si>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</si>
  <si>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</si>
  <si>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</si>
  <si>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</si>
  <si>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</si>
  <si>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</si>
  <si>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</si>
  <si>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</si>
  <si>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</si>
  <si>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</si>
  <si>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</si>
  <si>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</si>
  <si>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</si>
  <si>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</si>
  <si>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</si>
  <si>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</si>
  <si>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</si>
  <si>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</si>
  <si>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</si>
  <si>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</si>
  <si>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</si>
  <si>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</si>
  <si>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</si>
  <si>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</si>
  <si>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</si>
  <si>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</si>
  <si>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</si>
  <si>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</si>
  <si>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</si>
  <si>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</si>
  <si>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</si>
  <si>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</si>
  <si>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</si>
  <si>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</si>
  <si>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</si>
  <si>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</si>
  <si>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</si>
  <si>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</si>
  <si>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</si>
  <si>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</si>
  <si>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</si>
  <si>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</si>
  <si>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</si>
  <si>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</si>
  <si>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</si>
  <si>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</si>
  <si>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</si>
  <si>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</si>
  <si>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</si>
  <si>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</si>
  <si>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</si>
  <si>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</si>
  <si>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</si>
  <si>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</si>
  <si>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</si>
  <si>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</si>
  <si>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</si>
  <si>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</si>
  <si>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</si>
  <si>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</si>
  <si>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</si>
  <si>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</si>
  <si>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</si>
  <si>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</si>
  <si>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</si>
  <si>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</si>
  <si>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</si>
  <si>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</si>
  <si>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</si>
  <si>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</si>
  <si>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</si>
  <si>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</si>
  <si>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</si>
  <si>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</si>
  <si>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</si>
  <si>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</si>
  <si>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</si>
  <si>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</si>
  <si>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</si>
  <si>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</si>
  <si>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</si>
  <si>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</si>
  <si>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</si>
  <si>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</si>
  <si>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</si>
  <si>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</si>
  <si>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</si>
  <si>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</si>
  <si>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</si>
  <si>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</si>
  <si>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</si>
  <si>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</si>
  <si>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</si>
  <si>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</si>
  <si>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</si>
  <si>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</si>
  <si>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</si>
  <si>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</si>
  <si>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</si>
  <si>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</si>
  <si>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</si>
  <si>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</si>
  <si>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</si>
  <si>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</si>
  <si>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</si>
  <si>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</si>
  <si>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</si>
  <si>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</si>
  <si>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</si>
  <si>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</si>
  <si>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</si>
  <si>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</si>
  <si>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</si>
  <si>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</si>
  <si>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</si>
  <si>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</si>
  <si>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</si>
  <si>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</si>
  <si>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</si>
  <si>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</si>
  <si>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</si>
  <si>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</si>
  <si>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</si>
  <si>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</si>
  <si>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</si>
  <si>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</si>
  <si>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</si>
  <si>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</si>
  <si>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</si>
  <si>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</si>
  <si>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</si>
  <si>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</si>
  <si>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</si>
  <si>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</si>
  <si>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</si>
  <si>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</si>
  <si>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</si>
  <si>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</si>
  <si>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</si>
  <si>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</si>
  <si>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</si>
  <si>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</si>
  <si>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</si>
  <si>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</si>
  <si>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</si>
  <si>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</si>
  <si>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</si>
  <si>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</si>
  <si>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</si>
  <si>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</si>
  <si>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</si>
  <si>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</si>
  <si>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</si>
  <si>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</si>
  <si>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</si>
  <si>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</si>
  <si>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</si>
  <si>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</si>
  <si>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</si>
  <si>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</si>
  <si>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</si>
  <si>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</si>
  <si>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</si>
  <si>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</si>
  <si>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</si>
  <si>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</si>
  <si>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</si>
  <si>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</si>
  <si>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</si>
  <si>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</si>
  <si>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</si>
  <si>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</si>
  <si>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</si>
  <si>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</si>
  <si>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</si>
  <si>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</si>
  <si>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</si>
  <si>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</si>
  <si>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</si>
  <si>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</si>
  <si>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</si>
  <si>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</si>
  <si>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</si>
  <si>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</si>
  <si>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</si>
  <si>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</si>
  <si>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</si>
  <si>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</si>
  <si>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</si>
  <si>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</si>
  <si>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</si>
  <si>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</si>
  <si>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</si>
  <si>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</si>
  <si>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</si>
  <si>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</si>
  <si>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</si>
  <si>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</si>
  <si>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</si>
  <si>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</si>
  <si>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</si>
  <si>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</si>
  <si>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</si>
  <si>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</si>
  <si>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</si>
  <si>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</si>
  <si>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</si>
  <si>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</si>
  <si>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</si>
  <si>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</si>
  <si>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</si>
  <si>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</si>
  <si>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</si>
  <si>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</si>
  <si>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</si>
  <si>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</si>
  <si>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</si>
  <si>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</si>
  <si>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</si>
  <si>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</si>
  <si>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</si>
  <si>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</si>
  <si>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</si>
  <si>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</si>
  <si>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</si>
  <si>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</si>
  <si>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</si>
  <si>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</si>
  <si>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</si>
  <si>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</si>
  <si>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</si>
  <si>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</si>
  <si>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</si>
  <si>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</si>
  <si>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</si>
  <si>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</si>
  <si>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</si>
  <si>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</si>
  <si>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</si>
  <si>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</si>
  <si>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</si>
  <si>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</si>
  <si>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</si>
  <si>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</si>
  <si>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</si>
  <si>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</si>
  <si>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</si>
  <si>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</si>
  <si>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</si>
  <si>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</si>
  <si>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</si>
  <si>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</si>
  <si>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</si>
  <si>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</si>
  <si>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</si>
  <si>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</si>
  <si>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</si>
  <si>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</si>
  <si>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</si>
  <si>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</si>
  <si>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</si>
  <si>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</si>
  <si>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</si>
  <si>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</si>
  <si>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</si>
  <si>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</si>
  <si>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</si>
  <si>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</si>
  <si>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</si>
  <si>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</si>
  <si>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</si>
  <si>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</si>
  <si>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</si>
  <si>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</si>
  <si>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</si>
  <si>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</si>
  <si>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</si>
  <si>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</si>
  <si>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</si>
  <si>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</si>
  <si>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</si>
  <si>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</si>
  <si>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</si>
  <si>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</si>
  <si>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</si>
  <si>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</si>
  <si>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</si>
  <si>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</si>
  <si>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</si>
  <si>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</si>
  <si>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</si>
  <si>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</si>
  <si>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</si>
  <si>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</si>
  <si>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</si>
  <si>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</si>
  <si>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</si>
  <si>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</si>
  <si>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</si>
  <si>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</si>
  <si>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</si>
  <si>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</si>
  <si>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</si>
  <si>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</si>
  <si>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</si>
  <si>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</si>
  <si>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</si>
  <si>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</si>
  <si>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</si>
  <si>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</si>
  <si>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</si>
  <si>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</si>
  <si>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</si>
  <si>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</si>
  <si>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</si>
  <si>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</si>
  <si>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</si>
  <si>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</si>
  <si>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</si>
  <si>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</si>
  <si>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</si>
  <si>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</si>
  <si>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</si>
  <si>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</si>
  <si>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</si>
  <si>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</si>
  <si>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</si>
  <si>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</si>
  <si>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</si>
  <si>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</si>
  <si>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</si>
  <si>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</si>
  <si>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</si>
  <si>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</si>
  <si>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</si>
  <si>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</si>
  <si>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</si>
  <si>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</si>
  <si>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</si>
  <si>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</si>
  <si>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</si>
  <si>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</si>
  <si>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</si>
  <si>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</si>
  <si>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</si>
  <si>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</si>
  <si>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</si>
  <si>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</si>
  <si>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</si>
  <si>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</si>
  <si>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</si>
  <si>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</si>
  <si>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</si>
  <si>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</si>
  <si>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</si>
  <si>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</si>
  <si>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</si>
  <si>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</si>
  <si>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</si>
  <si>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</si>
  <si>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</si>
  <si>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</si>
  <si>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</si>
  <si>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</si>
  <si>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</si>
  <si>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</si>
  <si>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</si>
  <si>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</si>
  <si>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</si>
  <si>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</si>
  <si>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</si>
  <si>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</si>
  <si>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</si>
  <si>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</si>
  <si>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</si>
  <si>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porcentaje</t>
  </si>
  <si>
    <t>Realizar el 100% de de las acciones diseñadas para aumentar el crecimiento de usuarios que consultan las redes sociales y páginas web</t>
  </si>
  <si>
    <t>Realizar el 100% de las herramientas que permitan el posicionamiento de la SDMujer en medios de comunicación</t>
  </si>
  <si>
    <t>3. Elaborar las piezas graficas de acuerdo a las solicitudes realizadas</t>
  </si>
  <si>
    <t>4. Producir contenido audiovisual</t>
  </si>
  <si>
    <t>2. Tramitar los Brief de solicitudes recibidos</t>
  </si>
  <si>
    <t>6. Realizar el seguimiento a los impactos en redes sociales</t>
  </si>
  <si>
    <t>7. Realizar el seguimiento a los impactos en páginas web</t>
  </si>
  <si>
    <t>8. Realizar el seguimiento a los impactos en medios de comunicación</t>
  </si>
  <si>
    <t>9. Elaborar contenidos para los diferentes medios de comunicación</t>
  </si>
  <si>
    <t>Estrategia de comunicaciones elaborada e implementada</t>
  </si>
  <si>
    <t>Estrategia implementada/estrategia elaborada</t>
  </si>
  <si>
    <t xml:space="preserve">Impactos en medios de comunicación </t>
  </si>
  <si>
    <t>número</t>
  </si>
  <si>
    <t>Angela Canizalez Herrera</t>
  </si>
  <si>
    <t>El indicador se calculara de acuerdo a las actividades programadas y desarrolladas en la elaboración e implementación del plan de comunicaciones</t>
  </si>
  <si>
    <t>El indicador se medirá a través de los impactos a ciudadanos y ciudadanas  que consultan las redes sociales y páginas web</t>
  </si>
  <si>
    <t>El indicador se medirá de acuerdo a los impactos de noticias sobre la SDMujer en los medios de comunicación (Radio, Televisión, prensa)</t>
  </si>
  <si>
    <t>trimestral</t>
  </si>
  <si>
    <t>Implementar 1 estrategia de comunicaciones</t>
  </si>
  <si>
    <t>2. Realizar el 100% de de las acciones diseñadas para aumentar el crecimiento de usuarios que consultan las redes sociales y páginas web</t>
  </si>
  <si>
    <t>1. Implementar 1 estrategia de comunicaciones</t>
  </si>
  <si>
    <t>5. Mantener actualizados los contenidos de noticias de la página web e implementar el nuevo diseño de la página</t>
  </si>
  <si>
    <t>X</t>
  </si>
  <si>
    <t xml:space="preserve">1. Implementar el plan de comunicaciones </t>
  </si>
  <si>
    <t xml:space="preserve"> Servicio de promoción de la garantía de derechos </t>
  </si>
  <si>
    <t>6 Y 7</t>
  </si>
  <si>
    <t>Número de ciudadanos y ciudadanas informados a partir de la implementación de estrategias de divulgación pedagógica con enfoques de género y de derecho</t>
  </si>
  <si>
    <t>Mensual</t>
  </si>
  <si>
    <t>Personas alcanzadas a través de las redes sociales y páginas web de la SDMujer</t>
  </si>
  <si>
    <t>% de seguimiento de impactos en medios de comunicación</t>
  </si>
  <si>
    <t>Nombre: Eliana Castañeda Saavedra</t>
  </si>
  <si>
    <t>Cargo: Contratista</t>
  </si>
  <si>
    <t>Nombre:Angela María Canizalez Herrera</t>
  </si>
  <si>
    <t>Cargo: Asesora Despacho - Comunicaciones</t>
  </si>
  <si>
    <t>Durante los meses de julio y agosto se definieron las líneas más importantes que tendrá el plan de comunicaciones y la estrategia mujeres que serán la guía de estos cuatro años en la forma de comunicar de la Secretría cumpliendo el total del porcentaje programado para este periodo</t>
  </si>
  <si>
    <t>Durante los meses de julio y agosto y como resultado de los diferentes estrategias de comunicación se elaboraron un toral de 816 piezas gráficas dando respuesta a todas  las solicitudes realizadas por cada una de las áreas</t>
  </si>
  <si>
    <t xml:space="preserve">Durante los meses de julio y agosto y como resultado de los diferentes estrategias de comunicación se grabaron editaron  un toral de 67 productos audiovisuales dando respuesta a todas  las solicitudes realizadas por cada una de las áreas y en el marco de cada una de las estrategias  </t>
  </si>
  <si>
    <t>N/A</t>
  </si>
  <si>
    <t>La Secretaría de la Mujer realiza acciones permanentes a través de las estratégias de comunicacion con el fin de dar a conocer sus servicios.</t>
  </si>
  <si>
    <t>https://secretariadistritald-my.sharepoint.com/:f:/g/personal/ecastaneda_sdmujer_gov_co/EgI89Wjd3slJufnhnWtt9AgBEEOW25MqdJs2dKkvKzbZcA?e=MkARGc</t>
  </si>
  <si>
    <t>https://secretariadistritald-my.sharepoint.com/:f:/g/personal/ecastaneda_sdmujer_gov_co/EtZIkAHU6dtCrLwG9qqgcmsBMjxXTHqNsEaQgKcK6jVJrw?e=bOEh7Q</t>
  </si>
  <si>
    <t>https://secretariadistritald-my.sharepoint.com/:f:/g/personal/ecastaneda_sdmujer_gov_co/EgkhJiJ5ZVROu6S6Vs3i1CkBvYdY8BYGC6mvDlRtgkJJow?e=GXeqKD</t>
  </si>
  <si>
    <t>https://secretariadistritald-my.sharepoint.com/:f:/g/personal/ecastaneda_sdmujer_gov_co/Ekc1lt4qoTxCvIdzUojhsrABQ5ItwNpNnyBy9CcQ1OXR5w?e=KLzShi</t>
  </si>
  <si>
    <t>https://secretariadistritald-my.sharepoint.com/:x:/g/personal/ecastaneda_sdmujer_gov_co/EcwrNyLmTnRBsJ9SNaYSryYBzUK_od4qXYb3nXC7AbpAFg?e=ubbyMq</t>
  </si>
  <si>
    <t>https://secretariadistritald-my.sharepoint.com/:f:/g/personal/ecastaneda_sdmujer_gov_co/Euxy0kUqdChCobi01jo1zEIBIMel1HVfSf1ToUcQvpvFsA?e=ncLfMs</t>
  </si>
  <si>
    <t>La Secretaría de la Mujer realiza acciones permanentes a través de sus páginas web y redes sociales con el fin de dar a conocer sus servicios.</t>
  </si>
  <si>
    <t>Para el mes de julio de actualizaron 66 contenidos en la página web y en agosto 49 contenidos para un total en los dos meses de 115 contenidos dando respuesta a todas las solicitudes y necesidades comunicacioneles de la Entidad .</t>
  </si>
  <si>
    <t>https://secretariadistritald-my.sharepoint.com/:f:/g/personal/ecastaneda_sdmujer_gov_co/ElICcXcF5GlEroN3gTYe_I8B4NOgJ10-mimQRG4V5_Z0rg?e=v3a4i1</t>
  </si>
  <si>
    <t>https://www.sdmujer.gov.co/archivo-de-noticias2
https://secretariadistritald-my.sharepoint.com/:f:/g/personal/ecastaneda_sdmujer_gov_co/ErXn3EQazERGlNMeP5cycm4B4gSn5EYa5qGssIVYl3Hz0w?e=7MfPeN</t>
  </si>
  <si>
    <t>Para el mes de julio se realizó un cumplimiento del 16,66% y agosto del 16.66% de las acciones diseñadas para aumentar el crecimiento de usuarios que consultan las redes sociales y las paginas web. Dentro de las acciones se realizo durante estos meses la actualización de contenidos de la página web y paralelamente se inicio el diseño de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t>
  </si>
  <si>
    <t>https://secretariadistritald-my.sharepoint.com/:f:/g/personal/ecastaneda_sdmujer_gov_co/Ev9Nhov2OklPqMv-O4FfIE4BtbrDhWSN34RSeWUVVo4X1Q?e=2fS5Yk</t>
  </si>
  <si>
    <t>La Secretaría de la Mujer realiza acciones permanentes a través de sus contenidos periodísticos  con el fin de dar a conocer sus servicios y poderlos dar a conocer en los diferentes medios de comunicación.</t>
  </si>
  <si>
    <t>https://secretariadistritald-my.sharepoint.com/:x:/g/personal/ecastaneda_sdmujer_gov_co/EcwrNyLmTnRBsJ9SNaYSryYBzUK_od4qXYb3nXC7AbpAFg?e=ubbyMq
https://secretariadistritald-my.sharepoint.com/:f:/g/personal/ecastaneda_sdmujer_gov_co/Euxy0kUqdChCobi01jo1zEIBIMel1HVfSf1ToUcQvpvFsA?e=ncLfMs</t>
  </si>
  <si>
    <t>Al mes de agosto llevamos un cumplimiento del 33,32% de las acciones diseñadas para aumentar el crecimiento de usuarios que consultan las redes sociales y las paginas web. Dentro de las acciones se realizo durante estos meses la actualización de contenidos de la página web y paralelamente se inicio el diseño de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t>
  </si>
  <si>
    <t>Se realizó el seguimiento para los meses de julio y agosto de los impactos en páginas web  y se evidenció un impacto de 208,882 personas a las cuales le llegó la información a través de las diferente páginas web  que maneja la Entidad.  A Agosto se tiene un acumulado para la vigencia de 976,347 impactos en páginas web</t>
  </si>
  <si>
    <t>Durante los meses de julio y agosto se inicio el seguimiento a las solicitudes que se recibieron de las diferentes áreas con el fin de elaborar las diferentes estrategias para la divulgacion de las actividades que se desarrollan en la Sectretaría de la Mujer. cumpliendo el total del porcentaje programado para este periodo. Para el mes de julio se recibieron 10 solicitudes y en agosto 6 para un total de 16 solicitudes.</t>
  </si>
  <si>
    <t xml:space="preserve">Al mes de agosto se avanzó en 0,32% de esta implementación. Para el cumplimiento de este porcentaje se realizaron las siguientes actividades: se dio inicio a la elaboración del plan de comunicaciones que dará la linea para estos 4 años, se dio trámite a los 16 brief que llegaron al área de comunicaciones dando respuesta a las necesidades de comunicación de las diferentes subdirecciones de la Entidad, en el marco de estas solicitudes se elaboraron 816 piezas graficas y 67 contenidos audiovisuales que se publicaron en las diferentes redes sociales y páginas se la Entidad. </t>
  </si>
  <si>
    <r>
      <t>De acuerdo con las necesitadades de comunicación de la entidad para el mes de julio  se elaboraron 2 comunicados de prensa y 31 notas para la página web,</t>
    </r>
    <r>
      <rPr>
        <sz val="11"/>
        <color theme="1"/>
        <rFont val="Arial"/>
        <family val="2"/>
      </rPr>
      <t xml:space="preserve"> para el mes de agosto 2 comunicados de prensa y 25 notas para la página web</t>
    </r>
    <r>
      <rPr>
        <sz val="11"/>
        <rFont val="Arial"/>
        <family val="2"/>
      </rPr>
      <t>, dentro de los principales temas tratados están: Secretaría de la Mujer rechaza presunto feminicidio en localidad Rafael Uribe Uribe
La Secretaría Distrital de la Mujer informa que ninguna estrategia ni servicio será eliminado
•	Distrito lamenta los hechos de violencia que terminaron con la vida de tres mujeres
•	¡No sigamos normalizando la violencia contra las mujeres en la política como forma de exclusión! Es el llamado de la SDMujer</t>
    </r>
  </si>
  <si>
    <t xml:space="preserve">Dentro del marco de la implementación de la Estrategía de comunicaciones para los meses de julio y agosto se avanzó en 0,32% de esta implementación en julio un 0,15 y en agosto un 0,17. Para el cumplimiento de este porcentaje se realizaron las siguientes actividades: se dio inicio a la elaboración del plan de comunicaciones que dará la linea para estos 4 años, se dio trámite a los 16 brief que llegaron al área de comunicaciones dando respuesta a las necesidades de comunicación de las diferentes subdirecciones de la Entidad para julio 10 y agosto 6 solicitudes, en el marco de estas solicitudes se elaboraron 816 piezas graficas y 67 contenidos audiovisuales que se publicaron en las diferentes redes sociales y páginas se la Entidad. </t>
  </si>
  <si>
    <t>Para los meses de agosto y septiembre se tiene un acumulado de 2,376,636 que corresponden al nuevo plan de desarrollo</t>
  </si>
  <si>
    <t>Para los meses de julio se reportaron 64 impactos en medios de comunicación y en agosto 35 impactos que son el resultado del trabajo de los periodistas con los diferentes medios de comunicación tradicionales y alternativos. Tambien se elaboraron contenidos periodísticos 2 comunicados de prensa y 31 notas en julio y 2 comunicados de prensa y 25 notas en agosto con temas de interés desarrollados por la Sdmujer durante estos meses.</t>
  </si>
  <si>
    <t>Para el mes de julio se reportaron 64 impactos en medios de comunicación y para agosto 35 impactos para un toral de 99 impactos en medios de comunicación, Estos impactos son el resultado delas actividades de Freepress del equipo de contenidos y que se realizan la labor de contactar a los diferentes medios de comunicación y de forma organiza poder publicar en estos medios la noticias más relevantes de la secretaría.</t>
  </si>
  <si>
    <t>x</t>
  </si>
  <si>
    <t>Se realizó el seguimiento para los meses de julio y agosto de los impactos en redes sociales  y se evidenció que en el mes de julio Facebook tuvo un gran impacto en la ciudadanía.Se realizó el seguimiento para los meses de julio y agosto de los impactos en páginas web   las cuales le llegó la información a través de las diferente páginas web  que maneja la Entidad.  Se reporta a agosto un total de 2,376,636 personas impactadas</t>
  </si>
  <si>
    <t>a Agosto se lleva un total de 99 impactos en medios de comunicación resultado del trabajo de los periodistas con los diferentes medios de comunicación tradicional y alternativos. Tambien se desarrollaron un total de 4 comunicados de prensa y 56 notas con los temas que son de interes para la ciudadanía desde la SDmujer.</t>
  </si>
  <si>
    <t>Se realizó el seguimiento para los meses de julio y agosto de los impactos en redes sociales  y se evidenció un impacto  de 2.376.636 personas a las cuales le llegó la información a través de las diferentes redes sociales que maneja la Entidad. Se puede evidenciar que en el mes de julio Facebook tuvo un gran impacto en la ciudadanía. a Agosto se tiene un acumulado para la vigencia de 5.505.604 impactos en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</si>
</sst>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s>
  <fonts count="44"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theme="1"/>
      <name val="Arial"/>
      <family val="2"/>
    </font>
    <font>
      <b/>
      <sz val="10"/>
      <color rgb="FFFF0000"/>
      <name val="Arial"/>
      <family val="2"/>
    </font>
    <font>
      <sz val="10"/>
      <color rgb="FFFF0000"/>
      <name val="Arial"/>
      <family val="2"/>
    </font>
    <font>
      <u/>
      <sz val="11"/>
      <color theme="1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3" fillId="0" borderId="0" applyNumberFormat="0" applyFill="0" applyBorder="0" applyAlignment="0" applyProtection="0"/>
  </cellStyleXfs>
  <cellXfs count="430">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6" fontId="27" fillId="12" borderId="0" xfId="22" applyNumberFormat="1" applyFont="1" applyFill="1" applyAlignment="1">
      <alignment vertical="center" wrapText="1"/>
    </xf>
    <xf numFmtId="3" fontId="27" fillId="12" borderId="0" xfId="22" applyNumberFormat="1" applyFont="1" applyFill="1" applyAlignment="1">
      <alignment vertical="center" wrapText="1"/>
    </xf>
    <xf numFmtId="0" fontId="40" fillId="0" borderId="6" xfId="0" applyFont="1" applyBorder="1" applyAlignment="1">
      <alignment horizontal="center" vertical="center"/>
    </xf>
    <xf numFmtId="0" fontId="40" fillId="0" borderId="6" xfId="0" applyFont="1" applyBorder="1" applyAlignment="1">
      <alignment horizontal="center" vertical="center" wrapText="1"/>
    </xf>
    <xf numFmtId="168" fontId="40" fillId="0" borderId="6" xfId="11" applyFont="1" applyBorder="1" applyAlignment="1">
      <alignment horizontal="center" vertical="center" wrapText="1"/>
    </xf>
    <xf numFmtId="0" fontId="40" fillId="0" borderId="6" xfId="0" applyFont="1" applyBorder="1" applyAlignment="1">
      <alignment vertical="center"/>
    </xf>
    <xf numFmtId="9" fontId="40" fillId="0" borderId="6" xfId="28" applyFont="1" applyBorder="1" applyAlignment="1">
      <alignment vertical="center"/>
    </xf>
    <xf numFmtId="0" fontId="40" fillId="0" borderId="6" xfId="28" applyNumberFormat="1" applyFont="1" applyBorder="1" applyAlignment="1">
      <alignment vertical="center"/>
    </xf>
    <xf numFmtId="0" fontId="41" fillId="0" borderId="6" xfId="28" applyNumberFormat="1" applyFont="1" applyBorder="1" applyAlignment="1">
      <alignment vertical="center"/>
    </xf>
    <xf numFmtId="0" fontId="42" fillId="0" borderId="6" xfId="0" applyFont="1" applyBorder="1" applyAlignment="1">
      <alignment vertical="center" wrapText="1"/>
    </xf>
    <xf numFmtId="172" fontId="29" fillId="0" borderId="21" xfId="10" applyNumberFormat="1" applyFont="1" applyFill="1" applyBorder="1" applyAlignment="1">
      <alignment vertical="center"/>
    </xf>
    <xf numFmtId="168" fontId="40" fillId="0" borderId="6" xfId="11" applyFont="1" applyFill="1" applyBorder="1" applyAlignment="1">
      <alignment horizontal="center" vertical="center" wrapText="1"/>
    </xf>
    <xf numFmtId="177" fontId="40" fillId="0" borderId="6" xfId="11" applyNumberFormat="1" applyFont="1" applyFill="1" applyBorder="1" applyAlignment="1">
      <alignment horizontal="center" vertical="center" wrapText="1"/>
    </xf>
    <xf numFmtId="9" fontId="40" fillId="0" borderId="6" xfId="0" applyNumberFormat="1" applyFont="1" applyBorder="1" applyAlignment="1">
      <alignment vertical="center"/>
    </xf>
    <xf numFmtId="173" fontId="40" fillId="0" borderId="6" xfId="0" applyNumberFormat="1" applyFont="1" applyBorder="1" applyAlignment="1">
      <alignment vertical="center"/>
    </xf>
    <xf numFmtId="4" fontId="2" fillId="0" borderId="71" xfId="0" applyNumberFormat="1" applyFont="1" applyBorder="1" applyAlignment="1">
      <alignment vertical="center" wrapText="1"/>
    </xf>
    <xf numFmtId="4" fontId="29" fillId="0" borderId="0" xfId="0" applyNumberFormat="1" applyFont="1" applyAlignment="1">
      <alignment vertical="center"/>
    </xf>
    <xf numFmtId="172" fontId="40" fillId="0" borderId="6" xfId="10" applyNumberFormat="1" applyFont="1" applyBorder="1" applyAlignment="1">
      <alignment vertical="center"/>
    </xf>
    <xf numFmtId="9" fontId="27" fillId="0" borderId="3" xfId="28" applyFont="1" applyFill="1" applyBorder="1" applyAlignment="1" applyProtection="1">
      <alignment horizontal="center" vertical="center" wrapText="1"/>
    </xf>
    <xf numFmtId="10" fontId="27" fillId="0" borderId="3" xfId="22" applyNumberFormat="1" applyFont="1" applyBorder="1" applyAlignment="1">
      <alignment horizontal="center" vertical="center" wrapText="1"/>
    </xf>
    <xf numFmtId="172" fontId="27" fillId="0" borderId="3" xfId="10" applyNumberFormat="1" applyFont="1" applyFill="1" applyBorder="1" applyAlignment="1" applyProtection="1">
      <alignment vertical="center" wrapText="1"/>
    </xf>
    <xf numFmtId="10" fontId="27" fillId="10" borderId="5" xfId="28" applyNumberFormat="1" applyFont="1" applyFill="1" applyBorder="1" applyAlignment="1" applyProtection="1">
      <alignment vertical="center" wrapText="1"/>
    </xf>
    <xf numFmtId="10" fontId="27" fillId="10" borderId="5" xfId="28" applyNumberFormat="1" applyFont="1" applyFill="1" applyBorder="1" applyAlignment="1" applyProtection="1">
      <alignment horizontal="center" vertical="center" wrapText="1"/>
    </xf>
    <xf numFmtId="0" fontId="43" fillId="0" borderId="0" xfId="34" applyAlignment="1">
      <alignment vertical="center" wrapText="1"/>
    </xf>
    <xf numFmtId="0" fontId="40" fillId="0" borderId="6" xfId="28" applyNumberFormat="1" applyFont="1" applyFill="1" applyBorder="1" applyAlignment="1">
      <alignment vertical="center"/>
    </xf>
    <xf numFmtId="9" fontId="40" fillId="0" borderId="6" xfId="28" applyFont="1" applyFill="1" applyBorder="1" applyAlignment="1">
      <alignment vertical="center"/>
    </xf>
    <xf numFmtId="172" fontId="29" fillId="0" borderId="6" xfId="10" applyNumberFormat="1" applyFont="1" applyFill="1" applyBorder="1" applyAlignment="1">
      <alignment vertical="center"/>
    </xf>
    <xf numFmtId="172" fontId="29" fillId="0" borderId="0" xfId="0" applyNumberFormat="1" applyFont="1" applyAlignment="1">
      <alignment vertical="center"/>
    </xf>
    <xf numFmtId="9" fontId="40" fillId="0" borderId="6" xfId="28" applyFont="1" applyFill="1" applyBorder="1" applyAlignment="1">
      <alignment vertical="center" wrapText="1"/>
    </xf>
    <xf numFmtId="0" fontId="34" fillId="0" borderId="6" xfId="0" applyFont="1" applyBorder="1"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2" borderId="47" xfId="22" applyFont="1" applyFill="1" applyBorder="1" applyAlignment="1">
      <alignment horizontal="center" vertical="center" wrapText="1"/>
    </xf>
    <xf numFmtId="0" fontId="27" fillId="2" borderId="45" xfId="22"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43" fillId="0" borderId="29" xfId="34" applyNumberForma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9" fontId="26" fillId="0" borderId="6" xfId="28" applyFont="1" applyFill="1" applyBorder="1" applyAlignment="1">
      <alignment horizontal="center" vertical="center" wrapText="1"/>
    </xf>
    <xf numFmtId="9" fontId="26" fillId="0" borderId="5" xfId="28" applyFont="1" applyFill="1" applyBorder="1" applyAlignment="1">
      <alignment horizontal="center" vertical="center" wrapText="1"/>
    </xf>
    <xf numFmtId="2" fontId="26" fillId="0" borderId="13" xfId="22" applyNumberFormat="1" applyFont="1" applyBorder="1" applyAlignment="1">
      <alignment horizontal="left"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9" fontId="27" fillId="0" borderId="19" xfId="22" applyNumberFormat="1"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14" fontId="34" fillId="0" borderId="35" xfId="0" applyNumberFormat="1"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39" fillId="0" borderId="32" xfId="22" applyFont="1" applyBorder="1" applyAlignment="1">
      <alignment horizontal="center" vertical="center" wrapText="1"/>
    </xf>
    <xf numFmtId="0" fontId="39" fillId="0" borderId="33" xfId="22" applyFont="1" applyBorder="1" applyAlignment="1">
      <alignment horizontal="center" vertical="center" wrapText="1"/>
    </xf>
    <xf numFmtId="0" fontId="39"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9" fontId="27" fillId="0" borderId="3" xfId="28" applyFont="1" applyFill="1" applyBorder="1" applyAlignment="1">
      <alignment horizontal="center" vertical="center" wrapText="1"/>
    </xf>
    <xf numFmtId="9" fontId="27" fillId="0" borderId="19" xfId="28" applyFont="1" applyFill="1" applyBorder="1" applyAlignment="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0" borderId="6"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36BC74-00B2-4B88-B7BD-E71987A6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ABF8B69-76A4-422F-ADA2-3485AF83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ecastaneda_sdmujer_gov_co/EgI89Wjd3slJufnhnWtt9AgBEEOW25MqdJs2dKkvKzbZcA?e=MkARGc" TargetMode="External"/><Relationship Id="rId7" Type="http://schemas.openxmlformats.org/officeDocument/2006/relationships/customProperty" Target="../customProperty4.bin"/><Relationship Id="rId2" Type="http://schemas.openxmlformats.org/officeDocument/2006/relationships/hyperlink" Target="https://secretariadistritald-my.sharepoint.com/:f:/g/personal/ecastaneda_sdmujer_gov_co/EtZIkAHU6dtCrLwG9qqgcmsBMjxXTHqNsEaQgKcK6jVJrw?e=bOEh7Q" TargetMode="External"/><Relationship Id="rId1" Type="http://schemas.openxmlformats.org/officeDocument/2006/relationships/hyperlink" Target="https://secretariadistritald-my.sharepoint.com/:f:/g/personal/ecastaneda_sdmujer_gov_co/EgkhJiJ5ZVROu6S6Vs3i1CkBvYdY8BYGC6mvDlRtgkJJow?e=GXeqKD" TargetMode="External"/><Relationship Id="rId6" Type="http://schemas.openxmlformats.org/officeDocument/2006/relationships/customProperty" Target="../customProperty3.bin"/><Relationship Id="rId5" Type="http://schemas.openxmlformats.org/officeDocument/2006/relationships/printerSettings" Target="../printerSettings/printerSettings2.bin"/><Relationship Id="rId10" Type="http://schemas.openxmlformats.org/officeDocument/2006/relationships/comments" Target="../comments1.xml"/><Relationship Id="rId4" Type="http://schemas.openxmlformats.org/officeDocument/2006/relationships/hyperlink" Target="https://secretariadistritald-my.sharepoint.com/:f:/g/personal/ecastaneda_sdmujer_gov_co/Ekc1lt4qoTxCvIdzUojhsrABQ5ItwNpNnyBy9CcQ1OXR5w?e=KLzShi"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my.sharepoint.com/:f:/g/personal/ecastaneda_sdmujer_gov_co/ElICcXcF5GlEroN3gTYe_I8B4NOgJ10-mimQRG4V5_Z0rg?e=v3a4i1" TargetMode="External"/><Relationship Id="rId7" Type="http://schemas.openxmlformats.org/officeDocument/2006/relationships/drawing" Target="../drawings/drawing2.xml"/><Relationship Id="rId2" Type="http://schemas.openxmlformats.org/officeDocument/2006/relationships/hyperlink" Target="https://secretariadistritald-my.sharepoint.com/:f:/g/personal/ecastaneda_sdmujer_gov_co/Euxy0kUqdChCobi01jo1zEIBIMel1HVfSf1ToUcQvpvFsA?e=ncLfMs" TargetMode="External"/><Relationship Id="rId1" Type="http://schemas.openxmlformats.org/officeDocument/2006/relationships/hyperlink" Target="https://secretariadistritald-my.sharepoint.com/:x:/g/personal/ecastaneda_sdmujer_gov_co/EcwrNyLmTnRBsJ9SNaYSryYBzUK_od4qXYb3nXC7AbpAFg?e=ubbyMq"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bin"/><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v9Nhov2OklPqMv-O4FfIE4BtbrDhWSN34RSeWUVVo4X1Q?e=2fS5Yk" TargetMode="External"/><Relationship Id="rId1" Type="http://schemas.openxmlformats.org/officeDocument/2006/relationships/hyperlink" Target="https://www.sdmujer.gov.co/archivo-de-noticias2" TargetMode="External"/><Relationship Id="rId6" Type="http://schemas.openxmlformats.org/officeDocument/2006/relationships/drawing" Target="../drawings/drawing3.xml"/><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5.bin"/><Relationship Id="rId1" Type="http://schemas.openxmlformats.org/officeDocument/2006/relationships/hyperlink" Target="https://secretariadistritald-my.sharepoint.com/:x:/g/personal/ecastaneda_sdmujer_gov_co/EcwrNyLmTnRBsJ9SNaYSryYBzUK_od4qXYb3nXC7AbpAFg?e=ubbyMq"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customProperty" Target="../customProperty10.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customProperty" Target="../customProperty11.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94" bestFit="1" customWidth="1"/>
    <col min="2" max="2" width="78.5703125" style="94" customWidth="1"/>
    <col min="3" max="3" width="10.85546875" style="94"/>
    <col min="4" max="4" width="31.140625" style="94" customWidth="1"/>
    <col min="5" max="5" width="70.140625" style="94" customWidth="1"/>
    <col min="6" max="6" width="17.42578125" style="94" customWidth="1"/>
    <col min="7" max="8" width="21.85546875" style="94" customWidth="1"/>
    <col min="9" max="9" width="19.42578125" style="94" customWidth="1"/>
    <col min="10" max="10" width="42" style="94" customWidth="1"/>
    <col min="11" max="256" width="10.85546875" style="94"/>
    <col min="257" max="257" width="72" style="94" bestFit="1" customWidth="1"/>
    <col min="258" max="258" width="78.5703125" style="94" customWidth="1"/>
    <col min="259" max="259" width="10.85546875" style="94"/>
    <col min="260" max="260" width="31.140625" style="94" customWidth="1"/>
    <col min="261" max="261" width="70.140625" style="94" customWidth="1"/>
    <col min="262" max="262" width="17.42578125" style="94" customWidth="1"/>
    <col min="263" max="264" width="21.85546875" style="94" customWidth="1"/>
    <col min="265" max="265" width="19.42578125" style="94" customWidth="1"/>
    <col min="266" max="266" width="42" style="94" customWidth="1"/>
    <col min="267" max="512" width="10.85546875" style="94"/>
    <col min="513" max="513" width="72" style="94" bestFit="1" customWidth="1"/>
    <col min="514" max="514" width="78.5703125" style="94" customWidth="1"/>
    <col min="515" max="515" width="10.85546875" style="94"/>
    <col min="516" max="516" width="31.140625" style="94" customWidth="1"/>
    <col min="517" max="517" width="70.140625" style="94" customWidth="1"/>
    <col min="518" max="518" width="17.42578125" style="94" customWidth="1"/>
    <col min="519" max="520" width="21.85546875" style="94" customWidth="1"/>
    <col min="521" max="521" width="19.42578125" style="94" customWidth="1"/>
    <col min="522" max="522" width="42" style="94" customWidth="1"/>
    <col min="523" max="768" width="10.85546875" style="94"/>
    <col min="769" max="769" width="72" style="94" bestFit="1" customWidth="1"/>
    <col min="770" max="770" width="78.5703125" style="94" customWidth="1"/>
    <col min="771" max="771" width="10.85546875" style="94"/>
    <col min="772" max="772" width="31.140625" style="94" customWidth="1"/>
    <col min="773" max="773" width="70.140625" style="94" customWidth="1"/>
    <col min="774" max="774" width="17.42578125" style="94" customWidth="1"/>
    <col min="775" max="776" width="21.85546875" style="94" customWidth="1"/>
    <col min="777" max="777" width="19.42578125" style="94" customWidth="1"/>
    <col min="778" max="778" width="42" style="94" customWidth="1"/>
    <col min="779" max="1024" width="10.85546875" style="94"/>
    <col min="1025" max="1025" width="72" style="94" bestFit="1" customWidth="1"/>
    <col min="1026" max="1026" width="78.5703125" style="94" customWidth="1"/>
    <col min="1027" max="1027" width="10.85546875" style="94"/>
    <col min="1028" max="1028" width="31.140625" style="94" customWidth="1"/>
    <col min="1029" max="1029" width="70.140625" style="94" customWidth="1"/>
    <col min="1030" max="1030" width="17.42578125" style="94" customWidth="1"/>
    <col min="1031" max="1032" width="21.85546875" style="94" customWidth="1"/>
    <col min="1033" max="1033" width="19.42578125" style="94" customWidth="1"/>
    <col min="1034" max="1034" width="42" style="94" customWidth="1"/>
    <col min="1035" max="1280" width="10.85546875" style="94"/>
    <col min="1281" max="1281" width="72" style="94" bestFit="1" customWidth="1"/>
    <col min="1282" max="1282" width="78.5703125" style="94" customWidth="1"/>
    <col min="1283" max="1283" width="10.85546875" style="94"/>
    <col min="1284" max="1284" width="31.140625" style="94" customWidth="1"/>
    <col min="1285" max="1285" width="70.140625" style="94" customWidth="1"/>
    <col min="1286" max="1286" width="17.42578125" style="94" customWidth="1"/>
    <col min="1287" max="1288" width="21.85546875" style="94" customWidth="1"/>
    <col min="1289" max="1289" width="19.42578125" style="94" customWidth="1"/>
    <col min="1290" max="1290" width="42" style="94" customWidth="1"/>
    <col min="1291" max="1536" width="10.85546875" style="94"/>
    <col min="1537" max="1537" width="72" style="94" bestFit="1" customWidth="1"/>
    <col min="1538" max="1538" width="78.5703125" style="94" customWidth="1"/>
    <col min="1539" max="1539" width="10.85546875" style="94"/>
    <col min="1540" max="1540" width="31.140625" style="94" customWidth="1"/>
    <col min="1541" max="1541" width="70.140625" style="94" customWidth="1"/>
    <col min="1542" max="1542" width="17.42578125" style="94" customWidth="1"/>
    <col min="1543" max="1544" width="21.85546875" style="94" customWidth="1"/>
    <col min="1545" max="1545" width="19.42578125" style="94" customWidth="1"/>
    <col min="1546" max="1546" width="42" style="94" customWidth="1"/>
    <col min="1547" max="1792" width="10.85546875" style="94"/>
    <col min="1793" max="1793" width="72" style="94" bestFit="1" customWidth="1"/>
    <col min="1794" max="1794" width="78.5703125" style="94" customWidth="1"/>
    <col min="1795" max="1795" width="10.85546875" style="94"/>
    <col min="1796" max="1796" width="31.140625" style="94" customWidth="1"/>
    <col min="1797" max="1797" width="70.140625" style="94" customWidth="1"/>
    <col min="1798" max="1798" width="17.42578125" style="94" customWidth="1"/>
    <col min="1799" max="1800" width="21.85546875" style="94" customWidth="1"/>
    <col min="1801" max="1801" width="19.42578125" style="94" customWidth="1"/>
    <col min="1802" max="1802" width="42" style="94" customWidth="1"/>
    <col min="1803" max="2048" width="10.85546875" style="94"/>
    <col min="2049" max="2049" width="72" style="94" bestFit="1" customWidth="1"/>
    <col min="2050" max="2050" width="78.5703125" style="94" customWidth="1"/>
    <col min="2051" max="2051" width="10.85546875" style="94"/>
    <col min="2052" max="2052" width="31.140625" style="94" customWidth="1"/>
    <col min="2053" max="2053" width="70.140625" style="94" customWidth="1"/>
    <col min="2054" max="2054" width="17.42578125" style="94" customWidth="1"/>
    <col min="2055" max="2056" width="21.85546875" style="94" customWidth="1"/>
    <col min="2057" max="2057" width="19.42578125" style="94" customWidth="1"/>
    <col min="2058" max="2058" width="42" style="94" customWidth="1"/>
    <col min="2059" max="2304" width="10.85546875" style="94"/>
    <col min="2305" max="2305" width="72" style="94" bestFit="1" customWidth="1"/>
    <col min="2306" max="2306" width="78.5703125" style="94" customWidth="1"/>
    <col min="2307" max="2307" width="10.85546875" style="94"/>
    <col min="2308" max="2308" width="31.140625" style="94" customWidth="1"/>
    <col min="2309" max="2309" width="70.140625" style="94" customWidth="1"/>
    <col min="2310" max="2310" width="17.42578125" style="94" customWidth="1"/>
    <col min="2311" max="2312" width="21.85546875" style="94" customWidth="1"/>
    <col min="2313" max="2313" width="19.42578125" style="94" customWidth="1"/>
    <col min="2314" max="2314" width="42" style="94" customWidth="1"/>
    <col min="2315" max="2560" width="10.85546875" style="94"/>
    <col min="2561" max="2561" width="72" style="94" bestFit="1" customWidth="1"/>
    <col min="2562" max="2562" width="78.5703125" style="94" customWidth="1"/>
    <col min="2563" max="2563" width="10.85546875" style="94"/>
    <col min="2564" max="2564" width="31.140625" style="94" customWidth="1"/>
    <col min="2565" max="2565" width="70.140625" style="94" customWidth="1"/>
    <col min="2566" max="2566" width="17.42578125" style="94" customWidth="1"/>
    <col min="2567" max="2568" width="21.85546875" style="94" customWidth="1"/>
    <col min="2569" max="2569" width="19.42578125" style="94" customWidth="1"/>
    <col min="2570" max="2570" width="42" style="94" customWidth="1"/>
    <col min="2571" max="2816" width="10.85546875" style="94"/>
    <col min="2817" max="2817" width="72" style="94" bestFit="1" customWidth="1"/>
    <col min="2818" max="2818" width="78.5703125" style="94" customWidth="1"/>
    <col min="2819" max="2819" width="10.85546875" style="94"/>
    <col min="2820" max="2820" width="31.140625" style="94" customWidth="1"/>
    <col min="2821" max="2821" width="70.140625" style="94" customWidth="1"/>
    <col min="2822" max="2822" width="17.42578125" style="94" customWidth="1"/>
    <col min="2823" max="2824" width="21.85546875" style="94" customWidth="1"/>
    <col min="2825" max="2825" width="19.42578125" style="94" customWidth="1"/>
    <col min="2826" max="2826" width="42" style="94" customWidth="1"/>
    <col min="2827" max="3072" width="10.85546875" style="94"/>
    <col min="3073" max="3073" width="72" style="94" bestFit="1" customWidth="1"/>
    <col min="3074" max="3074" width="78.5703125" style="94" customWidth="1"/>
    <col min="3075" max="3075" width="10.85546875" style="94"/>
    <col min="3076" max="3076" width="31.140625" style="94" customWidth="1"/>
    <col min="3077" max="3077" width="70.140625" style="94" customWidth="1"/>
    <col min="3078" max="3078" width="17.42578125" style="94" customWidth="1"/>
    <col min="3079" max="3080" width="21.85546875" style="94" customWidth="1"/>
    <col min="3081" max="3081" width="19.42578125" style="94" customWidth="1"/>
    <col min="3082" max="3082" width="42" style="94" customWidth="1"/>
    <col min="3083" max="3328" width="10.85546875" style="94"/>
    <col min="3329" max="3329" width="72" style="94" bestFit="1" customWidth="1"/>
    <col min="3330" max="3330" width="78.5703125" style="94" customWidth="1"/>
    <col min="3331" max="3331" width="10.85546875" style="94"/>
    <col min="3332" max="3332" width="31.140625" style="94" customWidth="1"/>
    <col min="3333" max="3333" width="70.140625" style="94" customWidth="1"/>
    <col min="3334" max="3334" width="17.42578125" style="94" customWidth="1"/>
    <col min="3335" max="3336" width="21.85546875" style="94" customWidth="1"/>
    <col min="3337" max="3337" width="19.42578125" style="94" customWidth="1"/>
    <col min="3338" max="3338" width="42" style="94" customWidth="1"/>
    <col min="3339" max="3584" width="10.85546875" style="94"/>
    <col min="3585" max="3585" width="72" style="94" bestFit="1" customWidth="1"/>
    <col min="3586" max="3586" width="78.5703125" style="94" customWidth="1"/>
    <col min="3587" max="3587" width="10.85546875" style="94"/>
    <col min="3588" max="3588" width="31.140625" style="94" customWidth="1"/>
    <col min="3589" max="3589" width="70.140625" style="94" customWidth="1"/>
    <col min="3590" max="3590" width="17.42578125" style="94" customWidth="1"/>
    <col min="3591" max="3592" width="21.85546875" style="94" customWidth="1"/>
    <col min="3593" max="3593" width="19.42578125" style="94" customWidth="1"/>
    <col min="3594" max="3594" width="42" style="94" customWidth="1"/>
    <col min="3595" max="3840" width="10.85546875" style="94"/>
    <col min="3841" max="3841" width="72" style="94" bestFit="1" customWidth="1"/>
    <col min="3842" max="3842" width="78.5703125" style="94" customWidth="1"/>
    <col min="3843" max="3843" width="10.85546875" style="94"/>
    <col min="3844" max="3844" width="31.140625" style="94" customWidth="1"/>
    <col min="3845" max="3845" width="70.140625" style="94" customWidth="1"/>
    <col min="3846" max="3846" width="17.42578125" style="94" customWidth="1"/>
    <col min="3847" max="3848" width="21.85546875" style="94" customWidth="1"/>
    <col min="3849" max="3849" width="19.42578125" style="94" customWidth="1"/>
    <col min="3850" max="3850" width="42" style="94" customWidth="1"/>
    <col min="3851" max="4096" width="10.85546875" style="94"/>
    <col min="4097" max="4097" width="72" style="94" bestFit="1" customWidth="1"/>
    <col min="4098" max="4098" width="78.5703125" style="94" customWidth="1"/>
    <col min="4099" max="4099" width="10.85546875" style="94"/>
    <col min="4100" max="4100" width="31.140625" style="94" customWidth="1"/>
    <col min="4101" max="4101" width="70.140625" style="94" customWidth="1"/>
    <col min="4102" max="4102" width="17.42578125" style="94" customWidth="1"/>
    <col min="4103" max="4104" width="21.85546875" style="94" customWidth="1"/>
    <col min="4105" max="4105" width="19.42578125" style="94" customWidth="1"/>
    <col min="4106" max="4106" width="42" style="94" customWidth="1"/>
    <col min="4107" max="4352" width="10.85546875" style="94"/>
    <col min="4353" max="4353" width="72" style="94" bestFit="1" customWidth="1"/>
    <col min="4354" max="4354" width="78.5703125" style="94" customWidth="1"/>
    <col min="4355" max="4355" width="10.85546875" style="94"/>
    <col min="4356" max="4356" width="31.140625" style="94" customWidth="1"/>
    <col min="4357" max="4357" width="70.140625" style="94" customWidth="1"/>
    <col min="4358" max="4358" width="17.42578125" style="94" customWidth="1"/>
    <col min="4359" max="4360" width="21.85546875" style="94" customWidth="1"/>
    <col min="4361" max="4361" width="19.42578125" style="94" customWidth="1"/>
    <col min="4362" max="4362" width="42" style="94" customWidth="1"/>
    <col min="4363" max="4608" width="10.85546875" style="94"/>
    <col min="4609" max="4609" width="72" style="94" bestFit="1" customWidth="1"/>
    <col min="4610" max="4610" width="78.5703125" style="94" customWidth="1"/>
    <col min="4611" max="4611" width="10.85546875" style="94"/>
    <col min="4612" max="4612" width="31.140625" style="94" customWidth="1"/>
    <col min="4613" max="4613" width="70.140625" style="94" customWidth="1"/>
    <col min="4614" max="4614" width="17.42578125" style="94" customWidth="1"/>
    <col min="4615" max="4616" width="21.85546875" style="94" customWidth="1"/>
    <col min="4617" max="4617" width="19.42578125" style="94" customWidth="1"/>
    <col min="4618" max="4618" width="42" style="94" customWidth="1"/>
    <col min="4619" max="4864" width="10.85546875" style="94"/>
    <col min="4865" max="4865" width="72" style="94" bestFit="1" customWidth="1"/>
    <col min="4866" max="4866" width="78.5703125" style="94" customWidth="1"/>
    <col min="4867" max="4867" width="10.85546875" style="94"/>
    <col min="4868" max="4868" width="31.140625" style="94" customWidth="1"/>
    <col min="4869" max="4869" width="70.140625" style="94" customWidth="1"/>
    <col min="4870" max="4870" width="17.42578125" style="94" customWidth="1"/>
    <col min="4871" max="4872" width="21.85546875" style="94" customWidth="1"/>
    <col min="4873" max="4873" width="19.42578125" style="94" customWidth="1"/>
    <col min="4874" max="4874" width="42" style="94" customWidth="1"/>
    <col min="4875" max="5120" width="10.85546875" style="94"/>
    <col min="5121" max="5121" width="72" style="94" bestFit="1" customWidth="1"/>
    <col min="5122" max="5122" width="78.5703125" style="94" customWidth="1"/>
    <col min="5123" max="5123" width="10.85546875" style="94"/>
    <col min="5124" max="5124" width="31.140625" style="94" customWidth="1"/>
    <col min="5125" max="5125" width="70.140625" style="94" customWidth="1"/>
    <col min="5126" max="5126" width="17.42578125" style="94" customWidth="1"/>
    <col min="5127" max="5128" width="21.85546875" style="94" customWidth="1"/>
    <col min="5129" max="5129" width="19.42578125" style="94" customWidth="1"/>
    <col min="5130" max="5130" width="42" style="94" customWidth="1"/>
    <col min="5131" max="5376" width="10.85546875" style="94"/>
    <col min="5377" max="5377" width="72" style="94" bestFit="1" customWidth="1"/>
    <col min="5378" max="5378" width="78.5703125" style="94" customWidth="1"/>
    <col min="5379" max="5379" width="10.85546875" style="94"/>
    <col min="5380" max="5380" width="31.140625" style="94" customWidth="1"/>
    <col min="5381" max="5381" width="70.140625" style="94" customWidth="1"/>
    <col min="5382" max="5382" width="17.42578125" style="94" customWidth="1"/>
    <col min="5383" max="5384" width="21.85546875" style="94" customWidth="1"/>
    <col min="5385" max="5385" width="19.42578125" style="94" customWidth="1"/>
    <col min="5386" max="5386" width="42" style="94" customWidth="1"/>
    <col min="5387" max="5632" width="10.85546875" style="94"/>
    <col min="5633" max="5633" width="72" style="94" bestFit="1" customWidth="1"/>
    <col min="5634" max="5634" width="78.5703125" style="94" customWidth="1"/>
    <col min="5635" max="5635" width="10.85546875" style="94"/>
    <col min="5636" max="5636" width="31.140625" style="94" customWidth="1"/>
    <col min="5637" max="5637" width="70.140625" style="94" customWidth="1"/>
    <col min="5638" max="5638" width="17.42578125" style="94" customWidth="1"/>
    <col min="5639" max="5640" width="21.85546875" style="94" customWidth="1"/>
    <col min="5641" max="5641" width="19.42578125" style="94" customWidth="1"/>
    <col min="5642" max="5642" width="42" style="94" customWidth="1"/>
    <col min="5643" max="5888" width="10.85546875" style="94"/>
    <col min="5889" max="5889" width="72" style="94" bestFit="1" customWidth="1"/>
    <col min="5890" max="5890" width="78.5703125" style="94" customWidth="1"/>
    <col min="5891" max="5891" width="10.85546875" style="94"/>
    <col min="5892" max="5892" width="31.140625" style="94" customWidth="1"/>
    <col min="5893" max="5893" width="70.140625" style="94" customWidth="1"/>
    <col min="5894" max="5894" width="17.42578125" style="94" customWidth="1"/>
    <col min="5895" max="5896" width="21.85546875" style="94" customWidth="1"/>
    <col min="5897" max="5897" width="19.42578125" style="94" customWidth="1"/>
    <col min="5898" max="5898" width="42" style="94" customWidth="1"/>
    <col min="5899" max="6144" width="10.85546875" style="94"/>
    <col min="6145" max="6145" width="72" style="94" bestFit="1" customWidth="1"/>
    <col min="6146" max="6146" width="78.5703125" style="94" customWidth="1"/>
    <col min="6147" max="6147" width="10.85546875" style="94"/>
    <col min="6148" max="6148" width="31.140625" style="94" customWidth="1"/>
    <col min="6149" max="6149" width="70.140625" style="94" customWidth="1"/>
    <col min="6150" max="6150" width="17.42578125" style="94" customWidth="1"/>
    <col min="6151" max="6152" width="21.85546875" style="94" customWidth="1"/>
    <col min="6153" max="6153" width="19.42578125" style="94" customWidth="1"/>
    <col min="6154" max="6154" width="42" style="94" customWidth="1"/>
    <col min="6155" max="6400" width="10.85546875" style="94"/>
    <col min="6401" max="6401" width="72" style="94" bestFit="1" customWidth="1"/>
    <col min="6402" max="6402" width="78.5703125" style="94" customWidth="1"/>
    <col min="6403" max="6403" width="10.85546875" style="94"/>
    <col min="6404" max="6404" width="31.140625" style="94" customWidth="1"/>
    <col min="6405" max="6405" width="70.140625" style="94" customWidth="1"/>
    <col min="6406" max="6406" width="17.42578125" style="94" customWidth="1"/>
    <col min="6407" max="6408" width="21.85546875" style="94" customWidth="1"/>
    <col min="6409" max="6409" width="19.42578125" style="94" customWidth="1"/>
    <col min="6410" max="6410" width="42" style="94" customWidth="1"/>
    <col min="6411" max="6656" width="10.85546875" style="94"/>
    <col min="6657" max="6657" width="72" style="94" bestFit="1" customWidth="1"/>
    <col min="6658" max="6658" width="78.5703125" style="94" customWidth="1"/>
    <col min="6659" max="6659" width="10.85546875" style="94"/>
    <col min="6660" max="6660" width="31.140625" style="94" customWidth="1"/>
    <col min="6661" max="6661" width="70.140625" style="94" customWidth="1"/>
    <col min="6662" max="6662" width="17.42578125" style="94" customWidth="1"/>
    <col min="6663" max="6664" width="21.85546875" style="94" customWidth="1"/>
    <col min="6665" max="6665" width="19.42578125" style="94" customWidth="1"/>
    <col min="6666" max="6666" width="42" style="94" customWidth="1"/>
    <col min="6667" max="6912" width="10.85546875" style="94"/>
    <col min="6913" max="6913" width="72" style="94" bestFit="1" customWidth="1"/>
    <col min="6914" max="6914" width="78.5703125" style="94" customWidth="1"/>
    <col min="6915" max="6915" width="10.85546875" style="94"/>
    <col min="6916" max="6916" width="31.140625" style="94" customWidth="1"/>
    <col min="6917" max="6917" width="70.140625" style="94" customWidth="1"/>
    <col min="6918" max="6918" width="17.42578125" style="94" customWidth="1"/>
    <col min="6919" max="6920" width="21.85546875" style="94" customWidth="1"/>
    <col min="6921" max="6921" width="19.42578125" style="94" customWidth="1"/>
    <col min="6922" max="6922" width="42" style="94" customWidth="1"/>
    <col min="6923" max="7168" width="10.85546875" style="94"/>
    <col min="7169" max="7169" width="72" style="94" bestFit="1" customWidth="1"/>
    <col min="7170" max="7170" width="78.5703125" style="94" customWidth="1"/>
    <col min="7171" max="7171" width="10.85546875" style="94"/>
    <col min="7172" max="7172" width="31.140625" style="94" customWidth="1"/>
    <col min="7173" max="7173" width="70.140625" style="94" customWidth="1"/>
    <col min="7174" max="7174" width="17.42578125" style="94" customWidth="1"/>
    <col min="7175" max="7176" width="21.85546875" style="94" customWidth="1"/>
    <col min="7177" max="7177" width="19.42578125" style="94" customWidth="1"/>
    <col min="7178" max="7178" width="42" style="94" customWidth="1"/>
    <col min="7179" max="7424" width="10.85546875" style="94"/>
    <col min="7425" max="7425" width="72" style="94" bestFit="1" customWidth="1"/>
    <col min="7426" max="7426" width="78.5703125" style="94" customWidth="1"/>
    <col min="7427" max="7427" width="10.85546875" style="94"/>
    <col min="7428" max="7428" width="31.140625" style="94" customWidth="1"/>
    <col min="7429" max="7429" width="70.140625" style="94" customWidth="1"/>
    <col min="7430" max="7430" width="17.42578125" style="94" customWidth="1"/>
    <col min="7431" max="7432" width="21.85546875" style="94" customWidth="1"/>
    <col min="7433" max="7433" width="19.42578125" style="94" customWidth="1"/>
    <col min="7434" max="7434" width="42" style="94" customWidth="1"/>
    <col min="7435" max="7680" width="10.85546875" style="94"/>
    <col min="7681" max="7681" width="72" style="94" bestFit="1" customWidth="1"/>
    <col min="7682" max="7682" width="78.5703125" style="94" customWidth="1"/>
    <col min="7683" max="7683" width="10.85546875" style="94"/>
    <col min="7684" max="7684" width="31.140625" style="94" customWidth="1"/>
    <col min="7685" max="7685" width="70.140625" style="94" customWidth="1"/>
    <col min="7686" max="7686" width="17.42578125" style="94" customWidth="1"/>
    <col min="7687" max="7688" width="21.85546875" style="94" customWidth="1"/>
    <col min="7689" max="7689" width="19.42578125" style="94" customWidth="1"/>
    <col min="7690" max="7690" width="42" style="94" customWidth="1"/>
    <col min="7691" max="7936" width="10.85546875" style="94"/>
    <col min="7937" max="7937" width="72" style="94" bestFit="1" customWidth="1"/>
    <col min="7938" max="7938" width="78.5703125" style="94" customWidth="1"/>
    <col min="7939" max="7939" width="10.85546875" style="94"/>
    <col min="7940" max="7940" width="31.140625" style="94" customWidth="1"/>
    <col min="7941" max="7941" width="70.140625" style="94" customWidth="1"/>
    <col min="7942" max="7942" width="17.42578125" style="94" customWidth="1"/>
    <col min="7943" max="7944" width="21.85546875" style="94" customWidth="1"/>
    <col min="7945" max="7945" width="19.42578125" style="94" customWidth="1"/>
    <col min="7946" max="7946" width="42" style="94" customWidth="1"/>
    <col min="7947" max="8192" width="10.85546875" style="94"/>
    <col min="8193" max="8193" width="72" style="94" bestFit="1" customWidth="1"/>
    <col min="8194" max="8194" width="78.5703125" style="94" customWidth="1"/>
    <col min="8195" max="8195" width="10.85546875" style="94"/>
    <col min="8196" max="8196" width="31.140625" style="94" customWidth="1"/>
    <col min="8197" max="8197" width="70.140625" style="94" customWidth="1"/>
    <col min="8198" max="8198" width="17.42578125" style="94" customWidth="1"/>
    <col min="8199" max="8200" width="21.85546875" style="94" customWidth="1"/>
    <col min="8201" max="8201" width="19.42578125" style="94" customWidth="1"/>
    <col min="8202" max="8202" width="42" style="94" customWidth="1"/>
    <col min="8203" max="8448" width="10.85546875" style="94"/>
    <col min="8449" max="8449" width="72" style="94" bestFit="1" customWidth="1"/>
    <col min="8450" max="8450" width="78.5703125" style="94" customWidth="1"/>
    <col min="8451" max="8451" width="10.85546875" style="94"/>
    <col min="8452" max="8452" width="31.140625" style="94" customWidth="1"/>
    <col min="8453" max="8453" width="70.140625" style="94" customWidth="1"/>
    <col min="8454" max="8454" width="17.42578125" style="94" customWidth="1"/>
    <col min="8455" max="8456" width="21.85546875" style="94" customWidth="1"/>
    <col min="8457" max="8457" width="19.42578125" style="94" customWidth="1"/>
    <col min="8458" max="8458" width="42" style="94" customWidth="1"/>
    <col min="8459" max="8704" width="10.85546875" style="94"/>
    <col min="8705" max="8705" width="72" style="94" bestFit="1" customWidth="1"/>
    <col min="8706" max="8706" width="78.5703125" style="94" customWidth="1"/>
    <col min="8707" max="8707" width="10.85546875" style="94"/>
    <col min="8708" max="8708" width="31.140625" style="94" customWidth="1"/>
    <col min="8709" max="8709" width="70.140625" style="94" customWidth="1"/>
    <col min="8710" max="8710" width="17.42578125" style="94" customWidth="1"/>
    <col min="8711" max="8712" width="21.85546875" style="94" customWidth="1"/>
    <col min="8713" max="8713" width="19.42578125" style="94" customWidth="1"/>
    <col min="8714" max="8714" width="42" style="94" customWidth="1"/>
    <col min="8715" max="8960" width="10.85546875" style="94"/>
    <col min="8961" max="8961" width="72" style="94" bestFit="1" customWidth="1"/>
    <col min="8962" max="8962" width="78.5703125" style="94" customWidth="1"/>
    <col min="8963" max="8963" width="10.85546875" style="94"/>
    <col min="8964" max="8964" width="31.140625" style="94" customWidth="1"/>
    <col min="8965" max="8965" width="70.140625" style="94" customWidth="1"/>
    <col min="8966" max="8966" width="17.42578125" style="94" customWidth="1"/>
    <col min="8967" max="8968" width="21.85546875" style="94" customWidth="1"/>
    <col min="8969" max="8969" width="19.42578125" style="94" customWidth="1"/>
    <col min="8970" max="8970" width="42" style="94" customWidth="1"/>
    <col min="8971" max="9216" width="10.85546875" style="94"/>
    <col min="9217" max="9217" width="72" style="94" bestFit="1" customWidth="1"/>
    <col min="9218" max="9218" width="78.5703125" style="94" customWidth="1"/>
    <col min="9219" max="9219" width="10.85546875" style="94"/>
    <col min="9220" max="9220" width="31.140625" style="94" customWidth="1"/>
    <col min="9221" max="9221" width="70.140625" style="94" customWidth="1"/>
    <col min="9222" max="9222" width="17.42578125" style="94" customWidth="1"/>
    <col min="9223" max="9224" width="21.85546875" style="94" customWidth="1"/>
    <col min="9225" max="9225" width="19.42578125" style="94" customWidth="1"/>
    <col min="9226" max="9226" width="42" style="94" customWidth="1"/>
    <col min="9227" max="9472" width="10.85546875" style="94"/>
    <col min="9473" max="9473" width="72" style="94" bestFit="1" customWidth="1"/>
    <col min="9474" max="9474" width="78.5703125" style="94" customWidth="1"/>
    <col min="9475" max="9475" width="10.85546875" style="94"/>
    <col min="9476" max="9476" width="31.140625" style="94" customWidth="1"/>
    <col min="9477" max="9477" width="70.140625" style="94" customWidth="1"/>
    <col min="9478" max="9478" width="17.42578125" style="94" customWidth="1"/>
    <col min="9479" max="9480" width="21.85546875" style="94" customWidth="1"/>
    <col min="9481" max="9481" width="19.42578125" style="94" customWidth="1"/>
    <col min="9482" max="9482" width="42" style="94" customWidth="1"/>
    <col min="9483" max="9728" width="10.85546875" style="94"/>
    <col min="9729" max="9729" width="72" style="94" bestFit="1" customWidth="1"/>
    <col min="9730" max="9730" width="78.5703125" style="94" customWidth="1"/>
    <col min="9731" max="9731" width="10.85546875" style="94"/>
    <col min="9732" max="9732" width="31.140625" style="94" customWidth="1"/>
    <col min="9733" max="9733" width="70.140625" style="94" customWidth="1"/>
    <col min="9734" max="9734" width="17.42578125" style="94" customWidth="1"/>
    <col min="9735" max="9736" width="21.85546875" style="94" customWidth="1"/>
    <col min="9737" max="9737" width="19.42578125" style="94" customWidth="1"/>
    <col min="9738" max="9738" width="42" style="94" customWidth="1"/>
    <col min="9739" max="9984" width="10.85546875" style="94"/>
    <col min="9985" max="9985" width="72" style="94" bestFit="1" customWidth="1"/>
    <col min="9986" max="9986" width="78.5703125" style="94" customWidth="1"/>
    <col min="9987" max="9987" width="10.85546875" style="94"/>
    <col min="9988" max="9988" width="31.140625" style="94" customWidth="1"/>
    <col min="9989" max="9989" width="70.140625" style="94" customWidth="1"/>
    <col min="9990" max="9990" width="17.42578125" style="94" customWidth="1"/>
    <col min="9991" max="9992" width="21.85546875" style="94" customWidth="1"/>
    <col min="9993" max="9993" width="19.42578125" style="94" customWidth="1"/>
    <col min="9994" max="9994" width="42" style="94" customWidth="1"/>
    <col min="9995" max="10240" width="10.85546875" style="94"/>
    <col min="10241" max="10241" width="72" style="94" bestFit="1" customWidth="1"/>
    <col min="10242" max="10242" width="78.5703125" style="94" customWidth="1"/>
    <col min="10243" max="10243" width="10.85546875" style="94"/>
    <col min="10244" max="10244" width="31.140625" style="94" customWidth="1"/>
    <col min="10245" max="10245" width="70.140625" style="94" customWidth="1"/>
    <col min="10246" max="10246" width="17.42578125" style="94" customWidth="1"/>
    <col min="10247" max="10248" width="21.85546875" style="94" customWidth="1"/>
    <col min="10249" max="10249" width="19.42578125" style="94" customWidth="1"/>
    <col min="10250" max="10250" width="42" style="94" customWidth="1"/>
    <col min="10251" max="10496" width="10.85546875" style="94"/>
    <col min="10497" max="10497" width="72" style="94" bestFit="1" customWidth="1"/>
    <col min="10498" max="10498" width="78.5703125" style="94" customWidth="1"/>
    <col min="10499" max="10499" width="10.85546875" style="94"/>
    <col min="10500" max="10500" width="31.140625" style="94" customWidth="1"/>
    <col min="10501" max="10501" width="70.140625" style="94" customWidth="1"/>
    <col min="10502" max="10502" width="17.42578125" style="94" customWidth="1"/>
    <col min="10503" max="10504" width="21.85546875" style="94" customWidth="1"/>
    <col min="10505" max="10505" width="19.42578125" style="94" customWidth="1"/>
    <col min="10506" max="10506" width="42" style="94" customWidth="1"/>
    <col min="10507" max="10752" width="10.85546875" style="94"/>
    <col min="10753" max="10753" width="72" style="94" bestFit="1" customWidth="1"/>
    <col min="10754" max="10754" width="78.5703125" style="94" customWidth="1"/>
    <col min="10755" max="10755" width="10.85546875" style="94"/>
    <col min="10756" max="10756" width="31.140625" style="94" customWidth="1"/>
    <col min="10757" max="10757" width="70.140625" style="94" customWidth="1"/>
    <col min="10758" max="10758" width="17.42578125" style="94" customWidth="1"/>
    <col min="10759" max="10760" width="21.85546875" style="94" customWidth="1"/>
    <col min="10761" max="10761" width="19.42578125" style="94" customWidth="1"/>
    <col min="10762" max="10762" width="42" style="94" customWidth="1"/>
    <col min="10763" max="11008" width="10.85546875" style="94"/>
    <col min="11009" max="11009" width="72" style="94" bestFit="1" customWidth="1"/>
    <col min="11010" max="11010" width="78.5703125" style="94" customWidth="1"/>
    <col min="11011" max="11011" width="10.85546875" style="94"/>
    <col min="11012" max="11012" width="31.140625" style="94" customWidth="1"/>
    <col min="11013" max="11013" width="70.140625" style="94" customWidth="1"/>
    <col min="11014" max="11014" width="17.42578125" style="94" customWidth="1"/>
    <col min="11015" max="11016" width="21.85546875" style="94" customWidth="1"/>
    <col min="11017" max="11017" width="19.42578125" style="94" customWidth="1"/>
    <col min="11018" max="11018" width="42" style="94" customWidth="1"/>
    <col min="11019" max="11264" width="10.85546875" style="94"/>
    <col min="11265" max="11265" width="72" style="94" bestFit="1" customWidth="1"/>
    <col min="11266" max="11266" width="78.5703125" style="94" customWidth="1"/>
    <col min="11267" max="11267" width="10.85546875" style="94"/>
    <col min="11268" max="11268" width="31.140625" style="94" customWidth="1"/>
    <col min="11269" max="11269" width="70.140625" style="94" customWidth="1"/>
    <col min="11270" max="11270" width="17.42578125" style="94" customWidth="1"/>
    <col min="11271" max="11272" width="21.85546875" style="94" customWidth="1"/>
    <col min="11273" max="11273" width="19.42578125" style="94" customWidth="1"/>
    <col min="11274" max="11274" width="42" style="94" customWidth="1"/>
    <col min="11275" max="11520" width="10.85546875" style="94"/>
    <col min="11521" max="11521" width="72" style="94" bestFit="1" customWidth="1"/>
    <col min="11522" max="11522" width="78.5703125" style="94" customWidth="1"/>
    <col min="11523" max="11523" width="10.85546875" style="94"/>
    <col min="11524" max="11524" width="31.140625" style="94" customWidth="1"/>
    <col min="11525" max="11525" width="70.140625" style="94" customWidth="1"/>
    <col min="11526" max="11526" width="17.42578125" style="94" customWidth="1"/>
    <col min="11527" max="11528" width="21.85546875" style="94" customWidth="1"/>
    <col min="11529" max="11529" width="19.42578125" style="94" customWidth="1"/>
    <col min="11530" max="11530" width="42" style="94" customWidth="1"/>
    <col min="11531" max="11776" width="10.85546875" style="94"/>
    <col min="11777" max="11777" width="72" style="94" bestFit="1" customWidth="1"/>
    <col min="11778" max="11778" width="78.5703125" style="94" customWidth="1"/>
    <col min="11779" max="11779" width="10.85546875" style="94"/>
    <col min="11780" max="11780" width="31.140625" style="94" customWidth="1"/>
    <col min="11781" max="11781" width="70.140625" style="94" customWidth="1"/>
    <col min="11782" max="11782" width="17.42578125" style="94" customWidth="1"/>
    <col min="11783" max="11784" width="21.85546875" style="94" customWidth="1"/>
    <col min="11785" max="11785" width="19.42578125" style="94" customWidth="1"/>
    <col min="11786" max="11786" width="42" style="94" customWidth="1"/>
    <col min="11787" max="12032" width="10.85546875" style="94"/>
    <col min="12033" max="12033" width="72" style="94" bestFit="1" customWidth="1"/>
    <col min="12034" max="12034" width="78.5703125" style="94" customWidth="1"/>
    <col min="12035" max="12035" width="10.85546875" style="94"/>
    <col min="12036" max="12036" width="31.140625" style="94" customWidth="1"/>
    <col min="12037" max="12037" width="70.140625" style="94" customWidth="1"/>
    <col min="12038" max="12038" width="17.42578125" style="94" customWidth="1"/>
    <col min="12039" max="12040" width="21.85546875" style="94" customWidth="1"/>
    <col min="12041" max="12041" width="19.42578125" style="94" customWidth="1"/>
    <col min="12042" max="12042" width="42" style="94" customWidth="1"/>
    <col min="12043" max="12288" width="10.85546875" style="94"/>
    <col min="12289" max="12289" width="72" style="94" bestFit="1" customWidth="1"/>
    <col min="12290" max="12290" width="78.5703125" style="94" customWidth="1"/>
    <col min="12291" max="12291" width="10.85546875" style="94"/>
    <col min="12292" max="12292" width="31.140625" style="94" customWidth="1"/>
    <col min="12293" max="12293" width="70.140625" style="94" customWidth="1"/>
    <col min="12294" max="12294" width="17.42578125" style="94" customWidth="1"/>
    <col min="12295" max="12296" width="21.85546875" style="94" customWidth="1"/>
    <col min="12297" max="12297" width="19.42578125" style="94" customWidth="1"/>
    <col min="12298" max="12298" width="42" style="94" customWidth="1"/>
    <col min="12299" max="12544" width="10.85546875" style="94"/>
    <col min="12545" max="12545" width="72" style="94" bestFit="1" customWidth="1"/>
    <col min="12546" max="12546" width="78.5703125" style="94" customWidth="1"/>
    <col min="12547" max="12547" width="10.85546875" style="94"/>
    <col min="12548" max="12548" width="31.140625" style="94" customWidth="1"/>
    <col min="12549" max="12549" width="70.140625" style="94" customWidth="1"/>
    <col min="12550" max="12550" width="17.42578125" style="94" customWidth="1"/>
    <col min="12551" max="12552" width="21.85546875" style="94" customWidth="1"/>
    <col min="12553" max="12553" width="19.42578125" style="94" customWidth="1"/>
    <col min="12554" max="12554" width="42" style="94" customWidth="1"/>
    <col min="12555" max="12800" width="10.85546875" style="94"/>
    <col min="12801" max="12801" width="72" style="94" bestFit="1" customWidth="1"/>
    <col min="12802" max="12802" width="78.5703125" style="94" customWidth="1"/>
    <col min="12803" max="12803" width="10.85546875" style="94"/>
    <col min="12804" max="12804" width="31.140625" style="94" customWidth="1"/>
    <col min="12805" max="12805" width="70.140625" style="94" customWidth="1"/>
    <col min="12806" max="12806" width="17.42578125" style="94" customWidth="1"/>
    <col min="12807" max="12808" width="21.85546875" style="94" customWidth="1"/>
    <col min="12809" max="12809" width="19.42578125" style="94" customWidth="1"/>
    <col min="12810" max="12810" width="42" style="94" customWidth="1"/>
    <col min="12811" max="13056" width="10.85546875" style="94"/>
    <col min="13057" max="13057" width="72" style="94" bestFit="1" customWidth="1"/>
    <col min="13058" max="13058" width="78.5703125" style="94" customWidth="1"/>
    <col min="13059" max="13059" width="10.85546875" style="94"/>
    <col min="13060" max="13060" width="31.140625" style="94" customWidth="1"/>
    <col min="13061" max="13061" width="70.140625" style="94" customWidth="1"/>
    <col min="13062" max="13062" width="17.42578125" style="94" customWidth="1"/>
    <col min="13063" max="13064" width="21.85546875" style="94" customWidth="1"/>
    <col min="13065" max="13065" width="19.42578125" style="94" customWidth="1"/>
    <col min="13066" max="13066" width="42" style="94" customWidth="1"/>
    <col min="13067" max="13312" width="10.85546875" style="94"/>
    <col min="13313" max="13313" width="72" style="94" bestFit="1" customWidth="1"/>
    <col min="13314" max="13314" width="78.5703125" style="94" customWidth="1"/>
    <col min="13315" max="13315" width="10.85546875" style="94"/>
    <col min="13316" max="13316" width="31.140625" style="94" customWidth="1"/>
    <col min="13317" max="13317" width="70.140625" style="94" customWidth="1"/>
    <col min="13318" max="13318" width="17.42578125" style="94" customWidth="1"/>
    <col min="13319" max="13320" width="21.85546875" style="94" customWidth="1"/>
    <col min="13321" max="13321" width="19.42578125" style="94" customWidth="1"/>
    <col min="13322" max="13322" width="42" style="94" customWidth="1"/>
    <col min="13323" max="13568" width="10.85546875" style="94"/>
    <col min="13569" max="13569" width="72" style="94" bestFit="1" customWidth="1"/>
    <col min="13570" max="13570" width="78.5703125" style="94" customWidth="1"/>
    <col min="13571" max="13571" width="10.85546875" style="94"/>
    <col min="13572" max="13572" width="31.140625" style="94" customWidth="1"/>
    <col min="13573" max="13573" width="70.140625" style="94" customWidth="1"/>
    <col min="13574" max="13574" width="17.42578125" style="94" customWidth="1"/>
    <col min="13575" max="13576" width="21.85546875" style="94" customWidth="1"/>
    <col min="13577" max="13577" width="19.42578125" style="94" customWidth="1"/>
    <col min="13578" max="13578" width="42" style="94" customWidth="1"/>
    <col min="13579" max="13824" width="10.85546875" style="94"/>
    <col min="13825" max="13825" width="72" style="94" bestFit="1" customWidth="1"/>
    <col min="13826" max="13826" width="78.5703125" style="94" customWidth="1"/>
    <col min="13827" max="13827" width="10.85546875" style="94"/>
    <col min="13828" max="13828" width="31.140625" style="94" customWidth="1"/>
    <col min="13829" max="13829" width="70.140625" style="94" customWidth="1"/>
    <col min="13830" max="13830" width="17.42578125" style="94" customWidth="1"/>
    <col min="13831" max="13832" width="21.85546875" style="94" customWidth="1"/>
    <col min="13833" max="13833" width="19.42578125" style="94" customWidth="1"/>
    <col min="13834" max="13834" width="42" style="94" customWidth="1"/>
    <col min="13835" max="14080" width="10.85546875" style="94"/>
    <col min="14081" max="14081" width="72" style="94" bestFit="1" customWidth="1"/>
    <col min="14082" max="14082" width="78.5703125" style="94" customWidth="1"/>
    <col min="14083" max="14083" width="10.85546875" style="94"/>
    <col min="14084" max="14084" width="31.140625" style="94" customWidth="1"/>
    <col min="14085" max="14085" width="70.140625" style="94" customWidth="1"/>
    <col min="14086" max="14086" width="17.42578125" style="94" customWidth="1"/>
    <col min="14087" max="14088" width="21.85546875" style="94" customWidth="1"/>
    <col min="14089" max="14089" width="19.42578125" style="94" customWidth="1"/>
    <col min="14090" max="14090" width="42" style="94" customWidth="1"/>
    <col min="14091" max="14336" width="10.85546875" style="94"/>
    <col min="14337" max="14337" width="72" style="94" bestFit="1" customWidth="1"/>
    <col min="14338" max="14338" width="78.5703125" style="94" customWidth="1"/>
    <col min="14339" max="14339" width="10.85546875" style="94"/>
    <col min="14340" max="14340" width="31.140625" style="94" customWidth="1"/>
    <col min="14341" max="14341" width="70.140625" style="94" customWidth="1"/>
    <col min="14342" max="14342" width="17.42578125" style="94" customWidth="1"/>
    <col min="14343" max="14344" width="21.85546875" style="94" customWidth="1"/>
    <col min="14345" max="14345" width="19.42578125" style="94" customWidth="1"/>
    <col min="14346" max="14346" width="42" style="94" customWidth="1"/>
    <col min="14347" max="14592" width="10.85546875" style="94"/>
    <col min="14593" max="14593" width="72" style="94" bestFit="1" customWidth="1"/>
    <col min="14594" max="14594" width="78.5703125" style="94" customWidth="1"/>
    <col min="14595" max="14595" width="10.85546875" style="94"/>
    <col min="14596" max="14596" width="31.140625" style="94" customWidth="1"/>
    <col min="14597" max="14597" width="70.140625" style="94" customWidth="1"/>
    <col min="14598" max="14598" width="17.42578125" style="94" customWidth="1"/>
    <col min="14599" max="14600" width="21.85546875" style="94" customWidth="1"/>
    <col min="14601" max="14601" width="19.42578125" style="94" customWidth="1"/>
    <col min="14602" max="14602" width="42" style="94" customWidth="1"/>
    <col min="14603" max="14848" width="10.85546875" style="94"/>
    <col min="14849" max="14849" width="72" style="94" bestFit="1" customWidth="1"/>
    <col min="14850" max="14850" width="78.5703125" style="94" customWidth="1"/>
    <col min="14851" max="14851" width="10.85546875" style="94"/>
    <col min="14852" max="14852" width="31.140625" style="94" customWidth="1"/>
    <col min="14853" max="14853" width="70.140625" style="94" customWidth="1"/>
    <col min="14854" max="14854" width="17.42578125" style="94" customWidth="1"/>
    <col min="14855" max="14856" width="21.85546875" style="94" customWidth="1"/>
    <col min="14857" max="14857" width="19.42578125" style="94" customWidth="1"/>
    <col min="14858" max="14858" width="42" style="94" customWidth="1"/>
    <col min="14859" max="15104" width="10.85546875" style="94"/>
    <col min="15105" max="15105" width="72" style="94" bestFit="1" customWidth="1"/>
    <col min="15106" max="15106" width="78.5703125" style="94" customWidth="1"/>
    <col min="15107" max="15107" width="10.85546875" style="94"/>
    <col min="15108" max="15108" width="31.140625" style="94" customWidth="1"/>
    <col min="15109" max="15109" width="70.140625" style="94" customWidth="1"/>
    <col min="15110" max="15110" width="17.42578125" style="94" customWidth="1"/>
    <col min="15111" max="15112" width="21.85546875" style="94" customWidth="1"/>
    <col min="15113" max="15113" width="19.42578125" style="94" customWidth="1"/>
    <col min="15114" max="15114" width="42" style="94" customWidth="1"/>
    <col min="15115" max="15360" width="10.85546875" style="94"/>
    <col min="15361" max="15361" width="72" style="94" bestFit="1" customWidth="1"/>
    <col min="15362" max="15362" width="78.5703125" style="94" customWidth="1"/>
    <col min="15363" max="15363" width="10.85546875" style="94"/>
    <col min="15364" max="15364" width="31.140625" style="94" customWidth="1"/>
    <col min="15365" max="15365" width="70.140625" style="94" customWidth="1"/>
    <col min="15366" max="15366" width="17.42578125" style="94" customWidth="1"/>
    <col min="15367" max="15368" width="21.85546875" style="94" customWidth="1"/>
    <col min="15369" max="15369" width="19.42578125" style="94" customWidth="1"/>
    <col min="15370" max="15370" width="42" style="94" customWidth="1"/>
    <col min="15371" max="15616" width="10.85546875" style="94"/>
    <col min="15617" max="15617" width="72" style="94" bestFit="1" customWidth="1"/>
    <col min="15618" max="15618" width="78.5703125" style="94" customWidth="1"/>
    <col min="15619" max="15619" width="10.85546875" style="94"/>
    <col min="15620" max="15620" width="31.140625" style="94" customWidth="1"/>
    <col min="15621" max="15621" width="70.140625" style="94" customWidth="1"/>
    <col min="15622" max="15622" width="17.42578125" style="94" customWidth="1"/>
    <col min="15623" max="15624" width="21.85546875" style="94" customWidth="1"/>
    <col min="15625" max="15625" width="19.42578125" style="94" customWidth="1"/>
    <col min="15626" max="15626" width="42" style="94" customWidth="1"/>
    <col min="15627" max="15872" width="10.85546875" style="94"/>
    <col min="15873" max="15873" width="72" style="94" bestFit="1" customWidth="1"/>
    <col min="15874" max="15874" width="78.5703125" style="94" customWidth="1"/>
    <col min="15875" max="15875" width="10.85546875" style="94"/>
    <col min="15876" max="15876" width="31.140625" style="94" customWidth="1"/>
    <col min="15877" max="15877" width="70.140625" style="94" customWidth="1"/>
    <col min="15878" max="15878" width="17.42578125" style="94" customWidth="1"/>
    <col min="15879" max="15880" width="21.85546875" style="94" customWidth="1"/>
    <col min="15881" max="15881" width="19.42578125" style="94" customWidth="1"/>
    <col min="15882" max="15882" width="42" style="94" customWidth="1"/>
    <col min="15883" max="16128" width="10.85546875" style="94"/>
    <col min="16129" max="16129" width="72" style="94" bestFit="1" customWidth="1"/>
    <col min="16130" max="16130" width="78.5703125" style="94" customWidth="1"/>
    <col min="16131" max="16131" width="10.85546875" style="94"/>
    <col min="16132" max="16132" width="31.140625" style="94" customWidth="1"/>
    <col min="16133" max="16133" width="70.140625" style="94" customWidth="1"/>
    <col min="16134" max="16134" width="17.42578125" style="94" customWidth="1"/>
    <col min="16135" max="16136" width="21.85546875" style="94" customWidth="1"/>
    <col min="16137" max="16137" width="19.42578125" style="94" customWidth="1"/>
    <col min="16138" max="16138" width="42" style="94" customWidth="1"/>
    <col min="16139" max="16384" width="10.85546875" style="94"/>
  </cols>
  <sheetData>
    <row r="1" spans="1:2" ht="25.5" customHeight="1" x14ac:dyDescent="0.25">
      <c r="A1" s="199" t="s">
        <v>71</v>
      </c>
      <c r="B1" s="200"/>
    </row>
    <row r="2" spans="1:2" ht="25.5" customHeight="1" x14ac:dyDescent="0.25">
      <c r="A2" s="201" t="s">
        <v>289</v>
      </c>
      <c r="B2" s="202"/>
    </row>
    <row r="3" spans="1:2" ht="15" x14ac:dyDescent="0.25">
      <c r="A3" s="95" t="s">
        <v>256</v>
      </c>
      <c r="B3" s="96" t="s">
        <v>255</v>
      </c>
    </row>
    <row r="4" spans="1:2" ht="15" x14ac:dyDescent="0.25">
      <c r="A4" s="97" t="s">
        <v>4</v>
      </c>
      <c r="B4" s="98" t="s">
        <v>288</v>
      </c>
    </row>
    <row r="5" spans="1:2" ht="15" x14ac:dyDescent="0.25">
      <c r="A5" s="97" t="s">
        <v>5</v>
      </c>
      <c r="B5" s="98" t="s">
        <v>254</v>
      </c>
    </row>
    <row r="6" spans="1:2" ht="103.5" x14ac:dyDescent="0.25">
      <c r="A6" s="97" t="s">
        <v>6</v>
      </c>
      <c r="B6" s="99" t="s">
        <v>374</v>
      </c>
    </row>
    <row r="7" spans="1:2" ht="40.5" customHeight="1" x14ac:dyDescent="0.25">
      <c r="A7" s="97" t="s">
        <v>10</v>
      </c>
      <c r="B7" s="100" t="s">
        <v>287</v>
      </c>
    </row>
    <row r="8" spans="1:2" ht="29.25" customHeight="1" x14ac:dyDescent="0.25">
      <c r="A8" s="97" t="s">
        <v>206</v>
      </c>
      <c r="B8" s="100" t="s">
        <v>250</v>
      </c>
    </row>
    <row r="9" spans="1:2" ht="38.25" customHeight="1" x14ac:dyDescent="0.25">
      <c r="A9" s="97" t="s">
        <v>11</v>
      </c>
      <c r="B9" s="100" t="s">
        <v>250</v>
      </c>
    </row>
    <row r="10" spans="1:2" ht="28.5" x14ac:dyDescent="0.25">
      <c r="A10" s="97" t="s">
        <v>207</v>
      </c>
      <c r="B10" s="101" t="s">
        <v>347</v>
      </c>
    </row>
    <row r="11" spans="1:2" ht="15" x14ac:dyDescent="0.25">
      <c r="A11" s="97" t="s">
        <v>208</v>
      </c>
      <c r="B11" s="101" t="s">
        <v>286</v>
      </c>
    </row>
    <row r="12" spans="1:2" ht="8.25" customHeight="1" x14ac:dyDescent="0.25">
      <c r="A12" s="102"/>
      <c r="B12" s="103"/>
    </row>
    <row r="13" spans="1:2" ht="15" x14ac:dyDescent="0.25">
      <c r="A13" s="97" t="s">
        <v>13</v>
      </c>
      <c r="B13" s="104" t="s">
        <v>285</v>
      </c>
    </row>
    <row r="14" spans="1:2" ht="15" x14ac:dyDescent="0.25">
      <c r="A14" s="97" t="s">
        <v>34</v>
      </c>
      <c r="B14" s="104" t="s">
        <v>284</v>
      </c>
    </row>
    <row r="15" spans="1:2" ht="28.5" x14ac:dyDescent="0.25">
      <c r="A15" s="97" t="s">
        <v>36</v>
      </c>
      <c r="B15" s="104" t="s">
        <v>283</v>
      </c>
    </row>
    <row r="16" spans="1:2" ht="15" x14ac:dyDescent="0.25">
      <c r="A16" s="97" t="s">
        <v>37</v>
      </c>
      <c r="B16" s="104" t="s">
        <v>282</v>
      </c>
    </row>
    <row r="17" spans="1:2" ht="8.25" customHeight="1" x14ac:dyDescent="0.25">
      <c r="A17" s="102"/>
      <c r="B17" s="105"/>
    </row>
    <row r="18" spans="1:2" ht="42.75" x14ac:dyDescent="0.25">
      <c r="A18" s="97" t="s">
        <v>33</v>
      </c>
      <c r="B18" s="104" t="s">
        <v>281</v>
      </c>
    </row>
    <row r="19" spans="1:2" ht="28.5" x14ac:dyDescent="0.25">
      <c r="A19" s="97" t="s">
        <v>35</v>
      </c>
      <c r="B19" s="104" t="s">
        <v>280</v>
      </c>
    </row>
    <row r="20" spans="1:2" ht="42.75" x14ac:dyDescent="0.25">
      <c r="A20" s="97" t="s">
        <v>32</v>
      </c>
      <c r="B20" s="104" t="s">
        <v>279</v>
      </c>
    </row>
    <row r="21" spans="1:2" ht="28.5" x14ac:dyDescent="0.25">
      <c r="A21" s="97" t="s">
        <v>37</v>
      </c>
      <c r="B21" s="104" t="s">
        <v>278</v>
      </c>
    </row>
    <row r="22" spans="1:2" ht="8.25" customHeight="1" x14ac:dyDescent="0.25">
      <c r="A22" s="102"/>
      <c r="B22" s="105"/>
    </row>
    <row r="23" spans="1:2" ht="31.5" customHeight="1" x14ac:dyDescent="0.25">
      <c r="A23" s="97" t="s">
        <v>217</v>
      </c>
      <c r="B23" s="104" t="s">
        <v>277</v>
      </c>
    </row>
    <row r="24" spans="1:2" ht="15" x14ac:dyDescent="0.25">
      <c r="A24" s="97" t="s">
        <v>38</v>
      </c>
      <c r="B24" s="104" t="s">
        <v>276</v>
      </c>
    </row>
    <row r="25" spans="1:2" ht="19.899999999999999" customHeight="1" x14ac:dyDescent="0.25">
      <c r="A25" s="97" t="s">
        <v>275</v>
      </c>
      <c r="B25" s="104" t="s">
        <v>274</v>
      </c>
    </row>
    <row r="26" spans="1:2" ht="28.9" customHeight="1" x14ac:dyDescent="0.25">
      <c r="A26" s="97" t="s">
        <v>273</v>
      </c>
      <c r="B26" s="104" t="s">
        <v>373</v>
      </c>
    </row>
    <row r="27" spans="1:2" ht="20.45" customHeight="1" x14ac:dyDescent="0.25">
      <c r="A27" s="97" t="s">
        <v>272</v>
      </c>
      <c r="B27" s="104" t="s">
        <v>42</v>
      </c>
    </row>
    <row r="28" spans="1:2" ht="8.25" customHeight="1" x14ac:dyDescent="0.25">
      <c r="A28" s="102"/>
      <c r="B28" s="105"/>
    </row>
    <row r="29" spans="1:2" ht="28.5" x14ac:dyDescent="0.25">
      <c r="A29" s="97" t="s">
        <v>50</v>
      </c>
      <c r="B29" s="104" t="s">
        <v>350</v>
      </c>
    </row>
    <row r="30" spans="1:2" ht="42.75" x14ac:dyDescent="0.25">
      <c r="A30" s="97" t="s">
        <v>209</v>
      </c>
      <c r="B30" s="104" t="s">
        <v>271</v>
      </c>
    </row>
    <row r="31" spans="1:2" ht="42.75" x14ac:dyDescent="0.25">
      <c r="A31" s="97" t="s">
        <v>47</v>
      </c>
      <c r="B31" s="104" t="s">
        <v>270</v>
      </c>
    </row>
    <row r="32" spans="1:2" ht="28.5" x14ac:dyDescent="0.25">
      <c r="A32" s="97" t="s">
        <v>48</v>
      </c>
      <c r="B32" s="104" t="s">
        <v>269</v>
      </c>
    </row>
    <row r="33" spans="1:2" ht="57" x14ac:dyDescent="0.25">
      <c r="A33" s="97" t="s">
        <v>43</v>
      </c>
      <c r="B33" s="104" t="s">
        <v>268</v>
      </c>
    </row>
    <row r="34" spans="1:2" ht="85.15" customHeight="1" x14ac:dyDescent="0.25">
      <c r="A34" s="106" t="s">
        <v>44</v>
      </c>
      <c r="B34" s="104" t="s">
        <v>267</v>
      </c>
    </row>
    <row r="35" spans="1:2" ht="81.599999999999994" customHeight="1" x14ac:dyDescent="0.25">
      <c r="A35" s="106" t="s">
        <v>45</v>
      </c>
      <c r="B35" s="104" t="s">
        <v>266</v>
      </c>
    </row>
    <row r="36" spans="1:2" ht="54" customHeight="1" x14ac:dyDescent="0.25">
      <c r="A36" s="106" t="s">
        <v>46</v>
      </c>
      <c r="B36" s="104" t="s">
        <v>265</v>
      </c>
    </row>
    <row r="37" spans="1:2" ht="8.25" customHeight="1" x14ac:dyDescent="0.25">
      <c r="A37" s="107"/>
      <c r="B37" s="105"/>
    </row>
    <row r="38" spans="1:2" ht="71.25" x14ac:dyDescent="0.25">
      <c r="A38" s="106" t="s">
        <v>211</v>
      </c>
      <c r="B38" s="104" t="s">
        <v>264</v>
      </c>
    </row>
    <row r="39" spans="1:2" ht="42.75" x14ac:dyDescent="0.25">
      <c r="A39" s="106" t="s">
        <v>263</v>
      </c>
      <c r="B39" s="104" t="s">
        <v>262</v>
      </c>
    </row>
    <row r="40" spans="1:2" ht="28.5" x14ac:dyDescent="0.25">
      <c r="A40" s="106" t="s">
        <v>261</v>
      </c>
      <c r="B40" s="104" t="s">
        <v>260</v>
      </c>
    </row>
    <row r="41" spans="1:2" ht="71.25" x14ac:dyDescent="0.25">
      <c r="A41" s="106" t="s">
        <v>259</v>
      </c>
      <c r="B41" s="104" t="s">
        <v>258</v>
      </c>
    </row>
    <row r="42" spans="1:2" ht="28.5" x14ac:dyDescent="0.25">
      <c r="A42" s="97" t="s">
        <v>69</v>
      </c>
      <c r="B42" s="104" t="s">
        <v>221</v>
      </c>
    </row>
    <row r="43" spans="1:2" ht="15" x14ac:dyDescent="0.25">
      <c r="A43" s="106"/>
      <c r="B43" s="108"/>
    </row>
    <row r="44" spans="1:2" ht="25.5" customHeight="1" x14ac:dyDescent="0.25">
      <c r="A44" s="201" t="s">
        <v>257</v>
      </c>
      <c r="B44" s="202"/>
    </row>
    <row r="45" spans="1:2" ht="15" x14ac:dyDescent="0.25">
      <c r="A45" s="95" t="s">
        <v>256</v>
      </c>
      <c r="B45" s="96" t="s">
        <v>255</v>
      </c>
    </row>
    <row r="46" spans="1:2" ht="15" x14ac:dyDescent="0.25">
      <c r="A46" s="97" t="s">
        <v>5</v>
      </c>
      <c r="B46" s="98" t="s">
        <v>254</v>
      </c>
    </row>
    <row r="47" spans="1:2" ht="103.5" x14ac:dyDescent="0.25">
      <c r="A47" s="97" t="s">
        <v>6</v>
      </c>
      <c r="B47" s="99" t="s">
        <v>374</v>
      </c>
    </row>
    <row r="48" spans="1:2" ht="15" x14ac:dyDescent="0.25">
      <c r="A48" s="97" t="s">
        <v>253</v>
      </c>
      <c r="B48" s="109" t="s">
        <v>252</v>
      </c>
    </row>
    <row r="49" spans="1:2" ht="37.5" customHeight="1" x14ac:dyDescent="0.25">
      <c r="A49" s="97" t="s">
        <v>251</v>
      </c>
      <c r="B49" s="109" t="s">
        <v>250</v>
      </c>
    </row>
    <row r="50" spans="1:2" ht="28.5" x14ac:dyDescent="0.25">
      <c r="A50" s="97" t="s">
        <v>81</v>
      </c>
      <c r="B50" s="109" t="s">
        <v>249</v>
      </c>
    </row>
    <row r="51" spans="1:2" ht="42.75" x14ac:dyDescent="0.25">
      <c r="A51" s="97" t="s">
        <v>248</v>
      </c>
      <c r="B51" s="110" t="s">
        <v>247</v>
      </c>
    </row>
    <row r="52" spans="1:2" ht="42.75" x14ac:dyDescent="0.25">
      <c r="A52" s="97" t="s">
        <v>183</v>
      </c>
      <c r="B52" s="110" t="s">
        <v>246</v>
      </c>
    </row>
    <row r="53" spans="1:2" ht="15" x14ac:dyDescent="0.25">
      <c r="A53" s="97" t="s">
        <v>83</v>
      </c>
      <c r="B53" s="110" t="s">
        <v>245</v>
      </c>
    </row>
    <row r="54" spans="1:2" ht="71.25" x14ac:dyDescent="0.25">
      <c r="A54" s="97" t="s">
        <v>84</v>
      </c>
      <c r="B54" s="110" t="s">
        <v>244</v>
      </c>
    </row>
    <row r="55" spans="1:2" ht="60" x14ac:dyDescent="0.25">
      <c r="A55" s="106" t="s">
        <v>243</v>
      </c>
      <c r="B55" s="110" t="s">
        <v>242</v>
      </c>
    </row>
    <row r="56" spans="1:2" ht="28.5" x14ac:dyDescent="0.25">
      <c r="A56" s="97" t="s">
        <v>150</v>
      </c>
      <c r="B56" s="110" t="s">
        <v>241</v>
      </c>
    </row>
    <row r="57" spans="1:2" ht="99.75" x14ac:dyDescent="0.25">
      <c r="A57" s="97" t="s">
        <v>85</v>
      </c>
      <c r="B57" s="110" t="s">
        <v>240</v>
      </c>
    </row>
    <row r="58" spans="1:2" ht="15" x14ac:dyDescent="0.25">
      <c r="A58" s="97" t="s">
        <v>86</v>
      </c>
      <c r="B58" s="110" t="s">
        <v>239</v>
      </c>
    </row>
    <row r="59" spans="1:2" ht="28.5" x14ac:dyDescent="0.25">
      <c r="A59" s="97" t="s">
        <v>87</v>
      </c>
      <c r="B59" s="110" t="s">
        <v>238</v>
      </c>
    </row>
    <row r="60" spans="1:2" ht="28.5" x14ac:dyDescent="0.25">
      <c r="A60" s="97" t="s">
        <v>88</v>
      </c>
      <c r="B60" s="110" t="s">
        <v>237</v>
      </c>
    </row>
    <row r="61" spans="1:2" ht="28.5" x14ac:dyDescent="0.25">
      <c r="A61" s="97" t="s">
        <v>89</v>
      </c>
      <c r="B61" s="110" t="s">
        <v>236</v>
      </c>
    </row>
    <row r="62" spans="1:2" ht="28.5" x14ac:dyDescent="0.25">
      <c r="A62" s="97" t="s">
        <v>90</v>
      </c>
      <c r="B62" s="110" t="s">
        <v>235</v>
      </c>
    </row>
    <row r="63" spans="1:2" ht="42.75" x14ac:dyDescent="0.25">
      <c r="A63" s="97" t="s">
        <v>29</v>
      </c>
      <c r="B63" s="110" t="s">
        <v>346</v>
      </c>
    </row>
    <row r="64" spans="1:2" ht="79.5" customHeight="1" x14ac:dyDescent="0.25">
      <c r="A64" s="97" t="s">
        <v>28</v>
      </c>
      <c r="B64" s="110" t="s">
        <v>234</v>
      </c>
    </row>
    <row r="65" spans="1:2" ht="114" x14ac:dyDescent="0.25">
      <c r="A65" s="97" t="s">
        <v>74</v>
      </c>
      <c r="B65" s="110" t="s">
        <v>349</v>
      </c>
    </row>
    <row r="66" spans="1:2" ht="28.5" x14ac:dyDescent="0.25">
      <c r="A66" s="97" t="s">
        <v>75</v>
      </c>
      <c r="B66" s="110" t="s">
        <v>233</v>
      </c>
    </row>
    <row r="67" spans="1:2" ht="171" x14ac:dyDescent="0.25">
      <c r="A67" s="97" t="s">
        <v>76</v>
      </c>
      <c r="B67" s="110" t="s">
        <v>351</v>
      </c>
    </row>
    <row r="68" spans="1:2" ht="28.5" x14ac:dyDescent="0.25">
      <c r="A68" s="97" t="s">
        <v>77</v>
      </c>
      <c r="B68" s="110" t="s">
        <v>232</v>
      </c>
    </row>
    <row r="69" spans="1:2" ht="30" x14ac:dyDescent="0.25">
      <c r="A69" s="106" t="s">
        <v>231</v>
      </c>
      <c r="B69" s="110" t="s">
        <v>230</v>
      </c>
    </row>
    <row r="70" spans="1:2" ht="25.5" customHeight="1" x14ac:dyDescent="0.25">
      <c r="A70" s="201" t="s">
        <v>229</v>
      </c>
      <c r="B70" s="202"/>
    </row>
    <row r="71" spans="1:2" ht="15" x14ac:dyDescent="0.25">
      <c r="A71" s="203" t="s">
        <v>228</v>
      </c>
      <c r="B71" s="204"/>
    </row>
    <row r="72" spans="1:2" ht="72" customHeight="1" x14ac:dyDescent="0.25">
      <c r="A72" s="197" t="s">
        <v>348</v>
      </c>
      <c r="B72" s="198"/>
    </row>
    <row r="73" spans="1:2" ht="28.5" x14ac:dyDescent="0.25">
      <c r="A73" s="97" t="s">
        <v>227</v>
      </c>
      <c r="B73" s="110" t="s">
        <v>226</v>
      </c>
    </row>
    <row r="74" spans="1:2" ht="42.75" x14ac:dyDescent="0.25">
      <c r="A74" s="106" t="s">
        <v>225</v>
      </c>
      <c r="B74" s="110" t="s">
        <v>224</v>
      </c>
    </row>
  </sheetData>
  <mergeCells count="6">
    <mergeCell ref="A72:B72"/>
    <mergeCell ref="A1:B1"/>
    <mergeCell ref="A2:B2"/>
    <mergeCell ref="A44:B44"/>
    <mergeCell ref="A70:B70"/>
    <mergeCell ref="A71:B71"/>
  </mergeCells>
  <pageMargins left="0.23622047244094491" right="0.23622047244094491" top="0.74803149606299213" bottom="0.74803149606299213" header="0.31496062992125984" footer="0.31496062992125984"/>
  <pageSetup scale="55"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view="pageBreakPreview" topLeftCell="O3" zoomScale="80" zoomScaleNormal="80" zoomScaleSheetLayoutView="80" workbookViewId="0">
      <selection activeCell="Q41" sqref="Q41:X42"/>
    </sheetView>
  </sheetViews>
  <sheetFormatPr baseColWidth="10" defaultColWidth="10.85546875" defaultRowHeight="14.25" x14ac:dyDescent="0.25"/>
  <cols>
    <col min="1" max="1" width="38.42578125" style="15" customWidth="1"/>
    <col min="2" max="2" width="20.5703125" style="15" customWidth="1"/>
    <col min="3" max="14" width="20.7109375" style="15" customWidth="1"/>
    <col min="15" max="15" width="20.5703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12" t="s">
        <v>1</v>
      </c>
      <c r="AC1" s="313"/>
      <c r="AD1" s="313"/>
      <c r="AE1" s="314"/>
    </row>
    <row r="2" spans="1:31" ht="30.75" customHeight="1" thickBot="1" x14ac:dyDescent="0.3">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12" t="s">
        <v>204</v>
      </c>
      <c r="AC2" s="313"/>
      <c r="AD2" s="313"/>
      <c r="AE2" s="314"/>
    </row>
    <row r="3" spans="1:31" ht="24" customHeight="1" thickBot="1" x14ac:dyDescent="0.3">
      <c r="A3" s="301"/>
      <c r="B3" s="306" t="s">
        <v>3</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12" t="s">
        <v>352</v>
      </c>
      <c r="AC3" s="313"/>
      <c r="AD3" s="313"/>
      <c r="AE3" s="314"/>
    </row>
    <row r="4" spans="1:31" ht="21.75" customHeight="1" thickBot="1" x14ac:dyDescent="0.3">
      <c r="A4" s="302"/>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15" t="s">
        <v>205</v>
      </c>
      <c r="AC4" s="316"/>
      <c r="AD4" s="316"/>
      <c r="AE4" s="317"/>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7" t="s">
        <v>4</v>
      </c>
      <c r="B7" s="258"/>
      <c r="C7" s="295" t="s">
        <v>23</v>
      </c>
      <c r="D7" s="257" t="s">
        <v>5</v>
      </c>
      <c r="E7" s="263"/>
      <c r="F7" s="263"/>
      <c r="G7" s="263"/>
      <c r="H7" s="258"/>
      <c r="I7" s="287">
        <v>45538</v>
      </c>
      <c r="J7" s="288"/>
      <c r="K7" s="257" t="s">
        <v>6</v>
      </c>
      <c r="L7" s="258"/>
      <c r="M7" s="279" t="s">
        <v>7</v>
      </c>
      <c r="N7" s="280"/>
      <c r="O7" s="268"/>
      <c r="P7" s="269"/>
      <c r="Q7" s="20"/>
      <c r="R7" s="20"/>
      <c r="S7" s="20"/>
      <c r="T7" s="20"/>
      <c r="U7" s="20"/>
      <c r="V7" s="20"/>
      <c r="W7" s="20"/>
      <c r="X7" s="20"/>
      <c r="Y7" s="20"/>
      <c r="Z7" s="21"/>
      <c r="AA7" s="20"/>
      <c r="AB7" s="20"/>
      <c r="AD7" s="22"/>
      <c r="AE7" s="23"/>
    </row>
    <row r="8" spans="1:31" ht="15" x14ac:dyDescent="0.25">
      <c r="A8" s="259"/>
      <c r="B8" s="260"/>
      <c r="C8" s="296"/>
      <c r="D8" s="259"/>
      <c r="E8" s="264"/>
      <c r="F8" s="264"/>
      <c r="G8" s="264"/>
      <c r="H8" s="260"/>
      <c r="I8" s="289"/>
      <c r="J8" s="290"/>
      <c r="K8" s="259"/>
      <c r="L8" s="260"/>
      <c r="M8" s="298" t="s">
        <v>8</v>
      </c>
      <c r="N8" s="299"/>
      <c r="O8" s="281"/>
      <c r="P8" s="282"/>
      <c r="Q8" s="20"/>
      <c r="R8" s="20"/>
      <c r="S8" s="20"/>
      <c r="T8" s="20"/>
      <c r="U8" s="20"/>
      <c r="V8" s="20"/>
      <c r="W8" s="20"/>
      <c r="X8" s="20"/>
      <c r="Y8" s="20"/>
      <c r="Z8" s="21"/>
      <c r="AA8" s="20"/>
      <c r="AB8" s="20"/>
      <c r="AD8" s="22"/>
      <c r="AE8" s="23"/>
    </row>
    <row r="9" spans="1:31" ht="15.75" thickBot="1" x14ac:dyDescent="0.3">
      <c r="A9" s="261"/>
      <c r="B9" s="262"/>
      <c r="C9" s="297"/>
      <c r="D9" s="261"/>
      <c r="E9" s="265"/>
      <c r="F9" s="265"/>
      <c r="G9" s="265"/>
      <c r="H9" s="262"/>
      <c r="I9" s="291"/>
      <c r="J9" s="292"/>
      <c r="K9" s="261"/>
      <c r="L9" s="262"/>
      <c r="M9" s="283" t="s">
        <v>9</v>
      </c>
      <c r="N9" s="284"/>
      <c r="O9" s="285" t="s">
        <v>398</v>
      </c>
      <c r="P9" s="28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7" t="s">
        <v>10</v>
      </c>
      <c r="B11" s="258"/>
      <c r="C11" s="223" t="s">
        <v>308</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25">
      <c r="A12" s="259"/>
      <c r="B12" s="260"/>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row>
    <row r="13" spans="1:31" ht="15" customHeight="1" thickBot="1" x14ac:dyDescent="0.3">
      <c r="A13" s="261"/>
      <c r="B13" s="262"/>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3.25" customHeight="1" thickBot="1" x14ac:dyDescent="0.3">
      <c r="A15" s="266" t="s">
        <v>206</v>
      </c>
      <c r="B15" s="267"/>
      <c r="C15" s="276" t="s">
        <v>371</v>
      </c>
      <c r="D15" s="277"/>
      <c r="E15" s="277"/>
      <c r="F15" s="277"/>
      <c r="G15" s="277"/>
      <c r="H15" s="277"/>
      <c r="I15" s="277"/>
      <c r="J15" s="277"/>
      <c r="K15" s="278"/>
      <c r="L15" s="293" t="s">
        <v>11</v>
      </c>
      <c r="M15" s="326"/>
      <c r="N15" s="326"/>
      <c r="O15" s="326"/>
      <c r="P15" s="326"/>
      <c r="Q15" s="294"/>
      <c r="R15" s="330" t="s">
        <v>300</v>
      </c>
      <c r="S15" s="331"/>
      <c r="T15" s="331"/>
      <c r="U15" s="331"/>
      <c r="V15" s="331"/>
      <c r="W15" s="331"/>
      <c r="X15" s="332"/>
      <c r="Y15" s="293" t="s">
        <v>207</v>
      </c>
      <c r="Z15" s="294"/>
      <c r="AA15" s="327" t="s">
        <v>329</v>
      </c>
      <c r="AB15" s="328"/>
      <c r="AC15" s="328"/>
      <c r="AD15" s="328"/>
      <c r="AE15" s="329"/>
    </row>
    <row r="16" spans="1:31" ht="9" customHeight="1" thickBot="1" x14ac:dyDescent="0.3">
      <c r="A16" s="24"/>
      <c r="B16" s="20"/>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D16" s="22"/>
      <c r="AE16" s="23"/>
    </row>
    <row r="17" spans="1:33" s="40" customFormat="1" ht="37.5" customHeight="1" thickBot="1" x14ac:dyDescent="0.3">
      <c r="A17" s="266" t="s">
        <v>208</v>
      </c>
      <c r="B17" s="267"/>
      <c r="C17" s="205" t="s">
        <v>394</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row>
    <row r="18" spans="1:33" ht="16.5" customHeight="1" thickBot="1" x14ac:dyDescent="0.3">
      <c r="A18" s="41"/>
      <c r="B18" s="42"/>
      <c r="C18" s="318"/>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20"/>
    </row>
    <row r="19" spans="1:33" ht="32.1" customHeight="1" thickBot="1" x14ac:dyDescent="0.3">
      <c r="A19" s="293" t="s">
        <v>12</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294"/>
      <c r="AF19" s="44"/>
    </row>
    <row r="20" spans="1:33" ht="32.1" customHeight="1" thickBot="1" x14ac:dyDescent="0.3">
      <c r="A20" s="45" t="s">
        <v>13</v>
      </c>
      <c r="B20" s="323" t="s">
        <v>14</v>
      </c>
      <c r="C20" s="324"/>
      <c r="D20" s="324"/>
      <c r="E20" s="324"/>
      <c r="F20" s="324"/>
      <c r="G20" s="324"/>
      <c r="H20" s="324"/>
      <c r="I20" s="324"/>
      <c r="J20" s="324"/>
      <c r="K20" s="324"/>
      <c r="L20" s="324"/>
      <c r="M20" s="324"/>
      <c r="N20" s="324"/>
      <c r="O20" s="325"/>
      <c r="P20" s="293" t="s">
        <v>15</v>
      </c>
      <c r="Q20" s="326"/>
      <c r="R20" s="326"/>
      <c r="S20" s="326"/>
      <c r="T20" s="326"/>
      <c r="U20" s="326"/>
      <c r="V20" s="326"/>
      <c r="W20" s="326"/>
      <c r="X20" s="326"/>
      <c r="Y20" s="326"/>
      <c r="Z20" s="326"/>
      <c r="AA20" s="326"/>
      <c r="AB20" s="326"/>
      <c r="AC20" s="326"/>
      <c r="AD20" s="326"/>
      <c r="AE20" s="294"/>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7"/>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25">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7">
        <v>132085052</v>
      </c>
      <c r="X22" s="177">
        <v>137759864</v>
      </c>
      <c r="Y22" s="58"/>
      <c r="Z22" s="58"/>
      <c r="AA22" s="58"/>
      <c r="AB22" s="177">
        <v>63822905</v>
      </c>
      <c r="AC22" s="177">
        <f>SUM(Q22:AB22)</f>
        <v>333667821</v>
      </c>
      <c r="AE22" s="59"/>
      <c r="AF22" s="52"/>
    </row>
    <row r="23" spans="1:33" ht="32.1" customHeight="1" x14ac:dyDescent="0.25">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93">
        <v>70077620</v>
      </c>
      <c r="X23" s="193">
        <v>200228936</v>
      </c>
      <c r="Y23" s="62"/>
      <c r="Z23" s="62"/>
      <c r="AA23" s="62"/>
      <c r="AB23" s="62"/>
      <c r="AC23" s="62">
        <f>SUM(Q23:AB23)</f>
        <v>270306556</v>
      </c>
      <c r="AD23" s="62">
        <f>AC23/SUM(W22:AB22)</f>
        <v>0.81010675584446001</v>
      </c>
      <c r="AE23" s="64">
        <f>AC23/AC22</f>
        <v>0.81010675584446001</v>
      </c>
      <c r="AF23" s="52"/>
    </row>
    <row r="24" spans="1:33" ht="32.1" customHeight="1" x14ac:dyDescent="0.25">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24015064</v>
      </c>
      <c r="Y24" s="62">
        <v>58455430</v>
      </c>
      <c r="Z24" s="62">
        <v>58455430</v>
      </c>
      <c r="AA24" s="62">
        <v>58455430</v>
      </c>
      <c r="AB24" s="62">
        <f>58455430+63822905</f>
        <v>122278335</v>
      </c>
      <c r="AC24" s="62">
        <f>SUM(Q24:AB24)</f>
        <v>321659689</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69"/>
      <c r="Z25" s="69"/>
      <c r="AA25" s="69"/>
      <c r="AB25" s="69"/>
      <c r="AC25" s="69">
        <f>SUM(Q25:AB25)</f>
        <v>0</v>
      </c>
      <c r="AD25" s="69">
        <f>AC25/SUM(W24:AB24)</f>
        <v>0</v>
      </c>
      <c r="AE25" s="71">
        <f>AC25/AC24</f>
        <v>0</v>
      </c>
      <c r="AF25" s="52"/>
    </row>
    <row r="26" spans="1:33" s="72" customFormat="1" ht="16.5" customHeight="1" thickBot="1" x14ac:dyDescent="0.25"/>
    <row r="27" spans="1:33" ht="33.950000000000003" customHeight="1" x14ac:dyDescent="0.25">
      <c r="A27" s="220" t="s">
        <v>218</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2"/>
    </row>
    <row r="28" spans="1:33" ht="15" customHeight="1" x14ac:dyDescent="0.25">
      <c r="A28" s="236" t="s">
        <v>217</v>
      </c>
      <c r="B28" s="219" t="s">
        <v>38</v>
      </c>
      <c r="C28" s="219"/>
      <c r="D28" s="219" t="s">
        <v>39</v>
      </c>
      <c r="E28" s="219"/>
      <c r="F28" s="219"/>
      <c r="G28" s="219"/>
      <c r="H28" s="219"/>
      <c r="I28" s="219"/>
      <c r="J28" s="219"/>
      <c r="K28" s="219"/>
      <c r="L28" s="219"/>
      <c r="M28" s="219"/>
      <c r="N28" s="219"/>
      <c r="O28" s="219"/>
      <c r="P28" s="219" t="s">
        <v>28</v>
      </c>
      <c r="Q28" s="219" t="s">
        <v>219</v>
      </c>
      <c r="R28" s="219"/>
      <c r="S28" s="219"/>
      <c r="T28" s="219"/>
      <c r="U28" s="219"/>
      <c r="V28" s="219"/>
      <c r="W28" s="219"/>
      <c r="X28" s="219"/>
      <c r="Y28" s="219" t="s">
        <v>40</v>
      </c>
      <c r="Z28" s="219"/>
      <c r="AA28" s="219"/>
      <c r="AB28" s="219"/>
      <c r="AC28" s="219"/>
      <c r="AD28" s="219"/>
      <c r="AE28" s="255"/>
    </row>
    <row r="29" spans="1:33" ht="27" customHeight="1" x14ac:dyDescent="0.25">
      <c r="A29" s="236"/>
      <c r="B29" s="219"/>
      <c r="C29" s="219"/>
      <c r="D29" s="73" t="s">
        <v>16</v>
      </c>
      <c r="E29" s="73" t="s">
        <v>17</v>
      </c>
      <c r="F29" s="73" t="s">
        <v>18</v>
      </c>
      <c r="G29" s="73" t="s">
        <v>19</v>
      </c>
      <c r="H29" s="73" t="s">
        <v>20</v>
      </c>
      <c r="I29" s="73" t="s">
        <v>21</v>
      </c>
      <c r="J29" s="73" t="s">
        <v>22</v>
      </c>
      <c r="K29" s="73" t="s">
        <v>23</v>
      </c>
      <c r="L29" s="73" t="s">
        <v>24</v>
      </c>
      <c r="M29" s="73" t="s">
        <v>25</v>
      </c>
      <c r="N29" s="73" t="s">
        <v>26</v>
      </c>
      <c r="O29" s="73" t="s">
        <v>27</v>
      </c>
      <c r="P29" s="219"/>
      <c r="Q29" s="219"/>
      <c r="R29" s="219"/>
      <c r="S29" s="219"/>
      <c r="T29" s="219"/>
      <c r="U29" s="219"/>
      <c r="V29" s="219"/>
      <c r="W29" s="219"/>
      <c r="X29" s="219"/>
      <c r="Y29" s="219"/>
      <c r="Z29" s="219"/>
      <c r="AA29" s="219"/>
      <c r="AB29" s="219"/>
      <c r="AC29" s="219"/>
      <c r="AD29" s="219"/>
      <c r="AE29" s="255"/>
    </row>
    <row r="30" spans="1:33" ht="42" customHeight="1" thickBot="1" x14ac:dyDescent="0.3">
      <c r="A30" s="74"/>
      <c r="B30" s="333"/>
      <c r="C30" s="333"/>
      <c r="D30" s="16"/>
      <c r="E30" s="16"/>
      <c r="F30" s="16"/>
      <c r="G30" s="16"/>
      <c r="H30" s="16"/>
      <c r="I30" s="16"/>
      <c r="J30" s="16"/>
      <c r="K30" s="16"/>
      <c r="L30" s="16"/>
      <c r="M30" s="16"/>
      <c r="N30" s="16"/>
      <c r="O30" s="16"/>
      <c r="P30" s="75">
        <f>SUM(D30:O30)</f>
        <v>0</v>
      </c>
      <c r="Q30" s="321"/>
      <c r="R30" s="321"/>
      <c r="S30" s="321"/>
      <c r="T30" s="321"/>
      <c r="U30" s="321"/>
      <c r="V30" s="321"/>
      <c r="W30" s="321"/>
      <c r="X30" s="321"/>
      <c r="Y30" s="321"/>
      <c r="Z30" s="321"/>
      <c r="AA30" s="321"/>
      <c r="AB30" s="321"/>
      <c r="AC30" s="321"/>
      <c r="AD30" s="321"/>
      <c r="AE30" s="322"/>
      <c r="AF30" s="162"/>
      <c r="AG30" s="162"/>
    </row>
    <row r="31" spans="1:33" ht="12" customHeight="1" thickBot="1" x14ac:dyDescent="0.3">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25">
      <c r="A32" s="223" t="s">
        <v>49</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162"/>
      <c r="AG32" s="162"/>
    </row>
    <row r="33" spans="1:41" ht="23.1" customHeight="1" x14ac:dyDescent="0.25">
      <c r="A33" s="236" t="s">
        <v>50</v>
      </c>
      <c r="B33" s="219" t="s">
        <v>209</v>
      </c>
      <c r="C33" s="219" t="s">
        <v>38</v>
      </c>
      <c r="D33" s="219" t="s">
        <v>220</v>
      </c>
      <c r="E33" s="219"/>
      <c r="F33" s="219"/>
      <c r="G33" s="219"/>
      <c r="H33" s="219"/>
      <c r="I33" s="219"/>
      <c r="J33" s="219"/>
      <c r="K33" s="219"/>
      <c r="L33" s="219"/>
      <c r="M33" s="219"/>
      <c r="N33" s="219"/>
      <c r="O33" s="219"/>
      <c r="P33" s="219"/>
      <c r="Q33" s="219" t="s">
        <v>54</v>
      </c>
      <c r="R33" s="219"/>
      <c r="S33" s="219"/>
      <c r="T33" s="219"/>
      <c r="U33" s="219"/>
      <c r="V33" s="219"/>
      <c r="W33" s="219"/>
      <c r="X33" s="219"/>
      <c r="Y33" s="219"/>
      <c r="Z33" s="219"/>
      <c r="AA33" s="219"/>
      <c r="AB33" s="219"/>
      <c r="AC33" s="219"/>
      <c r="AD33" s="219"/>
      <c r="AE33" s="255"/>
      <c r="AF33" s="162"/>
      <c r="AG33" s="165"/>
      <c r="AH33" s="79"/>
      <c r="AI33" s="79"/>
      <c r="AJ33" s="79"/>
      <c r="AK33" s="79"/>
      <c r="AL33" s="79"/>
      <c r="AM33" s="79"/>
      <c r="AN33" s="79"/>
      <c r="AO33" s="79"/>
    </row>
    <row r="34" spans="1:41" ht="27" customHeight="1" x14ac:dyDescent="0.25">
      <c r="A34" s="236"/>
      <c r="B34" s="219"/>
      <c r="C34" s="256"/>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16" t="s">
        <v>43</v>
      </c>
      <c r="R34" s="217"/>
      <c r="S34" s="217"/>
      <c r="T34" s="238"/>
      <c r="U34" s="219" t="s">
        <v>44</v>
      </c>
      <c r="V34" s="219"/>
      <c r="W34" s="219"/>
      <c r="X34" s="219"/>
      <c r="Y34" s="219" t="s">
        <v>45</v>
      </c>
      <c r="Z34" s="219"/>
      <c r="AA34" s="219"/>
      <c r="AB34" s="219"/>
      <c r="AC34" s="219" t="s">
        <v>46</v>
      </c>
      <c r="AD34" s="219"/>
      <c r="AE34" s="255"/>
      <c r="AF34" s="162"/>
      <c r="AG34" s="165"/>
      <c r="AH34" s="79"/>
      <c r="AI34" s="79"/>
      <c r="AJ34" s="79"/>
      <c r="AK34" s="79"/>
      <c r="AL34" s="79"/>
      <c r="AM34" s="79"/>
      <c r="AN34" s="79"/>
      <c r="AO34" s="79"/>
    </row>
    <row r="35" spans="1:41" ht="95.25" customHeight="1" x14ac:dyDescent="0.25">
      <c r="A35" s="231" t="s">
        <v>396</v>
      </c>
      <c r="B35" s="233">
        <v>0.37</v>
      </c>
      <c r="C35" s="81" t="s">
        <v>47</v>
      </c>
      <c r="D35" s="80"/>
      <c r="E35" s="80"/>
      <c r="F35" s="80"/>
      <c r="G35" s="80"/>
      <c r="H35" s="80"/>
      <c r="I35" s="80"/>
      <c r="J35" s="80">
        <v>0.15</v>
      </c>
      <c r="K35" s="80">
        <v>0.17</v>
      </c>
      <c r="L35" s="80">
        <v>0.17</v>
      </c>
      <c r="M35" s="80">
        <v>0.17</v>
      </c>
      <c r="N35" s="80">
        <v>0.17</v>
      </c>
      <c r="O35" s="80">
        <v>0.17</v>
      </c>
      <c r="P35" s="187">
        <f>SUM(J35:O35)</f>
        <v>1</v>
      </c>
      <c r="Q35" s="244" t="s">
        <v>434</v>
      </c>
      <c r="R35" s="245"/>
      <c r="S35" s="245"/>
      <c r="T35" s="246"/>
      <c r="U35" s="250" t="s">
        <v>432</v>
      </c>
      <c r="V35" s="250"/>
      <c r="W35" s="250"/>
      <c r="X35" s="250"/>
      <c r="Y35" s="250" t="s">
        <v>413</v>
      </c>
      <c r="Z35" s="250"/>
      <c r="AA35" s="250"/>
      <c r="AB35" s="250"/>
      <c r="AC35" s="250" t="s">
        <v>414</v>
      </c>
      <c r="AD35" s="250"/>
      <c r="AE35" s="252"/>
      <c r="AF35" s="162"/>
      <c r="AG35" s="165"/>
      <c r="AH35" s="79"/>
      <c r="AI35" s="79"/>
      <c r="AJ35" s="79"/>
      <c r="AK35" s="79"/>
      <c r="AL35" s="79"/>
      <c r="AM35" s="79"/>
      <c r="AN35" s="79"/>
      <c r="AO35" s="79"/>
    </row>
    <row r="36" spans="1:41" ht="95.25" customHeight="1" thickBot="1" x14ac:dyDescent="0.3">
      <c r="A36" s="232"/>
      <c r="B36" s="234"/>
      <c r="C36" s="82" t="s">
        <v>48</v>
      </c>
      <c r="D36" s="166"/>
      <c r="E36" s="166"/>
      <c r="F36" s="166"/>
      <c r="G36" s="83"/>
      <c r="H36" s="83"/>
      <c r="I36" s="83"/>
      <c r="J36" s="188">
        <v>1.5E-3</v>
      </c>
      <c r="K36" s="188">
        <v>1.6999999999999999E-3</v>
      </c>
      <c r="L36" s="83"/>
      <c r="M36" s="83"/>
      <c r="N36" s="83"/>
      <c r="O36" s="83"/>
      <c r="P36" s="189">
        <f>SUM(D36:O36)</f>
        <v>3.1999999999999997E-3</v>
      </c>
      <c r="Q36" s="247"/>
      <c r="R36" s="248"/>
      <c r="S36" s="248"/>
      <c r="T36" s="249"/>
      <c r="U36" s="251"/>
      <c r="V36" s="251"/>
      <c r="W36" s="251"/>
      <c r="X36" s="251"/>
      <c r="Y36" s="251"/>
      <c r="Z36" s="251"/>
      <c r="AA36" s="251"/>
      <c r="AB36" s="251"/>
      <c r="AC36" s="251"/>
      <c r="AD36" s="251"/>
      <c r="AE36" s="253"/>
      <c r="AF36" s="162"/>
      <c r="AG36" s="165"/>
      <c r="AH36" s="79"/>
      <c r="AI36" s="79"/>
      <c r="AJ36" s="79"/>
      <c r="AK36" s="79"/>
      <c r="AL36" s="79"/>
      <c r="AM36" s="79"/>
      <c r="AN36" s="79"/>
      <c r="AO36" s="79"/>
    </row>
    <row r="37" spans="1:41" s="72" customFormat="1" ht="17.25" customHeight="1" thickBot="1" x14ac:dyDescent="0.25"/>
    <row r="38" spans="1:41" ht="45" customHeight="1" thickBot="1" x14ac:dyDescent="0.3">
      <c r="A38" s="223" t="s">
        <v>210</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79"/>
      <c r="AH38" s="79"/>
      <c r="AI38" s="79"/>
      <c r="AJ38" s="79"/>
      <c r="AK38" s="79"/>
      <c r="AL38" s="79"/>
      <c r="AM38" s="79"/>
      <c r="AN38" s="79"/>
      <c r="AO38" s="79"/>
    </row>
    <row r="39" spans="1:41" ht="26.1" customHeight="1" x14ac:dyDescent="0.25">
      <c r="A39" s="235" t="s">
        <v>211</v>
      </c>
      <c r="B39" s="237" t="s">
        <v>51</v>
      </c>
      <c r="C39" s="239" t="s">
        <v>52</v>
      </c>
      <c r="D39" s="241" t="s">
        <v>53</v>
      </c>
      <c r="E39" s="242"/>
      <c r="F39" s="242"/>
      <c r="G39" s="242"/>
      <c r="H39" s="242"/>
      <c r="I39" s="242"/>
      <c r="J39" s="242"/>
      <c r="K39" s="242"/>
      <c r="L39" s="242"/>
      <c r="M39" s="242"/>
      <c r="N39" s="242"/>
      <c r="O39" s="242"/>
      <c r="P39" s="243"/>
      <c r="Q39" s="237" t="s">
        <v>212</v>
      </c>
      <c r="R39" s="237"/>
      <c r="S39" s="237"/>
      <c r="T39" s="237"/>
      <c r="U39" s="237"/>
      <c r="V39" s="237"/>
      <c r="W39" s="237"/>
      <c r="X39" s="237"/>
      <c r="Y39" s="237"/>
      <c r="Z39" s="237"/>
      <c r="AA39" s="237"/>
      <c r="AB39" s="237"/>
      <c r="AC39" s="237"/>
      <c r="AD39" s="237"/>
      <c r="AE39" s="254"/>
      <c r="AG39" s="79"/>
      <c r="AH39" s="79"/>
      <c r="AI39" s="79"/>
      <c r="AJ39" s="79"/>
      <c r="AK39" s="79"/>
      <c r="AL39" s="79"/>
      <c r="AM39" s="79"/>
      <c r="AN39" s="79"/>
      <c r="AO39" s="79"/>
    </row>
    <row r="40" spans="1:41" ht="26.1" customHeight="1" x14ac:dyDescent="0.25">
      <c r="A40" s="236"/>
      <c r="B40" s="219"/>
      <c r="C40" s="240"/>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16" t="s">
        <v>68</v>
      </c>
      <c r="R40" s="217"/>
      <c r="S40" s="217"/>
      <c r="T40" s="217"/>
      <c r="U40" s="217"/>
      <c r="V40" s="217"/>
      <c r="W40" s="217"/>
      <c r="X40" s="238"/>
      <c r="Y40" s="216" t="s">
        <v>69</v>
      </c>
      <c r="Z40" s="217"/>
      <c r="AA40" s="217"/>
      <c r="AB40" s="217"/>
      <c r="AC40" s="217"/>
      <c r="AD40" s="217"/>
      <c r="AE40" s="218"/>
      <c r="AG40" s="85"/>
      <c r="AH40" s="85"/>
      <c r="AI40" s="85"/>
      <c r="AJ40" s="85"/>
      <c r="AK40" s="85"/>
      <c r="AL40" s="85"/>
      <c r="AM40" s="85"/>
      <c r="AN40" s="85"/>
      <c r="AO40" s="85"/>
    </row>
    <row r="41" spans="1:41" ht="28.5" customHeight="1" x14ac:dyDescent="0.25">
      <c r="A41" s="230" t="s">
        <v>399</v>
      </c>
      <c r="B41" s="228">
        <v>0.1</v>
      </c>
      <c r="C41" s="86" t="s">
        <v>47</v>
      </c>
      <c r="D41" s="87"/>
      <c r="E41" s="87"/>
      <c r="F41" s="87"/>
      <c r="G41" s="87"/>
      <c r="H41" s="87"/>
      <c r="I41" s="87"/>
      <c r="J41" s="87">
        <v>0.16</v>
      </c>
      <c r="K41" s="87">
        <v>0.16</v>
      </c>
      <c r="L41" s="87">
        <v>0.16</v>
      </c>
      <c r="M41" s="87">
        <v>0.16</v>
      </c>
      <c r="N41" s="87">
        <v>0.16</v>
      </c>
      <c r="O41" s="87">
        <v>0.2</v>
      </c>
      <c r="P41" s="88">
        <f t="shared" ref="P41:P48" si="1">SUM(D41:O41)</f>
        <v>1</v>
      </c>
      <c r="Q41" s="207" t="s">
        <v>410</v>
      </c>
      <c r="R41" s="208"/>
      <c r="S41" s="208"/>
      <c r="T41" s="208"/>
      <c r="U41" s="208"/>
      <c r="V41" s="208"/>
      <c r="W41" s="208"/>
      <c r="X41" s="209"/>
      <c r="Y41" s="213" t="s">
        <v>417</v>
      </c>
      <c r="Z41" s="208"/>
      <c r="AA41" s="208"/>
      <c r="AB41" s="208"/>
      <c r="AC41" s="208"/>
      <c r="AD41" s="208"/>
      <c r="AE41" s="214"/>
      <c r="AG41" s="89"/>
      <c r="AH41" s="89"/>
      <c r="AI41" s="89"/>
      <c r="AJ41" s="89"/>
      <c r="AK41" s="89"/>
      <c r="AL41" s="89"/>
      <c r="AM41" s="89"/>
      <c r="AN41" s="89"/>
      <c r="AO41" s="89"/>
    </row>
    <row r="42" spans="1:41" ht="28.5" customHeight="1" x14ac:dyDescent="0.25">
      <c r="A42" s="230"/>
      <c r="B42" s="228"/>
      <c r="C42" s="90" t="s">
        <v>48</v>
      </c>
      <c r="D42" s="91"/>
      <c r="E42" s="91"/>
      <c r="F42" s="91"/>
      <c r="G42" s="91"/>
      <c r="H42" s="91"/>
      <c r="I42" s="91"/>
      <c r="J42" s="91">
        <v>0.16</v>
      </c>
      <c r="K42" s="91">
        <v>0.16</v>
      </c>
      <c r="L42" s="91"/>
      <c r="M42" s="91"/>
      <c r="N42" s="91"/>
      <c r="O42" s="91"/>
      <c r="P42" s="88">
        <f t="shared" si="1"/>
        <v>0.32</v>
      </c>
      <c r="Q42" s="210"/>
      <c r="R42" s="211"/>
      <c r="S42" s="211"/>
      <c r="T42" s="211"/>
      <c r="U42" s="211"/>
      <c r="V42" s="211"/>
      <c r="W42" s="211"/>
      <c r="X42" s="212"/>
      <c r="Y42" s="210"/>
      <c r="Z42" s="211"/>
      <c r="AA42" s="211"/>
      <c r="AB42" s="211"/>
      <c r="AC42" s="211"/>
      <c r="AD42" s="211"/>
      <c r="AE42" s="215"/>
    </row>
    <row r="43" spans="1:41" ht="28.5" customHeight="1" x14ac:dyDescent="0.25">
      <c r="A43" s="230" t="s">
        <v>380</v>
      </c>
      <c r="B43" s="228">
        <v>0.09</v>
      </c>
      <c r="C43" s="86" t="s">
        <v>47</v>
      </c>
      <c r="D43" s="87"/>
      <c r="E43" s="87"/>
      <c r="F43" s="87"/>
      <c r="G43" s="87"/>
      <c r="H43" s="87"/>
      <c r="I43" s="87"/>
      <c r="J43" s="87">
        <v>0.16</v>
      </c>
      <c r="K43" s="87">
        <v>0.16</v>
      </c>
      <c r="L43" s="87">
        <v>0.16</v>
      </c>
      <c r="M43" s="87">
        <v>0.16</v>
      </c>
      <c r="N43" s="87">
        <v>0.16</v>
      </c>
      <c r="O43" s="87">
        <v>0.2</v>
      </c>
      <c r="P43" s="88">
        <f t="shared" si="1"/>
        <v>1</v>
      </c>
      <c r="Q43" s="207" t="s">
        <v>431</v>
      </c>
      <c r="R43" s="208"/>
      <c r="S43" s="208"/>
      <c r="T43" s="208"/>
      <c r="U43" s="208"/>
      <c r="V43" s="208"/>
      <c r="W43" s="208"/>
      <c r="X43" s="209"/>
      <c r="Y43" s="213" t="s">
        <v>416</v>
      </c>
      <c r="Z43" s="208"/>
      <c r="AA43" s="208"/>
      <c r="AB43" s="208"/>
      <c r="AC43" s="208"/>
      <c r="AD43" s="208"/>
      <c r="AE43" s="214"/>
    </row>
    <row r="44" spans="1:41" ht="28.5" customHeight="1" x14ac:dyDescent="0.25">
      <c r="A44" s="230"/>
      <c r="B44" s="228"/>
      <c r="C44" s="90" t="s">
        <v>48</v>
      </c>
      <c r="D44" s="91"/>
      <c r="E44" s="91"/>
      <c r="F44" s="91"/>
      <c r="G44" s="91"/>
      <c r="H44" s="91"/>
      <c r="I44" s="91"/>
      <c r="J44" s="91">
        <v>0.16</v>
      </c>
      <c r="K44" s="91">
        <v>0.16</v>
      </c>
      <c r="L44" s="91"/>
      <c r="M44" s="91"/>
      <c r="N44" s="91"/>
      <c r="O44" s="91"/>
      <c r="P44" s="88">
        <f t="shared" si="1"/>
        <v>0.32</v>
      </c>
      <c r="Q44" s="210"/>
      <c r="R44" s="211"/>
      <c r="S44" s="211"/>
      <c r="T44" s="211"/>
      <c r="U44" s="211"/>
      <c r="V44" s="211"/>
      <c r="W44" s="211"/>
      <c r="X44" s="212"/>
      <c r="Y44" s="210"/>
      <c r="Z44" s="211"/>
      <c r="AA44" s="211"/>
      <c r="AB44" s="211"/>
      <c r="AC44" s="211"/>
      <c r="AD44" s="211"/>
      <c r="AE44" s="215"/>
    </row>
    <row r="45" spans="1:41" ht="28.5" customHeight="1" x14ac:dyDescent="0.25">
      <c r="A45" s="230" t="s">
        <v>378</v>
      </c>
      <c r="B45" s="228">
        <v>0.09</v>
      </c>
      <c r="C45" s="86" t="s">
        <v>47</v>
      </c>
      <c r="D45" s="87"/>
      <c r="E45" s="87"/>
      <c r="F45" s="87"/>
      <c r="G45" s="87"/>
      <c r="H45" s="87"/>
      <c r="I45" s="87"/>
      <c r="J45" s="87">
        <v>0.16</v>
      </c>
      <c r="K45" s="87">
        <v>0.16</v>
      </c>
      <c r="L45" s="87">
        <v>0.16</v>
      </c>
      <c r="M45" s="87">
        <v>0.16</v>
      </c>
      <c r="N45" s="87">
        <v>0.16</v>
      </c>
      <c r="O45" s="87">
        <v>0.2</v>
      </c>
      <c r="P45" s="88">
        <f t="shared" si="1"/>
        <v>1</v>
      </c>
      <c r="Q45" s="207" t="s">
        <v>411</v>
      </c>
      <c r="R45" s="208"/>
      <c r="S45" s="208"/>
      <c r="T45" s="208"/>
      <c r="U45" s="208"/>
      <c r="V45" s="208"/>
      <c r="W45" s="208"/>
      <c r="X45" s="209"/>
      <c r="Y45" s="213" t="s">
        <v>415</v>
      </c>
      <c r="Z45" s="208"/>
      <c r="AA45" s="208"/>
      <c r="AB45" s="208"/>
      <c r="AC45" s="208"/>
      <c r="AD45" s="208"/>
      <c r="AE45" s="214"/>
    </row>
    <row r="46" spans="1:41" ht="28.5" customHeight="1" x14ac:dyDescent="0.25">
      <c r="A46" s="230"/>
      <c r="B46" s="228"/>
      <c r="C46" s="90" t="s">
        <v>48</v>
      </c>
      <c r="D46" s="91"/>
      <c r="E46" s="91"/>
      <c r="F46" s="91"/>
      <c r="G46" s="91"/>
      <c r="H46" s="91"/>
      <c r="I46" s="91"/>
      <c r="J46" s="91">
        <v>0.16</v>
      </c>
      <c r="K46" s="91">
        <v>0.16</v>
      </c>
      <c r="L46" s="91"/>
      <c r="M46" s="91"/>
      <c r="N46" s="91"/>
      <c r="O46" s="91"/>
      <c r="P46" s="88">
        <f t="shared" si="1"/>
        <v>0.32</v>
      </c>
      <c r="Q46" s="210"/>
      <c r="R46" s="211"/>
      <c r="S46" s="211"/>
      <c r="T46" s="211"/>
      <c r="U46" s="211"/>
      <c r="V46" s="211"/>
      <c r="W46" s="211"/>
      <c r="X46" s="212"/>
      <c r="Y46" s="210"/>
      <c r="Z46" s="211"/>
      <c r="AA46" s="211"/>
      <c r="AB46" s="211"/>
      <c r="AC46" s="211"/>
      <c r="AD46" s="211"/>
      <c r="AE46" s="215"/>
    </row>
    <row r="47" spans="1:41" ht="28.5" customHeight="1" x14ac:dyDescent="0.25">
      <c r="A47" s="226" t="s">
        <v>379</v>
      </c>
      <c r="B47" s="228">
        <v>0.09</v>
      </c>
      <c r="C47" s="86" t="s">
        <v>47</v>
      </c>
      <c r="D47" s="87"/>
      <c r="E47" s="87"/>
      <c r="F47" s="87"/>
      <c r="G47" s="87"/>
      <c r="H47" s="87"/>
      <c r="I47" s="87"/>
      <c r="J47" s="87">
        <v>0.16</v>
      </c>
      <c r="K47" s="87">
        <v>0.16</v>
      </c>
      <c r="L47" s="87">
        <v>0.16</v>
      </c>
      <c r="M47" s="87">
        <v>0.16</v>
      </c>
      <c r="N47" s="87">
        <v>0.16</v>
      </c>
      <c r="O47" s="87">
        <v>0.2</v>
      </c>
      <c r="P47" s="88">
        <f t="shared" si="1"/>
        <v>1</v>
      </c>
      <c r="Q47" s="207" t="s">
        <v>412</v>
      </c>
      <c r="R47" s="208"/>
      <c r="S47" s="208"/>
      <c r="T47" s="208"/>
      <c r="U47" s="208"/>
      <c r="V47" s="208"/>
      <c r="W47" s="208"/>
      <c r="X47" s="209"/>
      <c r="Y47" s="213" t="s">
        <v>418</v>
      </c>
      <c r="Z47" s="208"/>
      <c r="AA47" s="208"/>
      <c r="AB47" s="208"/>
      <c r="AC47" s="208"/>
      <c r="AD47" s="208"/>
      <c r="AE47" s="214"/>
    </row>
    <row r="48" spans="1:41" ht="28.5" customHeight="1" thickBot="1" x14ac:dyDescent="0.3">
      <c r="A48" s="227"/>
      <c r="B48" s="229"/>
      <c r="C48" s="82" t="s">
        <v>48</v>
      </c>
      <c r="D48" s="92"/>
      <c r="E48" s="92"/>
      <c r="F48" s="92"/>
      <c r="G48" s="92"/>
      <c r="H48" s="92"/>
      <c r="I48" s="92"/>
      <c r="J48" s="92">
        <v>0.16</v>
      </c>
      <c r="K48" s="92">
        <v>0.16</v>
      </c>
      <c r="L48" s="92"/>
      <c r="M48" s="92"/>
      <c r="N48" s="92"/>
      <c r="O48" s="92"/>
      <c r="P48" s="93">
        <f t="shared" si="1"/>
        <v>0.32</v>
      </c>
      <c r="Q48" s="210"/>
      <c r="R48" s="211"/>
      <c r="S48" s="211"/>
      <c r="T48" s="211"/>
      <c r="U48" s="211"/>
      <c r="V48" s="211"/>
      <c r="W48" s="211"/>
      <c r="X48" s="212"/>
      <c r="Y48" s="210"/>
      <c r="Z48" s="211"/>
      <c r="AA48" s="211"/>
      <c r="AB48" s="211"/>
      <c r="AC48" s="211"/>
      <c r="AD48" s="211"/>
      <c r="AE48" s="215"/>
    </row>
    <row r="49" spans="1:1" ht="15" customHeight="1" x14ac:dyDescent="0.25">
      <c r="A49" s="15" t="s">
        <v>70</v>
      </c>
    </row>
  </sheetData>
  <mergeCells count="84">
    <mergeCell ref="C18:AE18"/>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C17:AE17"/>
    <mergeCell ref="Q47:X48"/>
    <mergeCell ref="Y47:AE48"/>
    <mergeCell ref="Y40:AE40"/>
    <mergeCell ref="Y41:AE42"/>
    <mergeCell ref="Q43:X44"/>
    <mergeCell ref="Y43:AE44"/>
    <mergeCell ref="Q45:X46"/>
    <mergeCell ref="Y45:AE46"/>
    <mergeCell ref="Q41:X42"/>
    <mergeCell ref="D28:O28"/>
    <mergeCell ref="P28:P29"/>
    <mergeCell ref="A27:AE27"/>
    <mergeCell ref="U34:X34"/>
    <mergeCell ref="Y34:AB34"/>
    <mergeCell ref="A32:AE32"/>
  </mergeCells>
  <dataValidations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D0EB1195-1CC7-4D68-AE33-7B1C60B4CBD6}"/>
    <hyperlink ref="Y43" r:id="rId2" xr:uid="{586B3775-12D9-4144-84F2-E7D9CEBB2392}"/>
    <hyperlink ref="Y45" r:id="rId3" xr:uid="{3217E004-1D31-4BD4-AE32-6338B2737D76}"/>
    <hyperlink ref="Y47" r:id="rId4" xr:uid="{ABF76743-CBBB-4E7E-9C38-5ECCF1E1D2DE}"/>
  </hyperlinks>
  <pageMargins left="0.25" right="0.25" top="0.75" bottom="0.75" header="0.3" footer="0.3"/>
  <pageSetup scale="20" fitToHeight="0" orientation="landscape" r:id="rId5"/>
  <customProperties>
    <customPr name="_pios_id" r:id="rId6"/>
    <customPr name="EpmWorksheetKeyString_GUID" r:id="rId7"/>
  </customProperties>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6E8E-535B-435B-A51C-59FC7E19DFC8}">
  <sheetPr>
    <tabColor theme="7" tint="0.39997558519241921"/>
    <pageSetUpPr fitToPage="1"/>
  </sheetPr>
  <dimension ref="A1:AO47"/>
  <sheetViews>
    <sheetView showGridLines="0" tabSelected="1" view="pageBreakPreview" topLeftCell="Q36" zoomScale="80" zoomScaleNormal="90" zoomScaleSheetLayoutView="80" workbookViewId="0">
      <selection activeCell="W48" sqref="W48"/>
    </sheetView>
  </sheetViews>
  <sheetFormatPr baseColWidth="10" defaultColWidth="10.85546875" defaultRowHeight="14.25" x14ac:dyDescent="0.25"/>
  <cols>
    <col min="1" max="1" width="38.42578125" style="15" customWidth="1"/>
    <col min="2" max="2" width="20.5703125" style="15" customWidth="1"/>
    <col min="3" max="14" width="20.7109375" style="15" customWidth="1"/>
    <col min="15" max="15" width="20.5703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12" t="s">
        <v>1</v>
      </c>
      <c r="AC1" s="313"/>
      <c r="AD1" s="313"/>
      <c r="AE1" s="314"/>
    </row>
    <row r="2" spans="1:31" ht="30.75" customHeight="1" thickBot="1" x14ac:dyDescent="0.3">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12" t="s">
        <v>204</v>
      </c>
      <c r="AC2" s="313"/>
      <c r="AD2" s="313"/>
      <c r="AE2" s="314"/>
    </row>
    <row r="3" spans="1:31" ht="24" customHeight="1" thickBot="1" x14ac:dyDescent="0.3">
      <c r="A3" s="301"/>
      <c r="B3" s="306" t="s">
        <v>3</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12" t="s">
        <v>352</v>
      </c>
      <c r="AC3" s="313"/>
      <c r="AD3" s="313"/>
      <c r="AE3" s="314"/>
    </row>
    <row r="4" spans="1:31" ht="21.75" customHeight="1" thickBot="1" x14ac:dyDescent="0.3">
      <c r="A4" s="302"/>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15" t="s">
        <v>205</v>
      </c>
      <c r="AC4" s="316"/>
      <c r="AD4" s="316"/>
      <c r="AE4" s="317"/>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7" t="s">
        <v>4</v>
      </c>
      <c r="B7" s="258"/>
      <c r="C7" s="295" t="s">
        <v>23</v>
      </c>
      <c r="D7" s="257" t="s">
        <v>5</v>
      </c>
      <c r="E7" s="263"/>
      <c r="F7" s="263"/>
      <c r="G7" s="263"/>
      <c r="H7" s="258"/>
      <c r="I7" s="287">
        <v>46633</v>
      </c>
      <c r="J7" s="288"/>
      <c r="K7" s="257" t="s">
        <v>6</v>
      </c>
      <c r="L7" s="258"/>
      <c r="M7" s="279" t="s">
        <v>7</v>
      </c>
      <c r="N7" s="280"/>
      <c r="O7" s="268"/>
      <c r="P7" s="269"/>
      <c r="Q7" s="20"/>
      <c r="R7" s="20"/>
      <c r="S7" s="20"/>
      <c r="T7" s="20"/>
      <c r="U7" s="20"/>
      <c r="V7" s="20"/>
      <c r="W7" s="20"/>
      <c r="X7" s="20"/>
      <c r="Y7" s="20"/>
      <c r="Z7" s="21"/>
      <c r="AA7" s="20"/>
      <c r="AB7" s="20"/>
      <c r="AD7" s="22"/>
      <c r="AE7" s="23"/>
    </row>
    <row r="8" spans="1:31" ht="15" x14ac:dyDescent="0.25">
      <c r="A8" s="259"/>
      <c r="B8" s="260"/>
      <c r="C8" s="296"/>
      <c r="D8" s="259"/>
      <c r="E8" s="264"/>
      <c r="F8" s="264"/>
      <c r="G8" s="264"/>
      <c r="H8" s="260"/>
      <c r="I8" s="289"/>
      <c r="J8" s="290"/>
      <c r="K8" s="259"/>
      <c r="L8" s="260"/>
      <c r="M8" s="298" t="s">
        <v>8</v>
      </c>
      <c r="N8" s="299"/>
      <c r="O8" s="281"/>
      <c r="P8" s="282"/>
      <c r="Q8" s="20"/>
      <c r="R8" s="20"/>
      <c r="S8" s="20"/>
      <c r="T8" s="20"/>
      <c r="U8" s="20"/>
      <c r="V8" s="20"/>
      <c r="W8" s="20"/>
      <c r="X8" s="20"/>
      <c r="Y8" s="20"/>
      <c r="Z8" s="21"/>
      <c r="AA8" s="20"/>
      <c r="AB8" s="20"/>
      <c r="AD8" s="22"/>
      <c r="AE8" s="23"/>
    </row>
    <row r="9" spans="1:31" ht="15.75" thickBot="1" x14ac:dyDescent="0.3">
      <c r="A9" s="261"/>
      <c r="B9" s="262"/>
      <c r="C9" s="297"/>
      <c r="D9" s="261"/>
      <c r="E9" s="265"/>
      <c r="F9" s="265"/>
      <c r="G9" s="265"/>
      <c r="H9" s="262"/>
      <c r="I9" s="291"/>
      <c r="J9" s="292"/>
      <c r="K9" s="261"/>
      <c r="L9" s="262"/>
      <c r="M9" s="283" t="s">
        <v>9</v>
      </c>
      <c r="N9" s="284"/>
      <c r="O9" s="285" t="s">
        <v>398</v>
      </c>
      <c r="P9" s="28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7" t="s">
        <v>10</v>
      </c>
      <c r="B11" s="258"/>
      <c r="C11" s="223" t="s">
        <v>308</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25">
      <c r="A12" s="259"/>
      <c r="B12" s="260"/>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row>
    <row r="13" spans="1:31" ht="15" customHeight="1" thickBot="1" x14ac:dyDescent="0.3">
      <c r="A13" s="261"/>
      <c r="B13" s="262"/>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 customHeight="1" thickBot="1" x14ac:dyDescent="0.3">
      <c r="A15" s="266" t="s">
        <v>206</v>
      </c>
      <c r="B15" s="267"/>
      <c r="C15" s="276" t="s">
        <v>371</v>
      </c>
      <c r="D15" s="277"/>
      <c r="E15" s="277"/>
      <c r="F15" s="277"/>
      <c r="G15" s="277"/>
      <c r="H15" s="277"/>
      <c r="I15" s="277"/>
      <c r="J15" s="277"/>
      <c r="K15" s="278"/>
      <c r="L15" s="293" t="s">
        <v>11</v>
      </c>
      <c r="M15" s="326"/>
      <c r="N15" s="326"/>
      <c r="O15" s="326"/>
      <c r="P15" s="326"/>
      <c r="Q15" s="294"/>
      <c r="R15" s="330" t="s">
        <v>300</v>
      </c>
      <c r="S15" s="331"/>
      <c r="T15" s="331"/>
      <c r="U15" s="331"/>
      <c r="V15" s="331"/>
      <c r="W15" s="331"/>
      <c r="X15" s="332"/>
      <c r="Y15" s="293" t="s">
        <v>207</v>
      </c>
      <c r="Z15" s="294"/>
      <c r="AA15" s="327" t="s">
        <v>329</v>
      </c>
      <c r="AB15" s="328"/>
      <c r="AC15" s="328"/>
      <c r="AD15" s="328"/>
      <c r="AE15" s="329"/>
    </row>
    <row r="16" spans="1:31" ht="9" customHeight="1" thickBot="1" x14ac:dyDescent="0.3">
      <c r="A16" s="24"/>
      <c r="B16" s="20"/>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D16" s="22"/>
      <c r="AE16" s="23"/>
    </row>
    <row r="17" spans="1:33" s="40" customFormat="1" ht="37.5" customHeight="1" thickBot="1" x14ac:dyDescent="0.3">
      <c r="A17" s="266" t="s">
        <v>208</v>
      </c>
      <c r="B17" s="267"/>
      <c r="C17" s="318" t="s">
        <v>376</v>
      </c>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20"/>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3" t="s">
        <v>12</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294"/>
      <c r="AF19" s="44"/>
    </row>
    <row r="20" spans="1:33" ht="32.1" customHeight="1" thickBot="1" x14ac:dyDescent="0.3">
      <c r="A20" s="45" t="s">
        <v>13</v>
      </c>
      <c r="B20" s="323" t="s">
        <v>14</v>
      </c>
      <c r="C20" s="324"/>
      <c r="D20" s="324"/>
      <c r="E20" s="324"/>
      <c r="F20" s="324"/>
      <c r="G20" s="324"/>
      <c r="H20" s="324"/>
      <c r="I20" s="324"/>
      <c r="J20" s="324"/>
      <c r="K20" s="324"/>
      <c r="L20" s="324"/>
      <c r="M20" s="324"/>
      <c r="N20" s="324"/>
      <c r="O20" s="325"/>
      <c r="P20" s="293" t="s">
        <v>15</v>
      </c>
      <c r="Q20" s="326"/>
      <c r="R20" s="326"/>
      <c r="S20" s="326"/>
      <c r="T20" s="326"/>
      <c r="U20" s="326"/>
      <c r="V20" s="326"/>
      <c r="W20" s="326"/>
      <c r="X20" s="326"/>
      <c r="Y20" s="326"/>
      <c r="Z20" s="326"/>
      <c r="AA20" s="326"/>
      <c r="AB20" s="326"/>
      <c r="AC20" s="326"/>
      <c r="AD20" s="326"/>
      <c r="AE20" s="294"/>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8">
        <v>112641707</v>
      </c>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25">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177">
        <v>77862980</v>
      </c>
      <c r="Y22" s="177"/>
      <c r="Z22" s="177"/>
      <c r="AA22" s="177"/>
      <c r="AB22" s="177">
        <v>34778727</v>
      </c>
      <c r="AC22" s="58">
        <f>SUM(Q22:AB22)</f>
        <v>112641707</v>
      </c>
      <c r="AE22" s="59"/>
      <c r="AF22" s="52"/>
    </row>
    <row r="23" spans="1:33" ht="32.1" customHeight="1" x14ac:dyDescent="0.25">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193">
        <v>77862980</v>
      </c>
      <c r="Y23" s="62"/>
      <c r="Z23" s="62"/>
      <c r="AA23" s="62"/>
      <c r="AB23" s="62"/>
      <c r="AC23" s="62">
        <f>SUM(Q23:AB23)</f>
        <v>77862980</v>
      </c>
      <c r="AD23" s="62">
        <f>AC23/SUM(W22:AB22)</f>
        <v>0.69124467369799358</v>
      </c>
      <c r="AE23" s="64">
        <f>AC23/AC22</f>
        <v>0.69124467369799358</v>
      </c>
      <c r="AF23" s="52"/>
    </row>
    <row r="24" spans="1:33" ht="32.1" customHeight="1" x14ac:dyDescent="0.25">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17713812</v>
      </c>
      <c r="Z24" s="62">
        <v>17713812</v>
      </c>
      <c r="AA24" s="62">
        <v>17713812</v>
      </c>
      <c r="AB24" s="62">
        <f>17713812+34778727</f>
        <v>52492539</v>
      </c>
      <c r="AC24" s="62">
        <f>SUM(Q24:AB24)</f>
        <v>105633975</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69"/>
      <c r="Z25" s="69"/>
      <c r="AA25" s="69"/>
      <c r="AB25" s="69"/>
      <c r="AC25" s="69">
        <f>SUM(Q25:AB25)</f>
        <v>0</v>
      </c>
      <c r="AD25" s="69">
        <f>AC25/SUM(W24:AB24)</f>
        <v>0</v>
      </c>
      <c r="AE25" s="71">
        <f>AC25/AC24</f>
        <v>0</v>
      </c>
      <c r="AF25" s="52"/>
    </row>
    <row r="26" spans="1:33" s="72" customFormat="1" ht="16.5" customHeight="1" thickBot="1" x14ac:dyDescent="0.25"/>
    <row r="27" spans="1:33" ht="33.950000000000003" customHeight="1" x14ac:dyDescent="0.25">
      <c r="A27" s="220" t="s">
        <v>218</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2"/>
    </row>
    <row r="28" spans="1:33" ht="15" customHeight="1" x14ac:dyDescent="0.25">
      <c r="A28" s="236" t="s">
        <v>217</v>
      </c>
      <c r="B28" s="219" t="s">
        <v>38</v>
      </c>
      <c r="C28" s="219"/>
      <c r="D28" s="219" t="s">
        <v>39</v>
      </c>
      <c r="E28" s="219"/>
      <c r="F28" s="219"/>
      <c r="G28" s="219"/>
      <c r="H28" s="219"/>
      <c r="I28" s="219"/>
      <c r="J28" s="219"/>
      <c r="K28" s="219"/>
      <c r="L28" s="219"/>
      <c r="M28" s="219"/>
      <c r="N28" s="219"/>
      <c r="O28" s="219"/>
      <c r="P28" s="219" t="s">
        <v>28</v>
      </c>
      <c r="Q28" s="219" t="s">
        <v>219</v>
      </c>
      <c r="R28" s="219"/>
      <c r="S28" s="219"/>
      <c r="T28" s="219"/>
      <c r="U28" s="219"/>
      <c r="V28" s="219"/>
      <c r="W28" s="219"/>
      <c r="X28" s="219"/>
      <c r="Y28" s="219" t="s">
        <v>40</v>
      </c>
      <c r="Z28" s="219"/>
      <c r="AA28" s="219"/>
      <c r="AB28" s="219"/>
      <c r="AC28" s="219"/>
      <c r="AD28" s="219"/>
      <c r="AE28" s="255"/>
    </row>
    <row r="29" spans="1:33" ht="27" customHeight="1" x14ac:dyDescent="0.25">
      <c r="A29" s="236"/>
      <c r="B29" s="219"/>
      <c r="C29" s="219"/>
      <c r="D29" s="73" t="s">
        <v>16</v>
      </c>
      <c r="E29" s="73" t="s">
        <v>17</v>
      </c>
      <c r="F29" s="73" t="s">
        <v>18</v>
      </c>
      <c r="G29" s="73" t="s">
        <v>19</v>
      </c>
      <c r="H29" s="73" t="s">
        <v>20</v>
      </c>
      <c r="I29" s="73" t="s">
        <v>21</v>
      </c>
      <c r="J29" s="73" t="s">
        <v>22</v>
      </c>
      <c r="K29" s="73" t="s">
        <v>23</v>
      </c>
      <c r="L29" s="73" t="s">
        <v>24</v>
      </c>
      <c r="M29" s="73" t="s">
        <v>25</v>
      </c>
      <c r="N29" s="73" t="s">
        <v>26</v>
      </c>
      <c r="O29" s="73" t="s">
        <v>27</v>
      </c>
      <c r="P29" s="219"/>
      <c r="Q29" s="219"/>
      <c r="R29" s="219"/>
      <c r="S29" s="219"/>
      <c r="T29" s="219"/>
      <c r="U29" s="219"/>
      <c r="V29" s="219"/>
      <c r="W29" s="219"/>
      <c r="X29" s="219"/>
      <c r="Y29" s="219"/>
      <c r="Z29" s="219"/>
      <c r="AA29" s="219"/>
      <c r="AB29" s="219"/>
      <c r="AC29" s="219"/>
      <c r="AD29" s="219"/>
      <c r="AE29" s="255"/>
    </row>
    <row r="30" spans="1:33" ht="42" customHeight="1" thickBot="1" x14ac:dyDescent="0.3">
      <c r="A30" s="74"/>
      <c r="B30" s="333"/>
      <c r="C30" s="333"/>
      <c r="D30" s="16"/>
      <c r="E30" s="16"/>
      <c r="F30" s="16"/>
      <c r="G30" s="16"/>
      <c r="H30" s="16"/>
      <c r="I30" s="16"/>
      <c r="J30" s="16"/>
      <c r="K30" s="16"/>
      <c r="L30" s="16"/>
      <c r="M30" s="16"/>
      <c r="N30" s="16"/>
      <c r="O30" s="16"/>
      <c r="P30" s="75">
        <f>SUM(D30:O30)</f>
        <v>0</v>
      </c>
      <c r="Q30" s="321"/>
      <c r="R30" s="321"/>
      <c r="S30" s="321"/>
      <c r="T30" s="321"/>
      <c r="U30" s="321"/>
      <c r="V30" s="321"/>
      <c r="W30" s="321"/>
      <c r="X30" s="321"/>
      <c r="Y30" s="321"/>
      <c r="Z30" s="321"/>
      <c r="AA30" s="321"/>
      <c r="AB30" s="321"/>
      <c r="AC30" s="321"/>
      <c r="AD30" s="321"/>
      <c r="AE30" s="322"/>
      <c r="AF30" s="162"/>
      <c r="AG30" s="162"/>
    </row>
    <row r="31" spans="1:33" ht="12" customHeight="1" thickBot="1" x14ac:dyDescent="0.3">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25">
      <c r="A32" s="223" t="s">
        <v>49</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162"/>
      <c r="AG32" s="162"/>
    </row>
    <row r="33" spans="1:41" ht="23.1" customHeight="1" x14ac:dyDescent="0.25">
      <c r="A33" s="236" t="s">
        <v>50</v>
      </c>
      <c r="B33" s="219" t="s">
        <v>209</v>
      </c>
      <c r="C33" s="219" t="s">
        <v>38</v>
      </c>
      <c r="D33" s="219" t="s">
        <v>220</v>
      </c>
      <c r="E33" s="219"/>
      <c r="F33" s="219"/>
      <c r="G33" s="219"/>
      <c r="H33" s="219"/>
      <c r="I33" s="219"/>
      <c r="J33" s="219"/>
      <c r="K33" s="219"/>
      <c r="L33" s="219"/>
      <c r="M33" s="219"/>
      <c r="N33" s="219"/>
      <c r="O33" s="219"/>
      <c r="P33" s="219"/>
      <c r="Q33" s="219" t="s">
        <v>54</v>
      </c>
      <c r="R33" s="219"/>
      <c r="S33" s="219"/>
      <c r="T33" s="219"/>
      <c r="U33" s="219"/>
      <c r="V33" s="219"/>
      <c r="W33" s="219"/>
      <c r="X33" s="219"/>
      <c r="Y33" s="219"/>
      <c r="Z33" s="219"/>
      <c r="AA33" s="219"/>
      <c r="AB33" s="219"/>
      <c r="AC33" s="219"/>
      <c r="AD33" s="219"/>
      <c r="AE33" s="255"/>
      <c r="AF33" s="162"/>
      <c r="AG33" s="165"/>
      <c r="AH33" s="79"/>
      <c r="AI33" s="79"/>
      <c r="AJ33" s="79"/>
      <c r="AK33" s="79"/>
      <c r="AL33" s="79"/>
      <c r="AM33" s="79"/>
      <c r="AN33" s="79"/>
      <c r="AO33" s="79"/>
    </row>
    <row r="34" spans="1:41" ht="27" customHeight="1" x14ac:dyDescent="0.25">
      <c r="A34" s="236"/>
      <c r="B34" s="219"/>
      <c r="C34" s="256"/>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16" t="s">
        <v>43</v>
      </c>
      <c r="R34" s="217"/>
      <c r="S34" s="217"/>
      <c r="T34" s="238"/>
      <c r="U34" s="219" t="s">
        <v>44</v>
      </c>
      <c r="V34" s="219"/>
      <c r="W34" s="219"/>
      <c r="X34" s="219"/>
      <c r="Y34" s="219" t="s">
        <v>45</v>
      </c>
      <c r="Z34" s="219"/>
      <c r="AA34" s="219"/>
      <c r="AB34" s="219"/>
      <c r="AC34" s="219" t="s">
        <v>46</v>
      </c>
      <c r="AD34" s="219"/>
      <c r="AE34" s="255"/>
      <c r="AF34" s="162"/>
      <c r="AG34" s="165"/>
      <c r="AH34" s="79"/>
      <c r="AI34" s="79"/>
      <c r="AJ34" s="79"/>
      <c r="AK34" s="79"/>
      <c r="AL34" s="79"/>
      <c r="AM34" s="79"/>
      <c r="AN34" s="79"/>
      <c r="AO34" s="79"/>
    </row>
    <row r="35" spans="1:41" ht="106.5" customHeight="1" x14ac:dyDescent="0.25">
      <c r="A35" s="231" t="s">
        <v>395</v>
      </c>
      <c r="B35" s="335">
        <v>0.33</v>
      </c>
      <c r="C35" s="81" t="s">
        <v>47</v>
      </c>
      <c r="D35" s="80"/>
      <c r="E35" s="80"/>
      <c r="F35" s="80"/>
      <c r="G35" s="80"/>
      <c r="H35" s="80"/>
      <c r="I35" s="80"/>
      <c r="J35" s="186">
        <v>0.1666</v>
      </c>
      <c r="K35" s="186">
        <v>0.1666</v>
      </c>
      <c r="L35" s="186">
        <v>0.1666</v>
      </c>
      <c r="M35" s="186">
        <v>0.1666</v>
      </c>
      <c r="N35" s="186">
        <v>0.1666</v>
      </c>
      <c r="O35" s="186">
        <v>0.16700000000000001</v>
      </c>
      <c r="P35" s="185">
        <f>SUM(J35:O35)</f>
        <v>1</v>
      </c>
      <c r="Q35" s="244" t="s">
        <v>425</v>
      </c>
      <c r="R35" s="245"/>
      <c r="S35" s="245"/>
      <c r="T35" s="246"/>
      <c r="U35" s="250" t="s">
        <v>429</v>
      </c>
      <c r="V35" s="250"/>
      <c r="W35" s="250"/>
      <c r="X35" s="250"/>
      <c r="Y35" s="250" t="s">
        <v>413</v>
      </c>
      <c r="Z35" s="250"/>
      <c r="AA35" s="250"/>
      <c r="AB35" s="250"/>
      <c r="AC35" s="250" t="s">
        <v>421</v>
      </c>
      <c r="AD35" s="250"/>
      <c r="AE35" s="252"/>
      <c r="AF35" s="162"/>
      <c r="AG35" s="165"/>
      <c r="AH35" s="79"/>
      <c r="AI35" s="79"/>
      <c r="AJ35" s="79"/>
      <c r="AK35" s="79"/>
      <c r="AL35" s="79"/>
      <c r="AM35" s="79"/>
      <c r="AN35" s="79"/>
      <c r="AO35" s="79"/>
    </row>
    <row r="36" spans="1:41" ht="106.5" customHeight="1" thickBot="1" x14ac:dyDescent="0.3">
      <c r="A36" s="232"/>
      <c r="B36" s="336"/>
      <c r="C36" s="82" t="s">
        <v>48</v>
      </c>
      <c r="D36" s="166"/>
      <c r="E36" s="166"/>
      <c r="F36" s="166"/>
      <c r="G36" s="83"/>
      <c r="H36" s="83"/>
      <c r="I36" s="83"/>
      <c r="J36" s="189">
        <v>0.1666</v>
      </c>
      <c r="K36" s="189">
        <v>0.1666</v>
      </c>
      <c r="L36" s="83"/>
      <c r="M36" s="83"/>
      <c r="N36" s="83"/>
      <c r="O36" s="83"/>
      <c r="P36" s="189">
        <f>SUM(D36:O36)</f>
        <v>0.3332</v>
      </c>
      <c r="Q36" s="247"/>
      <c r="R36" s="248"/>
      <c r="S36" s="248"/>
      <c r="T36" s="249"/>
      <c r="U36" s="251"/>
      <c r="V36" s="251"/>
      <c r="W36" s="251"/>
      <c r="X36" s="251"/>
      <c r="Y36" s="251"/>
      <c r="Z36" s="251"/>
      <c r="AA36" s="251"/>
      <c r="AB36" s="251"/>
      <c r="AC36" s="251"/>
      <c r="AD36" s="251"/>
      <c r="AE36" s="253"/>
      <c r="AF36" s="162"/>
      <c r="AG36" s="165"/>
      <c r="AH36" s="79"/>
      <c r="AI36" s="79"/>
      <c r="AJ36" s="79"/>
      <c r="AK36" s="79"/>
      <c r="AL36" s="79"/>
      <c r="AM36" s="79"/>
      <c r="AN36" s="79"/>
      <c r="AO36" s="79"/>
    </row>
    <row r="37" spans="1:41" s="72" customFormat="1" ht="17.25" customHeight="1" thickBot="1" x14ac:dyDescent="0.25"/>
    <row r="38" spans="1:41" ht="45" customHeight="1" thickBot="1" x14ac:dyDescent="0.3">
      <c r="A38" s="223" t="s">
        <v>210</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79"/>
      <c r="AH38" s="79"/>
      <c r="AI38" s="79"/>
      <c r="AJ38" s="79"/>
      <c r="AK38" s="79"/>
      <c r="AL38" s="79"/>
      <c r="AM38" s="79"/>
      <c r="AN38" s="79"/>
      <c r="AO38" s="79"/>
    </row>
    <row r="39" spans="1:41" ht="26.1" customHeight="1" x14ac:dyDescent="0.25">
      <c r="A39" s="235" t="s">
        <v>211</v>
      </c>
      <c r="B39" s="237" t="s">
        <v>51</v>
      </c>
      <c r="C39" s="239" t="s">
        <v>52</v>
      </c>
      <c r="D39" s="241" t="s">
        <v>53</v>
      </c>
      <c r="E39" s="242"/>
      <c r="F39" s="242"/>
      <c r="G39" s="242"/>
      <c r="H39" s="242"/>
      <c r="I39" s="242"/>
      <c r="J39" s="242"/>
      <c r="K39" s="242"/>
      <c r="L39" s="242"/>
      <c r="M39" s="242"/>
      <c r="N39" s="242"/>
      <c r="O39" s="242"/>
      <c r="P39" s="243"/>
      <c r="Q39" s="237" t="s">
        <v>212</v>
      </c>
      <c r="R39" s="237"/>
      <c r="S39" s="237"/>
      <c r="T39" s="237"/>
      <c r="U39" s="237"/>
      <c r="V39" s="237"/>
      <c r="W39" s="237"/>
      <c r="X39" s="237"/>
      <c r="Y39" s="237"/>
      <c r="Z39" s="237"/>
      <c r="AA39" s="237"/>
      <c r="AB39" s="237"/>
      <c r="AC39" s="237"/>
      <c r="AD39" s="237"/>
      <c r="AE39" s="254"/>
      <c r="AG39" s="79"/>
      <c r="AH39" s="79"/>
      <c r="AI39" s="79"/>
      <c r="AJ39" s="79"/>
      <c r="AK39" s="79"/>
      <c r="AL39" s="79"/>
      <c r="AM39" s="79"/>
      <c r="AN39" s="79"/>
      <c r="AO39" s="79"/>
    </row>
    <row r="40" spans="1:41" ht="26.1" customHeight="1" x14ac:dyDescent="0.25">
      <c r="A40" s="236"/>
      <c r="B40" s="219"/>
      <c r="C40" s="240"/>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16" t="s">
        <v>68</v>
      </c>
      <c r="R40" s="217"/>
      <c r="S40" s="217"/>
      <c r="T40" s="217"/>
      <c r="U40" s="217"/>
      <c r="V40" s="217"/>
      <c r="W40" s="217"/>
      <c r="X40" s="238"/>
      <c r="Y40" s="216" t="s">
        <v>69</v>
      </c>
      <c r="Z40" s="217"/>
      <c r="AA40" s="217"/>
      <c r="AB40" s="217"/>
      <c r="AC40" s="217"/>
      <c r="AD40" s="217"/>
      <c r="AE40" s="218"/>
      <c r="AG40" s="85"/>
      <c r="AH40" s="85"/>
      <c r="AI40" s="85"/>
      <c r="AJ40" s="85"/>
      <c r="AK40" s="85"/>
      <c r="AL40" s="85"/>
      <c r="AM40" s="85"/>
      <c r="AN40" s="85"/>
      <c r="AO40" s="85"/>
    </row>
    <row r="41" spans="1:41" ht="28.5" customHeight="1" x14ac:dyDescent="0.25">
      <c r="A41" s="226" t="s">
        <v>397</v>
      </c>
      <c r="B41" s="228">
        <v>0.11</v>
      </c>
      <c r="C41" s="86" t="s">
        <v>47</v>
      </c>
      <c r="D41" s="87"/>
      <c r="E41" s="87"/>
      <c r="F41" s="87"/>
      <c r="G41" s="87"/>
      <c r="H41" s="87"/>
      <c r="I41" s="87"/>
      <c r="J41" s="87">
        <v>0.16</v>
      </c>
      <c r="K41" s="87">
        <v>0.16</v>
      </c>
      <c r="L41" s="87">
        <v>0.16</v>
      </c>
      <c r="M41" s="87">
        <v>0.16</v>
      </c>
      <c r="N41" s="87">
        <v>0.16</v>
      </c>
      <c r="O41" s="87">
        <v>0.2</v>
      </c>
      <c r="P41" s="88">
        <f t="shared" ref="P41:P46" si="1">SUM(D41:O41)</f>
        <v>1</v>
      </c>
      <c r="Q41" s="207" t="s">
        <v>422</v>
      </c>
      <c r="R41" s="208"/>
      <c r="S41" s="208"/>
      <c r="T41" s="208"/>
      <c r="U41" s="208"/>
      <c r="V41" s="208"/>
      <c r="W41" s="208"/>
      <c r="X41" s="209"/>
      <c r="Y41" s="213" t="s">
        <v>423</v>
      </c>
      <c r="Z41" s="208"/>
      <c r="AA41" s="208"/>
      <c r="AB41" s="208"/>
      <c r="AC41" s="208"/>
      <c r="AD41" s="208"/>
      <c r="AE41" s="214"/>
      <c r="AG41" s="89"/>
      <c r="AH41" s="89"/>
      <c r="AI41" s="89"/>
      <c r="AJ41" s="89"/>
      <c r="AK41" s="89"/>
      <c r="AL41" s="89"/>
      <c r="AM41" s="89"/>
      <c r="AN41" s="89"/>
      <c r="AO41" s="89"/>
    </row>
    <row r="42" spans="1:41" ht="28.5" customHeight="1" x14ac:dyDescent="0.25">
      <c r="A42" s="226"/>
      <c r="B42" s="228"/>
      <c r="C42" s="90" t="s">
        <v>48</v>
      </c>
      <c r="D42" s="91"/>
      <c r="E42" s="91"/>
      <c r="F42" s="91"/>
      <c r="G42" s="91"/>
      <c r="H42" s="91"/>
      <c r="I42" s="91"/>
      <c r="J42" s="91">
        <v>0.16</v>
      </c>
      <c r="K42" s="91">
        <v>0.16</v>
      </c>
      <c r="L42" s="91"/>
      <c r="M42" s="91"/>
      <c r="N42" s="91"/>
      <c r="O42" s="91"/>
      <c r="P42" s="88">
        <f t="shared" si="1"/>
        <v>0.32</v>
      </c>
      <c r="Q42" s="210"/>
      <c r="R42" s="211"/>
      <c r="S42" s="211"/>
      <c r="T42" s="211"/>
      <c r="U42" s="211"/>
      <c r="V42" s="211"/>
      <c r="W42" s="211"/>
      <c r="X42" s="212"/>
      <c r="Y42" s="210"/>
      <c r="Z42" s="211"/>
      <c r="AA42" s="211"/>
      <c r="AB42" s="211"/>
      <c r="AC42" s="211"/>
      <c r="AD42" s="211"/>
      <c r="AE42" s="215"/>
    </row>
    <row r="43" spans="1:41" ht="28.5" customHeight="1" x14ac:dyDescent="0.25">
      <c r="A43" s="226" t="s">
        <v>381</v>
      </c>
      <c r="B43" s="228">
        <v>0.11</v>
      </c>
      <c r="C43" s="86" t="s">
        <v>47</v>
      </c>
      <c r="D43" s="87"/>
      <c r="E43" s="87"/>
      <c r="F43" s="87"/>
      <c r="G43" s="87"/>
      <c r="H43" s="87"/>
      <c r="I43" s="87"/>
      <c r="J43" s="87">
        <v>0.16</v>
      </c>
      <c r="K43" s="87">
        <v>0.16</v>
      </c>
      <c r="L43" s="87">
        <v>0.16</v>
      </c>
      <c r="M43" s="87">
        <v>0.16</v>
      </c>
      <c r="N43" s="87">
        <v>0.16</v>
      </c>
      <c r="O43" s="87">
        <v>0.2</v>
      </c>
      <c r="P43" s="88">
        <f t="shared" si="1"/>
        <v>1</v>
      </c>
      <c r="Q43" s="207" t="s">
        <v>441</v>
      </c>
      <c r="R43" s="208"/>
      <c r="S43" s="208"/>
      <c r="T43" s="208"/>
      <c r="U43" s="208"/>
      <c r="V43" s="208"/>
      <c r="W43" s="208"/>
      <c r="X43" s="209"/>
      <c r="Y43" s="213" t="s">
        <v>419</v>
      </c>
      <c r="Z43" s="208"/>
      <c r="AA43" s="208"/>
      <c r="AB43" s="208"/>
      <c r="AC43" s="208"/>
      <c r="AD43" s="208"/>
      <c r="AE43" s="214"/>
    </row>
    <row r="44" spans="1:41" ht="28.5" customHeight="1" x14ac:dyDescent="0.25">
      <c r="A44" s="226"/>
      <c r="B44" s="228"/>
      <c r="C44" s="90" t="s">
        <v>48</v>
      </c>
      <c r="D44" s="91"/>
      <c r="E44" s="91"/>
      <c r="F44" s="91"/>
      <c r="G44" s="91"/>
      <c r="H44" s="91"/>
      <c r="I44" s="91"/>
      <c r="J44" s="91">
        <v>0.16</v>
      </c>
      <c r="K44" s="91">
        <v>0.16</v>
      </c>
      <c r="L44" s="91"/>
      <c r="M44" s="91"/>
      <c r="N44" s="91"/>
      <c r="O44" s="91"/>
      <c r="P44" s="88">
        <f t="shared" si="1"/>
        <v>0.32</v>
      </c>
      <c r="Q44" s="210"/>
      <c r="R44" s="211"/>
      <c r="S44" s="211"/>
      <c r="T44" s="211"/>
      <c r="U44" s="211"/>
      <c r="V44" s="211"/>
      <c r="W44" s="211"/>
      <c r="X44" s="212"/>
      <c r="Y44" s="210"/>
      <c r="Z44" s="211"/>
      <c r="AA44" s="211"/>
      <c r="AB44" s="211"/>
      <c r="AC44" s="211"/>
      <c r="AD44" s="211"/>
      <c r="AE44" s="215"/>
    </row>
    <row r="45" spans="1:41" ht="28.5" customHeight="1" x14ac:dyDescent="0.25">
      <c r="A45" s="230" t="s">
        <v>382</v>
      </c>
      <c r="B45" s="228">
        <v>0.11</v>
      </c>
      <c r="C45" s="86" t="s">
        <v>47</v>
      </c>
      <c r="D45" s="87"/>
      <c r="E45" s="87"/>
      <c r="F45" s="87"/>
      <c r="G45" s="87"/>
      <c r="H45" s="87"/>
      <c r="I45" s="87"/>
      <c r="J45" s="87">
        <v>0.16</v>
      </c>
      <c r="K45" s="87">
        <v>0.16</v>
      </c>
      <c r="L45" s="87">
        <v>0.16</v>
      </c>
      <c r="M45" s="87">
        <v>0.16</v>
      </c>
      <c r="N45" s="87">
        <v>0.16</v>
      </c>
      <c r="O45" s="87">
        <v>0.2</v>
      </c>
      <c r="P45" s="88">
        <f t="shared" si="1"/>
        <v>1</v>
      </c>
      <c r="Q45" s="207" t="s">
        <v>430</v>
      </c>
      <c r="R45" s="208"/>
      <c r="S45" s="208"/>
      <c r="T45" s="208"/>
      <c r="U45" s="208"/>
      <c r="V45" s="208"/>
      <c r="W45" s="208"/>
      <c r="X45" s="209"/>
      <c r="Y45" s="213" t="s">
        <v>420</v>
      </c>
      <c r="Z45" s="208"/>
      <c r="AA45" s="208"/>
      <c r="AB45" s="208"/>
      <c r="AC45" s="208"/>
      <c r="AD45" s="208"/>
      <c r="AE45" s="214"/>
    </row>
    <row r="46" spans="1:41" ht="28.5" customHeight="1" x14ac:dyDescent="0.25">
      <c r="A46" s="230"/>
      <c r="B46" s="228"/>
      <c r="C46" s="90" t="s">
        <v>48</v>
      </c>
      <c r="D46" s="91"/>
      <c r="E46" s="91"/>
      <c r="F46" s="91"/>
      <c r="G46" s="91"/>
      <c r="H46" s="91"/>
      <c r="I46" s="91"/>
      <c r="J46" s="91">
        <v>0.16</v>
      </c>
      <c r="K46" s="91">
        <v>0.16</v>
      </c>
      <c r="L46" s="91"/>
      <c r="M46" s="91"/>
      <c r="N46" s="91"/>
      <c r="O46" s="91"/>
      <c r="P46" s="88">
        <f t="shared" si="1"/>
        <v>0.32</v>
      </c>
      <c r="Q46" s="210"/>
      <c r="R46" s="211"/>
      <c r="S46" s="211"/>
      <c r="T46" s="211"/>
      <c r="U46" s="211"/>
      <c r="V46" s="211"/>
      <c r="W46" s="211"/>
      <c r="X46" s="212"/>
      <c r="Y46" s="210"/>
      <c r="Z46" s="211"/>
      <c r="AA46" s="211"/>
      <c r="AB46" s="211"/>
      <c r="AC46" s="211"/>
      <c r="AD46" s="211"/>
      <c r="AE46" s="215"/>
    </row>
    <row r="47" spans="1:41" ht="15" customHeight="1" x14ac:dyDescent="0.25">
      <c r="A47" s="15" t="s">
        <v>70</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E68BFAC2-BE13-440A-9CB0-589635800EBA}">
      <formula1>$B$21:$M$21</formula1>
    </dataValidation>
    <dataValidation type="textLength" operator="lessThanOrEqual" allowBlank="1" showInputMessage="1" showErrorMessage="1" errorTitle="Máximo 2.000 caracteres" error="Máximo 2.000 caracteres" promptTitle="2.000 caracteres" sqref="Q30:Q31" xr:uid="{76769F3B-6E74-46D0-BBFC-D4B666D08DA1}">
      <formula1>2000</formula1>
    </dataValidation>
    <dataValidation type="textLength" operator="lessThanOrEqual" allowBlank="1" showInputMessage="1" showErrorMessage="1" errorTitle="Máximo 2.000 caracteres" error="Máximo 2.000 caracteres" sqref="AC35 Q35 Y35 Q45 Q41 Q43" xr:uid="{07B911DB-EB80-4F12-837C-6D26A0D0C268}">
      <formula1>2000</formula1>
    </dataValidation>
  </dataValidations>
  <hyperlinks>
    <hyperlink ref="Y43" r:id="rId1" xr:uid="{94E5DD61-6AB6-4F76-8FBE-ACF3876A972A}"/>
    <hyperlink ref="Y45" r:id="rId2" xr:uid="{F69D4C2F-239D-4303-A6E9-88915981BCCF}"/>
    <hyperlink ref="Y41" r:id="rId3" xr:uid="{C7141168-9194-49FA-963C-A14B10A2E6B0}"/>
  </hyperlinks>
  <pageMargins left="0.25" right="0.25" top="0.75" bottom="0.75" header="0.3" footer="0.3"/>
  <pageSetup scale="20"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11D389D4-5ACA-4E66-911E-091790CF8366}">
          <x14:formula1>
            <xm:f>listas!$C$2:$C$20</xm:f>
          </x14:formula1>
          <xm:sqref>AA15:AE15</xm:sqref>
        </x14:dataValidation>
        <x14:dataValidation type="list" allowBlank="1" showInputMessage="1" showErrorMessage="1" xr:uid="{2F177565-A6CE-4946-9E59-B92AC47108A5}">
          <x14:formula1>
            <xm:f>listas!$B$2:$B$8</xm:f>
          </x14:formula1>
          <xm:sqref>R15:X15</xm:sqref>
        </x14:dataValidation>
        <x14:dataValidation type="list" allowBlank="1" showInputMessage="1" showErrorMessage="1" xr:uid="{3DCAB9C6-9048-480A-95CC-268A86CEF6E0}">
          <x14:formula1>
            <xm:f>listas!$A$2:$A$6</xm:f>
          </x14:formula1>
          <xm:sqref>C15:K15</xm:sqref>
        </x14:dataValidation>
        <x14:dataValidation type="list" allowBlank="1" showInputMessage="1" showErrorMessage="1" xr:uid="{3BB3F6B3-5474-4460-A2FA-39952285525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4076-A385-4CCD-96E9-19E79E961604}">
  <sheetPr>
    <tabColor theme="7" tint="0.39997558519241921"/>
    <pageSetUpPr fitToPage="1"/>
  </sheetPr>
  <dimension ref="A1:AO45"/>
  <sheetViews>
    <sheetView showGridLines="0" view="pageBreakPreview" topLeftCell="Q31" zoomScale="70" zoomScaleNormal="90" zoomScaleSheetLayoutView="70" workbookViewId="0">
      <selection activeCell="Q43" sqref="Q43:X44"/>
    </sheetView>
  </sheetViews>
  <sheetFormatPr baseColWidth="10" defaultColWidth="10.85546875" defaultRowHeight="14.25" x14ac:dyDescent="0.25"/>
  <cols>
    <col min="1" max="1" width="38.42578125" style="15" customWidth="1"/>
    <col min="2" max="2" width="20.5703125" style="15" customWidth="1"/>
    <col min="3" max="14" width="20.7109375" style="15" customWidth="1"/>
    <col min="15" max="15" width="20.5703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12" t="s">
        <v>1</v>
      </c>
      <c r="AC1" s="313"/>
      <c r="AD1" s="313"/>
      <c r="AE1" s="314"/>
    </row>
    <row r="2" spans="1:31" ht="30.75" customHeight="1" thickBot="1" x14ac:dyDescent="0.3">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12" t="s">
        <v>204</v>
      </c>
      <c r="AC2" s="313"/>
      <c r="AD2" s="313"/>
      <c r="AE2" s="314"/>
    </row>
    <row r="3" spans="1:31" ht="24" customHeight="1" thickBot="1" x14ac:dyDescent="0.3">
      <c r="A3" s="301"/>
      <c r="B3" s="306" t="s">
        <v>3</v>
      </c>
      <c r="C3" s="307"/>
      <c r="D3" s="307"/>
      <c r="E3" s="307"/>
      <c r="F3" s="307"/>
      <c r="G3" s="307"/>
      <c r="H3" s="307"/>
      <c r="I3" s="307"/>
      <c r="J3" s="307"/>
      <c r="K3" s="307"/>
      <c r="L3" s="307"/>
      <c r="M3" s="307"/>
      <c r="N3" s="307"/>
      <c r="O3" s="307"/>
      <c r="P3" s="307"/>
      <c r="Q3" s="307"/>
      <c r="R3" s="307"/>
      <c r="S3" s="307"/>
      <c r="T3" s="307"/>
      <c r="U3" s="307"/>
      <c r="V3" s="307"/>
      <c r="W3" s="307"/>
      <c r="X3" s="307"/>
      <c r="Y3" s="307"/>
      <c r="Z3" s="307"/>
      <c r="AA3" s="308"/>
      <c r="AB3" s="312" t="s">
        <v>352</v>
      </c>
      <c r="AC3" s="313"/>
      <c r="AD3" s="313"/>
      <c r="AE3" s="314"/>
    </row>
    <row r="4" spans="1:31" ht="21.75" customHeight="1" thickBot="1" x14ac:dyDescent="0.3">
      <c r="A4" s="302"/>
      <c r="B4" s="309"/>
      <c r="C4" s="310"/>
      <c r="D4" s="310"/>
      <c r="E4" s="310"/>
      <c r="F4" s="310"/>
      <c r="G4" s="310"/>
      <c r="H4" s="310"/>
      <c r="I4" s="310"/>
      <c r="J4" s="310"/>
      <c r="K4" s="310"/>
      <c r="L4" s="310"/>
      <c r="M4" s="310"/>
      <c r="N4" s="310"/>
      <c r="O4" s="310"/>
      <c r="P4" s="310"/>
      <c r="Q4" s="310"/>
      <c r="R4" s="310"/>
      <c r="S4" s="310"/>
      <c r="T4" s="310"/>
      <c r="U4" s="310"/>
      <c r="V4" s="310"/>
      <c r="W4" s="310"/>
      <c r="X4" s="310"/>
      <c r="Y4" s="310"/>
      <c r="Z4" s="310"/>
      <c r="AA4" s="311"/>
      <c r="AB4" s="315" t="s">
        <v>205</v>
      </c>
      <c r="AC4" s="316"/>
      <c r="AD4" s="316"/>
      <c r="AE4" s="317"/>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7" t="s">
        <v>4</v>
      </c>
      <c r="B7" s="258"/>
      <c r="C7" s="295" t="s">
        <v>23</v>
      </c>
      <c r="D7" s="257" t="s">
        <v>5</v>
      </c>
      <c r="E7" s="263"/>
      <c r="F7" s="263"/>
      <c r="G7" s="263"/>
      <c r="H7" s="258"/>
      <c r="I7" s="287">
        <v>45538</v>
      </c>
      <c r="J7" s="288"/>
      <c r="K7" s="257" t="s">
        <v>6</v>
      </c>
      <c r="L7" s="258"/>
      <c r="M7" s="279" t="s">
        <v>7</v>
      </c>
      <c r="N7" s="280"/>
      <c r="O7" s="337"/>
      <c r="P7" s="338"/>
      <c r="Q7" s="20"/>
      <c r="R7" s="20"/>
      <c r="S7" s="20"/>
      <c r="T7" s="20"/>
      <c r="U7" s="20"/>
      <c r="V7" s="20"/>
      <c r="W7" s="20"/>
      <c r="X7" s="20"/>
      <c r="Y7" s="20"/>
      <c r="Z7" s="21"/>
      <c r="AA7" s="20"/>
      <c r="AB7" s="20"/>
      <c r="AD7" s="22"/>
      <c r="AE7" s="23"/>
    </row>
    <row r="8" spans="1:31" ht="15" x14ac:dyDescent="0.25">
      <c r="A8" s="259"/>
      <c r="B8" s="260"/>
      <c r="C8" s="296"/>
      <c r="D8" s="259"/>
      <c r="E8" s="264"/>
      <c r="F8" s="264"/>
      <c r="G8" s="264"/>
      <c r="H8" s="260"/>
      <c r="I8" s="289"/>
      <c r="J8" s="290"/>
      <c r="K8" s="259"/>
      <c r="L8" s="260"/>
      <c r="M8" s="298" t="s">
        <v>8</v>
      </c>
      <c r="N8" s="299"/>
      <c r="O8" s="281"/>
      <c r="P8" s="282"/>
      <c r="Q8" s="20"/>
      <c r="R8" s="20"/>
      <c r="S8" s="20"/>
      <c r="T8" s="20"/>
      <c r="U8" s="20"/>
      <c r="V8" s="20"/>
      <c r="W8" s="20"/>
      <c r="X8" s="20"/>
      <c r="Y8" s="20"/>
      <c r="Z8" s="21"/>
      <c r="AA8" s="20"/>
      <c r="AB8" s="20"/>
      <c r="AD8" s="22"/>
      <c r="AE8" s="23"/>
    </row>
    <row r="9" spans="1:31" ht="15.75" thickBot="1" x14ac:dyDescent="0.3">
      <c r="A9" s="261"/>
      <c r="B9" s="262"/>
      <c r="C9" s="297"/>
      <c r="D9" s="261"/>
      <c r="E9" s="265"/>
      <c r="F9" s="265"/>
      <c r="G9" s="265"/>
      <c r="H9" s="262"/>
      <c r="I9" s="291"/>
      <c r="J9" s="292"/>
      <c r="K9" s="261"/>
      <c r="L9" s="262"/>
      <c r="M9" s="283" t="s">
        <v>9</v>
      </c>
      <c r="N9" s="284"/>
      <c r="O9" s="339" t="s">
        <v>398</v>
      </c>
      <c r="P9" s="340"/>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7" t="s">
        <v>10</v>
      </c>
      <c r="B11" s="258"/>
      <c r="C11" s="223" t="s">
        <v>308</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25">
      <c r="A12" s="259"/>
      <c r="B12" s="260"/>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row>
    <row r="13" spans="1:31" ht="15" customHeight="1" thickBot="1" x14ac:dyDescent="0.3">
      <c r="A13" s="261"/>
      <c r="B13" s="262"/>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66" t="s">
        <v>206</v>
      </c>
      <c r="B15" s="267"/>
      <c r="C15" s="276" t="s">
        <v>371</v>
      </c>
      <c r="D15" s="277"/>
      <c r="E15" s="277"/>
      <c r="F15" s="277"/>
      <c r="G15" s="277"/>
      <c r="H15" s="277"/>
      <c r="I15" s="277"/>
      <c r="J15" s="277"/>
      <c r="K15" s="278"/>
      <c r="L15" s="293" t="s">
        <v>11</v>
      </c>
      <c r="M15" s="326"/>
      <c r="N15" s="326"/>
      <c r="O15" s="326"/>
      <c r="P15" s="326"/>
      <c r="Q15" s="294"/>
      <c r="R15" s="330" t="s">
        <v>300</v>
      </c>
      <c r="S15" s="331"/>
      <c r="T15" s="331"/>
      <c r="U15" s="331"/>
      <c r="V15" s="331"/>
      <c r="W15" s="331"/>
      <c r="X15" s="332"/>
      <c r="Y15" s="293" t="s">
        <v>207</v>
      </c>
      <c r="Z15" s="294"/>
      <c r="AA15" s="318" t="s">
        <v>329</v>
      </c>
      <c r="AB15" s="319"/>
      <c r="AC15" s="319"/>
      <c r="AD15" s="319"/>
      <c r="AE15" s="320"/>
    </row>
    <row r="16" spans="1:31" ht="9" customHeight="1" thickBot="1" x14ac:dyDescent="0.3">
      <c r="A16" s="24"/>
      <c r="B16" s="20"/>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D16" s="22"/>
      <c r="AE16" s="23"/>
    </row>
    <row r="17" spans="1:33" s="40" customFormat="1" ht="37.5" customHeight="1" thickBot="1" x14ac:dyDescent="0.3">
      <c r="A17" s="266" t="s">
        <v>208</v>
      </c>
      <c r="B17" s="267"/>
      <c r="C17" s="318" t="s">
        <v>377</v>
      </c>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20"/>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93" t="s">
        <v>12</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294"/>
      <c r="AF19" s="44"/>
    </row>
    <row r="20" spans="1:33" ht="32.1" customHeight="1" thickBot="1" x14ac:dyDescent="0.3">
      <c r="A20" s="45" t="s">
        <v>13</v>
      </c>
      <c r="B20" s="323" t="s">
        <v>14</v>
      </c>
      <c r="C20" s="324"/>
      <c r="D20" s="324"/>
      <c r="E20" s="324"/>
      <c r="F20" s="324"/>
      <c r="G20" s="324"/>
      <c r="H20" s="324"/>
      <c r="I20" s="324"/>
      <c r="J20" s="324"/>
      <c r="K20" s="324"/>
      <c r="L20" s="324"/>
      <c r="M20" s="324"/>
      <c r="N20" s="324"/>
      <c r="O20" s="325"/>
      <c r="P20" s="293" t="s">
        <v>15</v>
      </c>
      <c r="Q20" s="326"/>
      <c r="R20" s="326"/>
      <c r="S20" s="326"/>
      <c r="T20" s="326"/>
      <c r="U20" s="326"/>
      <c r="V20" s="326"/>
      <c r="W20" s="326"/>
      <c r="X20" s="326"/>
      <c r="Y20" s="326"/>
      <c r="Z20" s="326"/>
      <c r="AA20" s="326"/>
      <c r="AB20" s="326"/>
      <c r="AC20" s="326"/>
      <c r="AD20" s="326"/>
      <c r="AE20" s="294"/>
      <c r="AF20" s="44"/>
    </row>
    <row r="21" spans="1:33" ht="32.1" customHeight="1" thickBot="1" x14ac:dyDescent="0.3">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25">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7">
        <v>38542526</v>
      </c>
      <c r="X22" s="177">
        <v>124114512</v>
      </c>
      <c r="Y22" s="58"/>
      <c r="Z22" s="58"/>
      <c r="AA22" s="58"/>
      <c r="AB22" s="177">
        <v>301398368</v>
      </c>
      <c r="AC22" s="177">
        <f>SUM(Q22:AB22)</f>
        <v>464055406</v>
      </c>
      <c r="AE22" s="59"/>
      <c r="AF22" s="52"/>
    </row>
    <row r="23" spans="1:33" ht="32.1" customHeight="1" x14ac:dyDescent="0.25">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93">
        <v>35038060</v>
      </c>
      <c r="X23" s="193">
        <v>7007732</v>
      </c>
      <c r="Y23" s="62"/>
      <c r="Z23" s="62"/>
      <c r="AA23" s="62"/>
      <c r="AB23" s="62"/>
      <c r="AC23" s="193">
        <f>SUM(Q23:AB23)</f>
        <v>42045792</v>
      </c>
      <c r="AD23" s="62">
        <f>AC23/SUM(W22:AB22)</f>
        <v>9.0605111924932522E-2</v>
      </c>
      <c r="AE23" s="64">
        <f>AC23/AC22</f>
        <v>9.0605111924932522E-2</v>
      </c>
      <c r="AF23" s="52"/>
      <c r="AG23" s="194"/>
    </row>
    <row r="24" spans="1:33" ht="32.1" customHeight="1" x14ac:dyDescent="0.25">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7007732</v>
      </c>
      <c r="Y24" s="62">
        <v>23000000</v>
      </c>
      <c r="Z24" s="62">
        <v>23000000</v>
      </c>
      <c r="AA24" s="62">
        <v>23000000</v>
      </c>
      <c r="AB24" s="62">
        <v>23000000</v>
      </c>
      <c r="AC24" s="62">
        <f>SUM(Q24:AB24)</f>
        <v>99007732</v>
      </c>
      <c r="AD24" s="62"/>
      <c r="AE24" s="66"/>
      <c r="AF24" s="52"/>
    </row>
    <row r="25" spans="1:33" ht="32.1" customHeight="1" thickBot="1" x14ac:dyDescent="0.3">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69"/>
      <c r="Z25" s="69"/>
      <c r="AA25" s="69"/>
      <c r="AB25" s="69"/>
      <c r="AC25" s="69">
        <f>SUM(Q25:AB25)</f>
        <v>0</v>
      </c>
      <c r="AD25" s="69">
        <f>AC25/SUM(W24:AB24)</f>
        <v>0</v>
      </c>
      <c r="AE25" s="71">
        <f>AC25/AC24</f>
        <v>0</v>
      </c>
      <c r="AF25" s="52"/>
    </row>
    <row r="26" spans="1:33" s="72" customFormat="1" ht="16.5" customHeight="1" thickBot="1" x14ac:dyDescent="0.25"/>
    <row r="27" spans="1:33" ht="33.950000000000003" customHeight="1" x14ac:dyDescent="0.25">
      <c r="A27" s="220" t="s">
        <v>218</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2"/>
    </row>
    <row r="28" spans="1:33" ht="15" customHeight="1" x14ac:dyDescent="0.25">
      <c r="A28" s="236" t="s">
        <v>217</v>
      </c>
      <c r="B28" s="219" t="s">
        <v>38</v>
      </c>
      <c r="C28" s="219"/>
      <c r="D28" s="219" t="s">
        <v>39</v>
      </c>
      <c r="E28" s="219"/>
      <c r="F28" s="219"/>
      <c r="G28" s="219"/>
      <c r="H28" s="219"/>
      <c r="I28" s="219"/>
      <c r="J28" s="219"/>
      <c r="K28" s="219"/>
      <c r="L28" s="219"/>
      <c r="M28" s="219"/>
      <c r="N28" s="219"/>
      <c r="O28" s="219"/>
      <c r="P28" s="219" t="s">
        <v>28</v>
      </c>
      <c r="Q28" s="219" t="s">
        <v>219</v>
      </c>
      <c r="R28" s="219"/>
      <c r="S28" s="219"/>
      <c r="T28" s="219"/>
      <c r="U28" s="219"/>
      <c r="V28" s="219"/>
      <c r="W28" s="219"/>
      <c r="X28" s="219"/>
      <c r="Y28" s="219" t="s">
        <v>40</v>
      </c>
      <c r="Z28" s="219"/>
      <c r="AA28" s="219"/>
      <c r="AB28" s="219"/>
      <c r="AC28" s="219"/>
      <c r="AD28" s="219"/>
      <c r="AE28" s="255"/>
    </row>
    <row r="29" spans="1:33" ht="27" customHeight="1" x14ac:dyDescent="0.25">
      <c r="A29" s="236"/>
      <c r="B29" s="219"/>
      <c r="C29" s="219"/>
      <c r="D29" s="73" t="s">
        <v>16</v>
      </c>
      <c r="E29" s="73" t="s">
        <v>17</v>
      </c>
      <c r="F29" s="73" t="s">
        <v>18</v>
      </c>
      <c r="G29" s="73" t="s">
        <v>19</v>
      </c>
      <c r="H29" s="73" t="s">
        <v>20</v>
      </c>
      <c r="I29" s="73" t="s">
        <v>21</v>
      </c>
      <c r="J29" s="73" t="s">
        <v>22</v>
      </c>
      <c r="K29" s="73" t="s">
        <v>23</v>
      </c>
      <c r="L29" s="73" t="s">
        <v>24</v>
      </c>
      <c r="M29" s="73" t="s">
        <v>25</v>
      </c>
      <c r="N29" s="73" t="s">
        <v>26</v>
      </c>
      <c r="O29" s="73" t="s">
        <v>27</v>
      </c>
      <c r="P29" s="219"/>
      <c r="Q29" s="219"/>
      <c r="R29" s="219"/>
      <c r="S29" s="219"/>
      <c r="T29" s="219"/>
      <c r="U29" s="219"/>
      <c r="V29" s="219"/>
      <c r="W29" s="219"/>
      <c r="X29" s="219"/>
      <c r="Y29" s="219"/>
      <c r="Z29" s="219"/>
      <c r="AA29" s="219"/>
      <c r="AB29" s="219"/>
      <c r="AC29" s="219"/>
      <c r="AD29" s="219"/>
      <c r="AE29" s="255"/>
    </row>
    <row r="30" spans="1:33" ht="42" customHeight="1" thickBot="1" x14ac:dyDescent="0.3">
      <c r="A30" s="74"/>
      <c r="B30" s="333"/>
      <c r="C30" s="333"/>
      <c r="D30" s="16"/>
      <c r="E30" s="16"/>
      <c r="F30" s="16"/>
      <c r="G30" s="16"/>
      <c r="H30" s="16"/>
      <c r="I30" s="16"/>
      <c r="J30" s="16"/>
      <c r="K30" s="16"/>
      <c r="L30" s="16"/>
      <c r="M30" s="16"/>
      <c r="N30" s="16"/>
      <c r="O30" s="16"/>
      <c r="P30" s="75">
        <f>SUM(D30:O30)</f>
        <v>0</v>
      </c>
      <c r="Q30" s="321" t="s">
        <v>41</v>
      </c>
      <c r="R30" s="321"/>
      <c r="S30" s="321"/>
      <c r="T30" s="321"/>
      <c r="U30" s="321"/>
      <c r="V30" s="321"/>
      <c r="W30" s="321"/>
      <c r="X30" s="321"/>
      <c r="Y30" s="321" t="s">
        <v>42</v>
      </c>
      <c r="Z30" s="321"/>
      <c r="AA30" s="321"/>
      <c r="AB30" s="321"/>
      <c r="AC30" s="321"/>
      <c r="AD30" s="321"/>
      <c r="AE30" s="322"/>
      <c r="AF30" s="162"/>
      <c r="AG30" s="162"/>
    </row>
    <row r="31" spans="1:33" ht="12" customHeight="1" thickBot="1" x14ac:dyDescent="0.3">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25">
      <c r="A32" s="223" t="s">
        <v>49</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162"/>
      <c r="AG32" s="162"/>
    </row>
    <row r="33" spans="1:41" ht="23.1" customHeight="1" x14ac:dyDescent="0.25">
      <c r="A33" s="236" t="s">
        <v>50</v>
      </c>
      <c r="B33" s="219" t="s">
        <v>209</v>
      </c>
      <c r="C33" s="219" t="s">
        <v>38</v>
      </c>
      <c r="D33" s="219" t="s">
        <v>220</v>
      </c>
      <c r="E33" s="219"/>
      <c r="F33" s="219"/>
      <c r="G33" s="219"/>
      <c r="H33" s="219"/>
      <c r="I33" s="219"/>
      <c r="J33" s="219"/>
      <c r="K33" s="219"/>
      <c r="L33" s="219"/>
      <c r="M33" s="219"/>
      <c r="N33" s="219"/>
      <c r="O33" s="219"/>
      <c r="P33" s="219"/>
      <c r="Q33" s="219" t="s">
        <v>54</v>
      </c>
      <c r="R33" s="219"/>
      <c r="S33" s="219"/>
      <c r="T33" s="219"/>
      <c r="U33" s="219"/>
      <c r="V33" s="219"/>
      <c r="W33" s="219"/>
      <c r="X33" s="219"/>
      <c r="Y33" s="219"/>
      <c r="Z33" s="219"/>
      <c r="AA33" s="219"/>
      <c r="AB33" s="219"/>
      <c r="AC33" s="219"/>
      <c r="AD33" s="219"/>
      <c r="AE33" s="255"/>
      <c r="AF33" s="162"/>
      <c r="AG33" s="165"/>
      <c r="AH33" s="79"/>
      <c r="AI33" s="79"/>
      <c r="AJ33" s="79"/>
      <c r="AK33" s="79"/>
      <c r="AL33" s="79"/>
      <c r="AM33" s="79"/>
      <c r="AN33" s="79"/>
      <c r="AO33" s="79"/>
    </row>
    <row r="34" spans="1:41" ht="27" customHeight="1" x14ac:dyDescent="0.25">
      <c r="A34" s="236"/>
      <c r="B34" s="219"/>
      <c r="C34" s="256"/>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216" t="s">
        <v>43</v>
      </c>
      <c r="R34" s="217"/>
      <c r="S34" s="217"/>
      <c r="T34" s="238"/>
      <c r="U34" s="219" t="s">
        <v>44</v>
      </c>
      <c r="V34" s="219"/>
      <c r="W34" s="219"/>
      <c r="X34" s="219"/>
      <c r="Y34" s="219" t="s">
        <v>45</v>
      </c>
      <c r="Z34" s="219"/>
      <c r="AA34" s="219"/>
      <c r="AB34" s="219"/>
      <c r="AC34" s="219" t="s">
        <v>46</v>
      </c>
      <c r="AD34" s="219"/>
      <c r="AE34" s="255"/>
      <c r="AF34" s="162"/>
      <c r="AG34" s="165"/>
      <c r="AH34" s="79"/>
      <c r="AI34" s="79"/>
      <c r="AJ34" s="79"/>
      <c r="AK34" s="79"/>
      <c r="AL34" s="79"/>
      <c r="AM34" s="79"/>
      <c r="AN34" s="79"/>
      <c r="AO34" s="79"/>
    </row>
    <row r="35" spans="1:41" ht="56.45" customHeight="1" x14ac:dyDescent="0.25">
      <c r="A35" s="231" t="s">
        <v>377</v>
      </c>
      <c r="B35" s="335">
        <v>0.3</v>
      </c>
      <c r="C35" s="81" t="s">
        <v>47</v>
      </c>
      <c r="D35" s="80"/>
      <c r="E35" s="80"/>
      <c r="F35" s="80"/>
      <c r="G35" s="80"/>
      <c r="H35" s="80"/>
      <c r="I35" s="80"/>
      <c r="J35" s="186">
        <v>0.1666</v>
      </c>
      <c r="K35" s="186">
        <v>0.1666</v>
      </c>
      <c r="L35" s="186">
        <v>0.1666</v>
      </c>
      <c r="M35" s="186">
        <v>0.1666</v>
      </c>
      <c r="N35" s="186">
        <v>0.1666</v>
      </c>
      <c r="O35" s="186">
        <v>0.16700000000000001</v>
      </c>
      <c r="P35" s="185">
        <f>SUM(D35:O35)</f>
        <v>1</v>
      </c>
      <c r="Q35" s="341" t="s">
        <v>436</v>
      </c>
      <c r="R35" s="342"/>
      <c r="S35" s="342"/>
      <c r="T35" s="343"/>
      <c r="U35" s="347" t="s">
        <v>440</v>
      </c>
      <c r="V35" s="347"/>
      <c r="W35" s="347"/>
      <c r="X35" s="347"/>
      <c r="Y35" s="250" t="s">
        <v>413</v>
      </c>
      <c r="Z35" s="250"/>
      <c r="AA35" s="250"/>
      <c r="AB35" s="250"/>
      <c r="AC35" s="250" t="s">
        <v>427</v>
      </c>
      <c r="AD35" s="250"/>
      <c r="AE35" s="252"/>
      <c r="AF35" s="162"/>
      <c r="AG35" s="165"/>
      <c r="AH35" s="79"/>
      <c r="AI35" s="79"/>
      <c r="AJ35" s="79"/>
      <c r="AK35" s="79"/>
      <c r="AL35" s="79"/>
      <c r="AM35" s="79"/>
      <c r="AN35" s="79"/>
      <c r="AO35" s="79"/>
    </row>
    <row r="36" spans="1:41" ht="45" customHeight="1" thickBot="1" x14ac:dyDescent="0.3">
      <c r="A36" s="232"/>
      <c r="B36" s="336"/>
      <c r="C36" s="82" t="s">
        <v>48</v>
      </c>
      <c r="D36" s="166"/>
      <c r="E36" s="166"/>
      <c r="F36" s="166"/>
      <c r="G36" s="83"/>
      <c r="H36" s="83"/>
      <c r="I36" s="83"/>
      <c r="J36" s="189">
        <v>0.1666</v>
      </c>
      <c r="K36" s="189">
        <v>0.1666</v>
      </c>
      <c r="L36" s="83"/>
      <c r="M36" s="83"/>
      <c r="N36" s="83"/>
      <c r="O36" s="83"/>
      <c r="P36" s="84">
        <f>SUM(D36:O36)</f>
        <v>0.3332</v>
      </c>
      <c r="Q36" s="344"/>
      <c r="R36" s="345"/>
      <c r="S36" s="345"/>
      <c r="T36" s="346"/>
      <c r="U36" s="348"/>
      <c r="V36" s="348"/>
      <c r="W36" s="348"/>
      <c r="X36" s="348"/>
      <c r="Y36" s="251"/>
      <c r="Z36" s="251"/>
      <c r="AA36" s="251"/>
      <c r="AB36" s="251"/>
      <c r="AC36" s="251"/>
      <c r="AD36" s="251"/>
      <c r="AE36" s="253"/>
      <c r="AF36" s="162"/>
      <c r="AG36" s="165"/>
      <c r="AH36" s="79"/>
      <c r="AI36" s="79"/>
      <c r="AJ36" s="79"/>
      <c r="AK36" s="79"/>
      <c r="AL36" s="79"/>
      <c r="AM36" s="79"/>
      <c r="AN36" s="79"/>
      <c r="AO36" s="79"/>
    </row>
    <row r="37" spans="1:41" s="72" customFormat="1" ht="17.25" customHeight="1" thickBot="1" x14ac:dyDescent="0.25"/>
    <row r="38" spans="1:41" ht="45" customHeight="1" thickBot="1" x14ac:dyDescent="0.3">
      <c r="A38" s="223" t="s">
        <v>210</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79"/>
      <c r="AH38" s="79"/>
      <c r="AI38" s="79"/>
      <c r="AJ38" s="79"/>
      <c r="AK38" s="79"/>
      <c r="AL38" s="79"/>
      <c r="AM38" s="79"/>
      <c r="AN38" s="79"/>
      <c r="AO38" s="79"/>
    </row>
    <row r="39" spans="1:41" ht="26.1" customHeight="1" x14ac:dyDescent="0.25">
      <c r="A39" s="235" t="s">
        <v>211</v>
      </c>
      <c r="B39" s="237" t="s">
        <v>51</v>
      </c>
      <c r="C39" s="239" t="s">
        <v>52</v>
      </c>
      <c r="D39" s="241" t="s">
        <v>53</v>
      </c>
      <c r="E39" s="242"/>
      <c r="F39" s="242"/>
      <c r="G39" s="242"/>
      <c r="H39" s="242"/>
      <c r="I39" s="242"/>
      <c r="J39" s="242"/>
      <c r="K39" s="242"/>
      <c r="L39" s="242"/>
      <c r="M39" s="242"/>
      <c r="N39" s="242"/>
      <c r="O39" s="242"/>
      <c r="P39" s="243"/>
      <c r="Q39" s="237" t="s">
        <v>212</v>
      </c>
      <c r="R39" s="237"/>
      <c r="S39" s="237"/>
      <c r="T39" s="237"/>
      <c r="U39" s="237"/>
      <c r="V39" s="237"/>
      <c r="W39" s="237"/>
      <c r="X39" s="237"/>
      <c r="Y39" s="237"/>
      <c r="Z39" s="237"/>
      <c r="AA39" s="237"/>
      <c r="AB39" s="237"/>
      <c r="AC39" s="237"/>
      <c r="AD39" s="237"/>
      <c r="AE39" s="254"/>
      <c r="AG39" s="79"/>
      <c r="AH39" s="79"/>
      <c r="AI39" s="79"/>
      <c r="AJ39" s="79"/>
      <c r="AK39" s="79"/>
      <c r="AL39" s="79"/>
      <c r="AM39" s="79"/>
      <c r="AN39" s="79"/>
      <c r="AO39" s="79"/>
    </row>
    <row r="40" spans="1:41" ht="26.1" customHeight="1" x14ac:dyDescent="0.25">
      <c r="A40" s="236"/>
      <c r="B40" s="219"/>
      <c r="C40" s="240"/>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216" t="s">
        <v>68</v>
      </c>
      <c r="R40" s="217"/>
      <c r="S40" s="217"/>
      <c r="T40" s="217"/>
      <c r="U40" s="217"/>
      <c r="V40" s="217"/>
      <c r="W40" s="217"/>
      <c r="X40" s="238"/>
      <c r="Y40" s="216" t="s">
        <v>69</v>
      </c>
      <c r="Z40" s="217"/>
      <c r="AA40" s="217"/>
      <c r="AB40" s="217"/>
      <c r="AC40" s="217"/>
      <c r="AD40" s="217"/>
      <c r="AE40" s="218"/>
      <c r="AG40" s="85"/>
      <c r="AH40" s="85"/>
      <c r="AI40" s="85"/>
      <c r="AJ40" s="85"/>
      <c r="AK40" s="85"/>
      <c r="AL40" s="85"/>
      <c r="AM40" s="85"/>
      <c r="AN40" s="85"/>
      <c r="AO40" s="85"/>
    </row>
    <row r="41" spans="1:41" ht="48.75" customHeight="1" x14ac:dyDescent="0.25">
      <c r="A41" s="226" t="s">
        <v>383</v>
      </c>
      <c r="B41" s="228">
        <v>0.15</v>
      </c>
      <c r="C41" s="86" t="s">
        <v>47</v>
      </c>
      <c r="D41" s="87"/>
      <c r="E41" s="87"/>
      <c r="F41" s="87"/>
      <c r="G41" s="87"/>
      <c r="H41" s="87"/>
      <c r="I41" s="87"/>
      <c r="J41" s="87">
        <v>0.16</v>
      </c>
      <c r="K41" s="87">
        <v>0.16</v>
      </c>
      <c r="L41" s="87">
        <v>0.16</v>
      </c>
      <c r="M41" s="87">
        <v>0.16</v>
      </c>
      <c r="N41" s="87">
        <v>0.16</v>
      </c>
      <c r="O41" s="87">
        <v>0.2</v>
      </c>
      <c r="P41" s="88">
        <f t="shared" ref="P41:P44" si="1">SUM(D41:O41)</f>
        <v>1</v>
      </c>
      <c r="Q41" s="349" t="s">
        <v>437</v>
      </c>
      <c r="R41" s="350"/>
      <c r="S41" s="350"/>
      <c r="T41" s="350"/>
      <c r="U41" s="350"/>
      <c r="V41" s="350"/>
      <c r="W41" s="350"/>
      <c r="X41" s="351"/>
      <c r="Y41" s="213" t="s">
        <v>426</v>
      </c>
      <c r="Z41" s="208"/>
      <c r="AA41" s="208"/>
      <c r="AB41" s="208"/>
      <c r="AC41" s="208"/>
      <c r="AD41" s="208"/>
      <c r="AE41" s="214"/>
      <c r="AG41" s="89"/>
      <c r="AH41" s="89"/>
      <c r="AI41" s="89"/>
      <c r="AJ41" s="89"/>
      <c r="AK41" s="89"/>
      <c r="AL41" s="89"/>
      <c r="AM41" s="89"/>
      <c r="AN41" s="89"/>
      <c r="AO41" s="89"/>
    </row>
    <row r="42" spans="1:41" ht="48.75" customHeight="1" x14ac:dyDescent="0.25">
      <c r="A42" s="226"/>
      <c r="B42" s="228"/>
      <c r="C42" s="90" t="s">
        <v>48</v>
      </c>
      <c r="D42" s="91"/>
      <c r="E42" s="91"/>
      <c r="F42" s="91"/>
      <c r="G42" s="91"/>
      <c r="H42" s="91"/>
      <c r="I42" s="91"/>
      <c r="J42" s="91">
        <v>0.16</v>
      </c>
      <c r="K42" s="91">
        <v>0.16</v>
      </c>
      <c r="L42" s="91"/>
      <c r="M42" s="91"/>
      <c r="N42" s="91"/>
      <c r="O42" s="91"/>
      <c r="P42" s="88">
        <f t="shared" si="1"/>
        <v>0.32</v>
      </c>
      <c r="Q42" s="352"/>
      <c r="R42" s="353"/>
      <c r="S42" s="353"/>
      <c r="T42" s="353"/>
      <c r="U42" s="353"/>
      <c r="V42" s="353"/>
      <c r="W42" s="353"/>
      <c r="X42" s="354"/>
      <c r="Y42" s="210"/>
      <c r="Z42" s="211"/>
      <c r="AA42" s="211"/>
      <c r="AB42" s="211"/>
      <c r="AC42" s="211"/>
      <c r="AD42" s="211"/>
      <c r="AE42" s="215"/>
    </row>
    <row r="43" spans="1:41" ht="67.5" customHeight="1" x14ac:dyDescent="0.25">
      <c r="A43" s="226" t="s">
        <v>384</v>
      </c>
      <c r="B43" s="228">
        <v>0.15</v>
      </c>
      <c r="C43" s="86" t="s">
        <v>47</v>
      </c>
      <c r="D43" s="87"/>
      <c r="E43" s="87"/>
      <c r="F43" s="87"/>
      <c r="G43" s="87"/>
      <c r="H43" s="87"/>
      <c r="I43" s="87"/>
      <c r="J43" s="87">
        <v>0.16</v>
      </c>
      <c r="K43" s="87">
        <v>0.16</v>
      </c>
      <c r="L43" s="87">
        <v>0.16</v>
      </c>
      <c r="M43" s="87">
        <v>0.16</v>
      </c>
      <c r="N43" s="87">
        <v>0.16</v>
      </c>
      <c r="O43" s="87">
        <v>0.2</v>
      </c>
      <c r="P43" s="88">
        <f t="shared" si="1"/>
        <v>1</v>
      </c>
      <c r="Q43" s="207" t="s">
        <v>433</v>
      </c>
      <c r="R43" s="208"/>
      <c r="S43" s="208"/>
      <c r="T43" s="208"/>
      <c r="U43" s="208"/>
      <c r="V43" s="208"/>
      <c r="W43" s="208"/>
      <c r="X43" s="209"/>
      <c r="Y43" s="213" t="s">
        <v>424</v>
      </c>
      <c r="Z43" s="208"/>
      <c r="AA43" s="208"/>
      <c r="AB43" s="208"/>
      <c r="AC43" s="208"/>
      <c r="AD43" s="208"/>
      <c r="AE43" s="214"/>
    </row>
    <row r="44" spans="1:41" ht="67.5" customHeight="1" x14ac:dyDescent="0.25">
      <c r="A44" s="226"/>
      <c r="B44" s="228"/>
      <c r="C44" s="90" t="s">
        <v>48</v>
      </c>
      <c r="D44" s="91"/>
      <c r="E44" s="91"/>
      <c r="F44" s="91"/>
      <c r="G44" s="91"/>
      <c r="H44" s="91"/>
      <c r="I44" s="91"/>
      <c r="J44" s="91">
        <v>0.16</v>
      </c>
      <c r="K44" s="91">
        <v>0.16</v>
      </c>
      <c r="L44" s="91"/>
      <c r="M44" s="91"/>
      <c r="N44" s="91"/>
      <c r="O44" s="91"/>
      <c r="P44" s="88">
        <f t="shared" si="1"/>
        <v>0.32</v>
      </c>
      <c r="Q44" s="210"/>
      <c r="R44" s="211"/>
      <c r="S44" s="211"/>
      <c r="T44" s="211"/>
      <c r="U44" s="211"/>
      <c r="V44" s="211"/>
      <c r="W44" s="211"/>
      <c r="X44" s="212"/>
      <c r="Y44" s="210"/>
      <c r="Z44" s="211"/>
      <c r="AA44" s="211"/>
      <c r="AB44" s="211"/>
      <c r="AC44" s="211"/>
      <c r="AD44" s="211"/>
      <c r="AE44" s="215"/>
    </row>
    <row r="45" spans="1:41" ht="15" customHeight="1" x14ac:dyDescent="0.25">
      <c r="A45" s="15" t="s">
        <v>70</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xr:uid="{3880C00E-8DA5-4F26-BD63-F0924DAC3586}">
      <formula1>2000</formula1>
    </dataValidation>
    <dataValidation type="textLength" operator="lessThanOrEqual" allowBlank="1" showInputMessage="1" showErrorMessage="1" errorTitle="Máximo 2.000 caracteres" error="Máximo 2.000 caracteres" promptTitle="2.000 caracteres" sqref="Q30:Q31" xr:uid="{53EE252D-45AE-45C6-9D37-275BEE6EE4A3}">
      <formula1>2000</formula1>
    </dataValidation>
    <dataValidation type="list" allowBlank="1" showInputMessage="1" showErrorMessage="1" sqref="C7:C9" xr:uid="{76ECE660-11A3-4E32-8297-7BBC05845B8D}">
      <formula1>$B$21:$M$21</formula1>
    </dataValidation>
  </dataValidations>
  <hyperlinks>
    <hyperlink ref="Y43" r:id="rId1" display="https://www.sdmujer.gov.co/archivo-de-noticias2" xr:uid="{E4107CA1-1FCB-49A8-8FA4-6FCD8EA44756}"/>
    <hyperlink ref="Y41" r:id="rId2" xr:uid="{B04EB492-704F-4B99-B04D-FFD1F114B7B1}"/>
  </hyperlinks>
  <pageMargins left="0.25" right="0.25" top="0.75" bottom="0.75" header="0.3" footer="0.3"/>
  <pageSetup scale="20" fitToHeight="0" orientation="landscape" r:id="rId3"/>
  <customProperties>
    <customPr name="_pios_id" r:id="rId4"/>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EC5903BE-1CF8-4C9D-BF4F-F9CFBD43F890}">
          <x14:formula1>
            <xm:f>listas!$D$2:$D$15</xm:f>
          </x14:formula1>
          <xm:sqref>C11:AE13</xm:sqref>
        </x14:dataValidation>
        <x14:dataValidation type="list" allowBlank="1" showInputMessage="1" showErrorMessage="1" xr:uid="{7120C77E-B577-4F4D-85BD-3067E3E1365B}">
          <x14:formula1>
            <xm:f>listas!$A$2:$A$6</xm:f>
          </x14:formula1>
          <xm:sqref>C15:K15</xm:sqref>
        </x14:dataValidation>
        <x14:dataValidation type="list" allowBlank="1" showInputMessage="1" showErrorMessage="1" xr:uid="{3B456238-C8AE-40A2-BF31-C07021FE01A5}">
          <x14:formula1>
            <xm:f>listas!$B$2:$B$8</xm:f>
          </x14:formula1>
          <xm:sqref>R15:X15</xm:sqref>
        </x14:dataValidation>
        <x14:dataValidation type="list" allowBlank="1" showInputMessage="1" showErrorMessage="1" xr:uid="{EF61C8F8-2655-48F7-B4DE-F8ACC4E67B4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19"/>
  <sheetViews>
    <sheetView view="pageBreakPreview" topLeftCell="A13" zoomScale="85" zoomScaleNormal="85" zoomScaleSheetLayoutView="85" workbookViewId="0">
      <selection activeCell="AS15" sqref="AS15"/>
    </sheetView>
  </sheetViews>
  <sheetFormatPr baseColWidth="10" defaultColWidth="10.85546875" defaultRowHeight="14.25" x14ac:dyDescent="0.2"/>
  <cols>
    <col min="1" max="1" width="1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1" width="21.140625" style="15" customWidth="1"/>
    <col min="12" max="15" width="13.140625" style="15" customWidth="1"/>
    <col min="16" max="16" width="22.28515625" style="15" customWidth="1"/>
    <col min="17" max="17" width="22.42578125" style="15" customWidth="1"/>
    <col min="18" max="23" width="7.42578125" style="15" customWidth="1"/>
    <col min="24" max="29" width="10.85546875" style="15" customWidth="1"/>
    <col min="30" max="40" width="8.140625" style="15" customWidth="1"/>
    <col min="41" max="41" width="5.85546875" style="15" customWidth="1"/>
    <col min="42" max="42" width="17.140625" style="15" customWidth="1"/>
    <col min="43" max="43" width="15.85546875" style="128" customWidth="1"/>
    <col min="44" max="44" width="34.7109375" style="15" customWidth="1"/>
    <col min="45" max="45" width="27.42578125" style="15" customWidth="1"/>
    <col min="46" max="46" width="33.28515625" style="15" customWidth="1"/>
    <col min="47" max="48" width="24.42578125" style="15" customWidth="1"/>
    <col min="49" max="50" width="10.85546875" style="72"/>
    <col min="51" max="51" width="14.85546875" style="15" customWidth="1"/>
    <col min="52" max="16379" width="10.85546875" style="15"/>
    <col min="16380" max="16380" width="9" style="15" customWidth="1"/>
    <col min="16381" max="16384" width="10.85546875" style="15"/>
  </cols>
  <sheetData>
    <row r="1" spans="1:51 16381:16381" ht="15.95" customHeight="1" thickBot="1" x14ac:dyDescent="0.25">
      <c r="A1" s="359" t="s">
        <v>0</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1"/>
      <c r="AU1" s="355" t="s">
        <v>1</v>
      </c>
      <c r="AV1" s="356"/>
    </row>
    <row r="2" spans="1:51 16381:16381" ht="15.95" customHeight="1" thickBot="1" x14ac:dyDescent="0.25">
      <c r="A2" s="362" t="s">
        <v>2</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4"/>
      <c r="AU2" s="312" t="s">
        <v>204</v>
      </c>
      <c r="AV2" s="357"/>
    </row>
    <row r="3" spans="1:51 16381:16381" ht="15" customHeight="1" thickBot="1" x14ac:dyDescent="0.25">
      <c r="A3" s="365" t="s">
        <v>71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7"/>
      <c r="AU3" s="312" t="s">
        <v>352</v>
      </c>
      <c r="AV3" s="357"/>
    </row>
    <row r="4" spans="1:51 16381:16381" ht="15.95" customHeight="1" x14ac:dyDescent="0.2">
      <c r="A4" s="359"/>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1"/>
      <c r="AU4" s="358" t="s">
        <v>72</v>
      </c>
      <c r="AV4" s="358"/>
    </row>
    <row r="5" spans="1:51 16381:16381" ht="15" customHeight="1" x14ac:dyDescent="0.2">
      <c r="A5" s="383" t="s">
        <v>73</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5"/>
      <c r="AD5" s="371" t="s">
        <v>9</v>
      </c>
      <c r="AE5" s="372"/>
      <c r="AF5" s="372"/>
      <c r="AG5" s="372"/>
      <c r="AH5" s="372"/>
      <c r="AI5" s="372"/>
      <c r="AJ5" s="372"/>
      <c r="AK5" s="372"/>
      <c r="AL5" s="372"/>
      <c r="AM5" s="372"/>
      <c r="AN5" s="372"/>
      <c r="AO5" s="372"/>
      <c r="AP5" s="372"/>
      <c r="AQ5" s="373"/>
      <c r="AR5" s="380" t="s">
        <v>74</v>
      </c>
      <c r="AS5" s="380" t="s">
        <v>75</v>
      </c>
      <c r="AT5" s="380" t="s">
        <v>76</v>
      </c>
      <c r="AU5" s="380" t="s">
        <v>77</v>
      </c>
      <c r="AV5" s="380" t="s">
        <v>78</v>
      </c>
    </row>
    <row r="6" spans="1:51 16381:16381" ht="15" customHeight="1" x14ac:dyDescent="0.2">
      <c r="A6" s="386" t="s">
        <v>5</v>
      </c>
      <c r="B6" s="387">
        <v>45538</v>
      </c>
      <c r="C6" s="388"/>
      <c r="D6" s="112" t="s">
        <v>7</v>
      </c>
      <c r="E6" s="196"/>
      <c r="F6" s="114"/>
      <c r="G6" s="115"/>
      <c r="H6" s="116"/>
      <c r="I6" s="116"/>
      <c r="J6" s="116"/>
      <c r="K6" s="116"/>
      <c r="L6" s="116"/>
      <c r="M6" s="116"/>
      <c r="N6" s="116"/>
      <c r="O6" s="116"/>
      <c r="P6" s="116"/>
      <c r="Q6" s="116"/>
      <c r="R6" s="116"/>
      <c r="S6" s="116"/>
      <c r="T6" s="116"/>
      <c r="U6" s="116"/>
      <c r="V6" s="116"/>
      <c r="W6" s="116"/>
      <c r="X6" s="116"/>
      <c r="Y6" s="116"/>
      <c r="Z6" s="116"/>
      <c r="AA6" s="116"/>
      <c r="AB6" s="116"/>
      <c r="AC6" s="117"/>
      <c r="AD6" s="374"/>
      <c r="AE6" s="375"/>
      <c r="AF6" s="375"/>
      <c r="AG6" s="375"/>
      <c r="AH6" s="375"/>
      <c r="AI6" s="375"/>
      <c r="AJ6" s="375"/>
      <c r="AK6" s="375"/>
      <c r="AL6" s="375"/>
      <c r="AM6" s="375"/>
      <c r="AN6" s="375"/>
      <c r="AO6" s="375"/>
      <c r="AP6" s="375"/>
      <c r="AQ6" s="376"/>
      <c r="AR6" s="381"/>
      <c r="AS6" s="381"/>
      <c r="AT6" s="381"/>
      <c r="AU6" s="381"/>
      <c r="AV6" s="381"/>
    </row>
    <row r="7" spans="1:51 16381:16381" ht="15" customHeight="1" x14ac:dyDescent="0.2">
      <c r="A7" s="386"/>
      <c r="B7" s="388"/>
      <c r="C7" s="388"/>
      <c r="D7" s="112" t="s">
        <v>8</v>
      </c>
      <c r="E7" s="113"/>
      <c r="F7" s="118"/>
      <c r="G7" s="119"/>
      <c r="H7" s="120"/>
      <c r="I7" s="120"/>
      <c r="J7" s="120"/>
      <c r="K7" s="120"/>
      <c r="L7" s="120"/>
      <c r="M7" s="120"/>
      <c r="N7" s="120"/>
      <c r="O7" s="120"/>
      <c r="P7" s="120"/>
      <c r="Q7" s="120"/>
      <c r="R7" s="120"/>
      <c r="S7" s="120"/>
      <c r="T7" s="120"/>
      <c r="U7" s="120"/>
      <c r="V7" s="120"/>
      <c r="W7" s="120"/>
      <c r="X7" s="120"/>
      <c r="Y7" s="120"/>
      <c r="Z7" s="120"/>
      <c r="AA7" s="120"/>
      <c r="AB7" s="120"/>
      <c r="AC7" s="121"/>
      <c r="AD7" s="374"/>
      <c r="AE7" s="375"/>
      <c r="AF7" s="375"/>
      <c r="AG7" s="375"/>
      <c r="AH7" s="375"/>
      <c r="AI7" s="375"/>
      <c r="AJ7" s="375"/>
      <c r="AK7" s="375"/>
      <c r="AL7" s="375"/>
      <c r="AM7" s="375"/>
      <c r="AN7" s="375"/>
      <c r="AO7" s="375"/>
      <c r="AP7" s="375"/>
      <c r="AQ7" s="376"/>
      <c r="AR7" s="381"/>
      <c r="AS7" s="381"/>
      <c r="AT7" s="381"/>
      <c r="AU7" s="381"/>
      <c r="AV7" s="381"/>
    </row>
    <row r="8" spans="1:51 16381:16381" ht="15" x14ac:dyDescent="0.2">
      <c r="A8" s="386"/>
      <c r="B8" s="388"/>
      <c r="C8" s="388"/>
      <c r="D8" s="112" t="s">
        <v>9</v>
      </c>
      <c r="E8" s="113" t="s">
        <v>438</v>
      </c>
      <c r="F8" s="122"/>
      <c r="G8" s="123"/>
      <c r="H8" s="124"/>
      <c r="I8" s="124"/>
      <c r="J8" s="124"/>
      <c r="K8" s="124"/>
      <c r="L8" s="124"/>
      <c r="M8" s="124"/>
      <c r="N8" s="124"/>
      <c r="O8" s="124"/>
      <c r="P8" s="124"/>
      <c r="Q8" s="124"/>
      <c r="R8" s="124"/>
      <c r="S8" s="124"/>
      <c r="T8" s="124"/>
      <c r="U8" s="124"/>
      <c r="V8" s="124"/>
      <c r="W8" s="124"/>
      <c r="X8" s="124"/>
      <c r="Y8" s="124"/>
      <c r="Z8" s="124"/>
      <c r="AA8" s="124"/>
      <c r="AB8" s="124"/>
      <c r="AC8" s="125"/>
      <c r="AD8" s="374"/>
      <c r="AE8" s="375"/>
      <c r="AF8" s="375"/>
      <c r="AG8" s="375"/>
      <c r="AH8" s="375"/>
      <c r="AI8" s="375"/>
      <c r="AJ8" s="375"/>
      <c r="AK8" s="375"/>
      <c r="AL8" s="375"/>
      <c r="AM8" s="375"/>
      <c r="AN8" s="375"/>
      <c r="AO8" s="375"/>
      <c r="AP8" s="375"/>
      <c r="AQ8" s="376"/>
      <c r="AR8" s="381"/>
      <c r="AS8" s="381"/>
      <c r="AT8" s="381"/>
      <c r="AU8" s="381"/>
      <c r="AV8" s="381"/>
    </row>
    <row r="9" spans="1:51 16381:16381" ht="15" customHeight="1" x14ac:dyDescent="0.2">
      <c r="A9" s="383" t="s">
        <v>79</v>
      </c>
      <c r="B9" s="384"/>
      <c r="C9" s="384"/>
      <c r="D9" s="391" t="s">
        <v>400</v>
      </c>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74"/>
      <c r="AE9" s="375"/>
      <c r="AF9" s="375"/>
      <c r="AG9" s="375"/>
      <c r="AH9" s="375"/>
      <c r="AI9" s="375"/>
      <c r="AJ9" s="375"/>
      <c r="AK9" s="375"/>
      <c r="AL9" s="375"/>
      <c r="AM9" s="375"/>
      <c r="AN9" s="375"/>
      <c r="AO9" s="375"/>
      <c r="AP9" s="375"/>
      <c r="AQ9" s="376"/>
      <c r="AR9" s="381"/>
      <c r="AS9" s="381"/>
      <c r="AT9" s="381"/>
      <c r="AU9" s="381"/>
      <c r="AV9" s="381"/>
    </row>
    <row r="10" spans="1:51 16381:16381" ht="15" customHeight="1" x14ac:dyDescent="0.2">
      <c r="A10" s="383" t="s">
        <v>80</v>
      </c>
      <c r="B10" s="384"/>
      <c r="C10" s="384"/>
      <c r="D10" s="391" t="s">
        <v>371</v>
      </c>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77"/>
      <c r="AE10" s="378"/>
      <c r="AF10" s="378"/>
      <c r="AG10" s="378"/>
      <c r="AH10" s="378"/>
      <c r="AI10" s="378"/>
      <c r="AJ10" s="378"/>
      <c r="AK10" s="378"/>
      <c r="AL10" s="378"/>
      <c r="AM10" s="378"/>
      <c r="AN10" s="378"/>
      <c r="AO10" s="378"/>
      <c r="AP10" s="378"/>
      <c r="AQ10" s="379"/>
      <c r="AR10" s="381"/>
      <c r="AS10" s="381"/>
      <c r="AT10" s="381"/>
      <c r="AU10" s="381"/>
      <c r="AV10" s="381"/>
    </row>
    <row r="11" spans="1:51 16381:16381" ht="15" x14ac:dyDescent="0.2">
      <c r="A11" s="389" t="s">
        <v>81</v>
      </c>
      <c r="B11" s="390"/>
      <c r="C11" s="390"/>
      <c r="D11" s="380" t="s">
        <v>82</v>
      </c>
      <c r="E11" s="380" t="s">
        <v>183</v>
      </c>
      <c r="F11" s="380" t="s">
        <v>83</v>
      </c>
      <c r="G11" s="380" t="s">
        <v>84</v>
      </c>
      <c r="H11" s="380" t="s">
        <v>222</v>
      </c>
      <c r="I11" s="380" t="s">
        <v>150</v>
      </c>
      <c r="J11" s="380" t="s">
        <v>85</v>
      </c>
      <c r="K11" s="380" t="s">
        <v>86</v>
      </c>
      <c r="L11" s="389" t="s">
        <v>87</v>
      </c>
      <c r="M11" s="390"/>
      <c r="N11" s="390"/>
      <c r="O11" s="390"/>
      <c r="P11" s="380" t="s">
        <v>88</v>
      </c>
      <c r="Q11" s="380" t="s">
        <v>89</v>
      </c>
      <c r="R11" s="383" t="s">
        <v>90</v>
      </c>
      <c r="S11" s="384"/>
      <c r="T11" s="384"/>
      <c r="U11" s="384"/>
      <c r="V11" s="384"/>
      <c r="W11" s="384"/>
      <c r="X11" s="384"/>
      <c r="Y11" s="384"/>
      <c r="Z11" s="384"/>
      <c r="AA11" s="384"/>
      <c r="AB11" s="384"/>
      <c r="AC11" s="385"/>
      <c r="AD11" s="383" t="s">
        <v>29</v>
      </c>
      <c r="AE11" s="384"/>
      <c r="AF11" s="384"/>
      <c r="AG11" s="384"/>
      <c r="AH11" s="384"/>
      <c r="AI11" s="384"/>
      <c r="AJ11" s="384"/>
      <c r="AK11" s="384"/>
      <c r="AL11" s="384"/>
      <c r="AM11" s="384"/>
      <c r="AN11" s="384"/>
      <c r="AO11" s="385"/>
      <c r="AP11" s="389" t="s">
        <v>28</v>
      </c>
      <c r="AQ11" s="395"/>
      <c r="AR11" s="381"/>
      <c r="AS11" s="381"/>
      <c r="AT11" s="381"/>
      <c r="AU11" s="381"/>
      <c r="AV11" s="381"/>
    </row>
    <row r="12" spans="1:51 16381:16381" ht="30" x14ac:dyDescent="0.2">
      <c r="A12" s="111" t="s">
        <v>213</v>
      </c>
      <c r="B12" s="111" t="s">
        <v>91</v>
      </c>
      <c r="C12" s="111" t="s">
        <v>215</v>
      </c>
      <c r="D12" s="382"/>
      <c r="E12" s="382"/>
      <c r="F12" s="382"/>
      <c r="G12" s="382"/>
      <c r="H12" s="382"/>
      <c r="I12" s="382"/>
      <c r="J12" s="382"/>
      <c r="K12" s="382"/>
      <c r="L12" s="111">
        <v>2024</v>
      </c>
      <c r="M12" s="111">
        <v>2025</v>
      </c>
      <c r="N12" s="111">
        <v>2026</v>
      </c>
      <c r="O12" s="111">
        <v>2027</v>
      </c>
      <c r="P12" s="382"/>
      <c r="Q12" s="382"/>
      <c r="R12" s="126" t="s">
        <v>16</v>
      </c>
      <c r="S12" s="126" t="s">
        <v>17</v>
      </c>
      <c r="T12" s="126" t="s">
        <v>18</v>
      </c>
      <c r="U12" s="126" t="s">
        <v>19</v>
      </c>
      <c r="V12" s="126" t="s">
        <v>20</v>
      </c>
      <c r="W12" s="126" t="s">
        <v>21</v>
      </c>
      <c r="X12" s="126" t="s">
        <v>22</v>
      </c>
      <c r="Y12" s="126" t="s">
        <v>23</v>
      </c>
      <c r="Z12" s="126" t="s">
        <v>24</v>
      </c>
      <c r="AA12" s="126" t="s">
        <v>25</v>
      </c>
      <c r="AB12" s="126" t="s">
        <v>26</v>
      </c>
      <c r="AC12" s="126" t="s">
        <v>27</v>
      </c>
      <c r="AD12" s="126" t="s">
        <v>16</v>
      </c>
      <c r="AE12" s="126" t="s">
        <v>17</v>
      </c>
      <c r="AF12" s="126" t="s">
        <v>18</v>
      </c>
      <c r="AG12" s="126" t="s">
        <v>19</v>
      </c>
      <c r="AH12" s="126" t="s">
        <v>20</v>
      </c>
      <c r="AI12" s="126" t="s">
        <v>21</v>
      </c>
      <c r="AJ12" s="126" t="s">
        <v>22</v>
      </c>
      <c r="AK12" s="126" t="s">
        <v>23</v>
      </c>
      <c r="AL12" s="126" t="s">
        <v>24</v>
      </c>
      <c r="AM12" s="126" t="s">
        <v>25</v>
      </c>
      <c r="AN12" s="126" t="s">
        <v>26</v>
      </c>
      <c r="AO12" s="126" t="s">
        <v>27</v>
      </c>
      <c r="AP12" s="111" t="s">
        <v>92</v>
      </c>
      <c r="AQ12" s="127" t="s">
        <v>93</v>
      </c>
      <c r="AR12" s="382"/>
      <c r="AS12" s="382"/>
      <c r="AT12" s="382"/>
      <c r="AU12" s="382"/>
      <c r="AV12" s="382"/>
    </row>
    <row r="13" spans="1:51 16381:16381" ht="152.25" customHeight="1" x14ac:dyDescent="0.2">
      <c r="A13" s="169">
        <v>104</v>
      </c>
      <c r="B13" s="169">
        <v>8</v>
      </c>
      <c r="C13" s="169">
        <v>1</v>
      </c>
      <c r="D13" s="170" t="s">
        <v>394</v>
      </c>
      <c r="E13" s="170" t="s">
        <v>385</v>
      </c>
      <c r="F13" s="170" t="s">
        <v>386</v>
      </c>
      <c r="G13" s="170" t="s">
        <v>369</v>
      </c>
      <c r="H13" s="170">
        <v>1</v>
      </c>
      <c r="I13" s="170" t="s">
        <v>375</v>
      </c>
      <c r="J13" s="170" t="s">
        <v>390</v>
      </c>
      <c r="K13" s="170" t="s">
        <v>389</v>
      </c>
      <c r="L13" s="179">
        <v>0.2</v>
      </c>
      <c r="M13" s="179">
        <v>0.3</v>
      </c>
      <c r="N13" s="179">
        <v>0.25</v>
      </c>
      <c r="O13" s="179">
        <v>0.25</v>
      </c>
      <c r="P13" s="171" t="s">
        <v>393</v>
      </c>
      <c r="Q13" s="171"/>
      <c r="R13" s="172"/>
      <c r="S13" s="172"/>
      <c r="T13" s="172"/>
      <c r="U13" s="172"/>
      <c r="V13" s="172"/>
      <c r="W13" s="172"/>
      <c r="X13" s="172"/>
      <c r="Y13" s="172"/>
      <c r="Z13" s="181">
        <v>0.1</v>
      </c>
      <c r="AA13" s="172"/>
      <c r="AB13" s="172"/>
      <c r="AC13" s="181">
        <v>0.1</v>
      </c>
      <c r="AD13" s="172"/>
      <c r="AE13" s="172"/>
      <c r="AF13" s="172"/>
      <c r="AG13" s="172"/>
      <c r="AH13" s="172"/>
      <c r="AI13" s="172"/>
      <c r="AJ13" s="172"/>
      <c r="AK13" s="172"/>
      <c r="AL13" s="172"/>
      <c r="AM13" s="172"/>
      <c r="AN13" s="172"/>
      <c r="AO13" s="172"/>
      <c r="AP13" s="172" t="str">
        <f t="shared" ref="AP13:AP15" si="0">IF(G13="suma",SUM(AD13:AO13),IF(G13="creciente",MAX(AD13:AO13),IF(G13="DECRECIENTE",O13-MIN(AD13:AO13),IF(G13="CONSTANTE",AVERAGE(AD13:AO13)," "))))</f>
        <v xml:space="preserve"> </v>
      </c>
      <c r="AQ13" s="173" t="str">
        <f>IF(G13="suma",AP13/#REF!,IF(G13="creciente",AP13/(MAX(R13:AC13)),IF(G13="DECRECIENTE",AP13/(O13-(MIN(R13:AC13))),IF(G13="CONSTANTE",AP13/AVERAGE(R13:AC13)," "))))</f>
        <v xml:space="preserve"> </v>
      </c>
      <c r="AR13" s="191"/>
      <c r="AS13" s="174"/>
      <c r="AT13" s="175"/>
      <c r="AU13" s="174"/>
      <c r="AV13" s="176"/>
      <c r="XFA13" s="15" t="s">
        <v>200</v>
      </c>
    </row>
    <row r="14" spans="1:51 16381:16381" ht="195" x14ac:dyDescent="0.2">
      <c r="A14" s="169">
        <v>104</v>
      </c>
      <c r="B14" s="169">
        <v>8</v>
      </c>
      <c r="C14" s="169" t="s">
        <v>401</v>
      </c>
      <c r="D14" s="170" t="s">
        <v>376</v>
      </c>
      <c r="E14" s="170" t="s">
        <v>404</v>
      </c>
      <c r="F14" s="170" t="s">
        <v>402</v>
      </c>
      <c r="G14" s="170" t="s">
        <v>370</v>
      </c>
      <c r="H14" s="172">
        <v>5860000</v>
      </c>
      <c r="I14" s="170" t="s">
        <v>388</v>
      </c>
      <c r="J14" s="170" t="s">
        <v>391</v>
      </c>
      <c r="K14" s="170" t="s">
        <v>389</v>
      </c>
      <c r="L14" s="184">
        <v>1772032</v>
      </c>
      <c r="M14" s="184">
        <v>5020000</v>
      </c>
      <c r="N14" s="184">
        <v>5510000</v>
      </c>
      <c r="O14" s="184">
        <v>5860000</v>
      </c>
      <c r="P14" s="178" t="s">
        <v>403</v>
      </c>
      <c r="Q14" s="169"/>
      <c r="R14" s="172"/>
      <c r="S14" s="172"/>
      <c r="T14" s="172"/>
      <c r="U14" s="172"/>
      <c r="V14" s="172"/>
      <c r="W14" s="172"/>
      <c r="X14" s="184">
        <v>295000</v>
      </c>
      <c r="Y14" s="184">
        <v>295000</v>
      </c>
      <c r="Z14" s="184">
        <v>295000</v>
      </c>
      <c r="AA14" s="184">
        <v>295000</v>
      </c>
      <c r="AB14" s="184">
        <v>295000</v>
      </c>
      <c r="AC14" s="184">
        <v>297032</v>
      </c>
      <c r="AD14" s="172"/>
      <c r="AE14" s="172"/>
      <c r="AF14" s="172"/>
      <c r="AG14" s="172"/>
      <c r="AH14" s="172"/>
      <c r="AI14" s="172"/>
      <c r="AJ14" s="172">
        <v>871193</v>
      </c>
      <c r="AK14" s="172">
        <v>1505443</v>
      </c>
      <c r="AL14" s="172"/>
      <c r="AM14" s="172"/>
      <c r="AN14" s="172"/>
      <c r="AO14" s="172"/>
      <c r="AP14" s="172">
        <f>SUM(AD14:AN14)</f>
        <v>2376636</v>
      </c>
      <c r="AQ14" s="192">
        <f>+AP14/L14</f>
        <v>1.3411924841086391</v>
      </c>
      <c r="AR14" s="195" t="s">
        <v>439</v>
      </c>
      <c r="AS14" s="190" t="s">
        <v>428</v>
      </c>
      <c r="AT14" s="195" t="s">
        <v>435</v>
      </c>
      <c r="AU14" s="192" t="s">
        <v>413</v>
      </c>
      <c r="AV14" s="172" t="s">
        <v>413</v>
      </c>
      <c r="AY14" s="182">
        <v>3128968</v>
      </c>
      <c r="XFA14" s="15" t="s">
        <v>201</v>
      </c>
    </row>
    <row r="15" spans="1:51 16381:16381" ht="89.25" x14ac:dyDescent="0.2">
      <c r="A15" s="169">
        <v>104</v>
      </c>
      <c r="B15" s="169">
        <v>8</v>
      </c>
      <c r="C15" s="169">
        <v>8</v>
      </c>
      <c r="D15" s="170" t="s">
        <v>377</v>
      </c>
      <c r="E15" s="170" t="s">
        <v>387</v>
      </c>
      <c r="F15" s="170" t="s">
        <v>405</v>
      </c>
      <c r="G15" s="170" t="s">
        <v>369</v>
      </c>
      <c r="H15" s="172"/>
      <c r="I15" s="170" t="s">
        <v>375</v>
      </c>
      <c r="J15" s="170" t="s">
        <v>392</v>
      </c>
      <c r="K15" s="170" t="s">
        <v>389</v>
      </c>
      <c r="L15" s="172">
        <v>10</v>
      </c>
      <c r="M15" s="172">
        <v>30</v>
      </c>
      <c r="N15" s="172">
        <v>30</v>
      </c>
      <c r="O15" s="172">
        <v>30</v>
      </c>
      <c r="P15" s="171" t="s">
        <v>393</v>
      </c>
      <c r="Q15" s="169"/>
      <c r="R15" s="172"/>
      <c r="S15" s="172"/>
      <c r="T15" s="172"/>
      <c r="U15" s="172"/>
      <c r="V15" s="172"/>
      <c r="W15" s="172"/>
      <c r="X15" s="172"/>
      <c r="Y15" s="172"/>
      <c r="Z15" s="180">
        <v>0.05</v>
      </c>
      <c r="AA15" s="172"/>
      <c r="AB15" s="172"/>
      <c r="AC15" s="180">
        <v>0.05</v>
      </c>
      <c r="AD15" s="172"/>
      <c r="AE15" s="172"/>
      <c r="AF15" s="172"/>
      <c r="AG15" s="172"/>
      <c r="AH15" s="172"/>
      <c r="AI15" s="172"/>
      <c r="AJ15" s="172"/>
      <c r="AK15" s="172"/>
      <c r="AL15" s="172"/>
      <c r="AM15" s="172"/>
      <c r="AN15" s="172"/>
      <c r="AO15" s="172"/>
      <c r="AP15" s="172" t="str">
        <f t="shared" si="0"/>
        <v xml:space="preserve"> </v>
      </c>
      <c r="AQ15" s="173" t="str">
        <f>IF(G15="suma",AP15/#REF!,IF(G15="creciente",AP15/(MAX(R15:AC15)),IF(G15="DECRECIENTE",AP15/(O15-(MIN(R15:AC15))),IF(G15="CONSTANTE",AP15/AVERAGE(R15:AC15)," "))))</f>
        <v xml:space="preserve"> </v>
      </c>
      <c r="AR15" s="192"/>
      <c r="AS15" s="173"/>
      <c r="AT15" s="173"/>
      <c r="AU15" s="173"/>
      <c r="AV15" s="172"/>
      <c r="AY15" s="15">
        <v>4901000</v>
      </c>
      <c r="XFA15" s="15" t="s">
        <v>202</v>
      </c>
    </row>
    <row r="16" spans="1:51 16381:16381" x14ac:dyDescent="0.2">
      <c r="A16" s="392" t="s">
        <v>70</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4"/>
      <c r="AY16" s="183">
        <f>+AY15-AY14</f>
        <v>1772032</v>
      </c>
    </row>
    <row r="17" spans="1:48" ht="58.5" customHeight="1" x14ac:dyDescent="0.2">
      <c r="A17" s="369" t="s">
        <v>94</v>
      </c>
      <c r="B17" s="368" t="s">
        <v>95</v>
      </c>
      <c r="C17" s="368"/>
      <c r="D17" s="368"/>
      <c r="E17" s="370" t="s">
        <v>96</v>
      </c>
      <c r="F17" s="370"/>
      <c r="G17" s="370"/>
      <c r="H17" s="370"/>
      <c r="I17" s="370"/>
      <c r="J17" s="370"/>
      <c r="K17" s="370"/>
      <c r="L17" s="370"/>
      <c r="M17" s="368" t="s">
        <v>95</v>
      </c>
      <c r="N17" s="368"/>
      <c r="O17" s="368"/>
      <c r="P17" s="368"/>
      <c r="Q17" s="368"/>
      <c r="R17" s="368" t="s">
        <v>95</v>
      </c>
      <c r="S17" s="368"/>
      <c r="T17" s="368"/>
      <c r="U17" s="368"/>
      <c r="V17" s="368"/>
      <c r="W17" s="368"/>
      <c r="X17" s="368"/>
      <c r="Y17" s="368"/>
      <c r="Z17" s="368" t="s">
        <v>95</v>
      </c>
      <c r="AA17" s="368"/>
      <c r="AB17" s="368"/>
      <c r="AC17" s="368"/>
      <c r="AD17" s="368"/>
      <c r="AE17" s="368"/>
      <c r="AF17" s="368"/>
      <c r="AG17" s="368"/>
      <c r="AH17" s="368"/>
      <c r="AI17" s="368"/>
      <c r="AJ17" s="368"/>
      <c r="AK17" s="368"/>
      <c r="AL17" s="370" t="s">
        <v>97</v>
      </c>
      <c r="AM17" s="370"/>
      <c r="AN17" s="370"/>
      <c r="AO17" s="370"/>
      <c r="AP17" s="368" t="s">
        <v>98</v>
      </c>
      <c r="AQ17" s="368"/>
      <c r="AR17" s="368"/>
      <c r="AS17" s="368"/>
      <c r="AT17" s="368"/>
      <c r="AU17" s="368"/>
      <c r="AV17" s="368"/>
    </row>
    <row r="18" spans="1:48" ht="15" x14ac:dyDescent="0.2">
      <c r="A18" s="369"/>
      <c r="B18" s="368" t="s">
        <v>406</v>
      </c>
      <c r="C18" s="368"/>
      <c r="D18" s="368"/>
      <c r="E18" s="370"/>
      <c r="F18" s="370"/>
      <c r="G18" s="370"/>
      <c r="H18" s="370"/>
      <c r="I18" s="370"/>
      <c r="J18" s="370"/>
      <c r="K18" s="370"/>
      <c r="L18" s="370"/>
      <c r="M18" s="368" t="s">
        <v>408</v>
      </c>
      <c r="N18" s="368"/>
      <c r="O18" s="368"/>
      <c r="P18" s="368"/>
      <c r="Q18" s="368"/>
      <c r="R18" s="368" t="s">
        <v>99</v>
      </c>
      <c r="S18" s="368"/>
      <c r="T18" s="368"/>
      <c r="U18" s="368"/>
      <c r="V18" s="368"/>
      <c r="W18" s="368"/>
      <c r="X18" s="368"/>
      <c r="Y18" s="368"/>
      <c r="Z18" s="368" t="s">
        <v>99</v>
      </c>
      <c r="AA18" s="368"/>
      <c r="AB18" s="368"/>
      <c r="AC18" s="368"/>
      <c r="AD18" s="368"/>
      <c r="AE18" s="368"/>
      <c r="AF18" s="368"/>
      <c r="AG18" s="368"/>
      <c r="AH18" s="368"/>
      <c r="AI18" s="368"/>
      <c r="AJ18" s="368"/>
      <c r="AK18" s="368"/>
      <c r="AL18" s="370"/>
      <c r="AM18" s="370"/>
      <c r="AN18" s="370"/>
      <c r="AO18" s="370"/>
      <c r="AP18" s="368" t="s">
        <v>99</v>
      </c>
      <c r="AQ18" s="368"/>
      <c r="AR18" s="368"/>
      <c r="AS18" s="368"/>
      <c r="AT18" s="368"/>
      <c r="AU18" s="368"/>
      <c r="AV18" s="368"/>
    </row>
    <row r="19" spans="1:48" ht="15.95" customHeight="1" x14ac:dyDescent="0.2">
      <c r="A19" s="369"/>
      <c r="B19" s="368" t="s">
        <v>407</v>
      </c>
      <c r="C19" s="368"/>
      <c r="D19" s="368"/>
      <c r="E19" s="370"/>
      <c r="F19" s="370"/>
      <c r="G19" s="370"/>
      <c r="H19" s="370"/>
      <c r="I19" s="370"/>
      <c r="J19" s="370"/>
      <c r="K19" s="370"/>
      <c r="L19" s="370"/>
      <c r="M19" s="368" t="s">
        <v>409</v>
      </c>
      <c r="N19" s="368"/>
      <c r="O19" s="368"/>
      <c r="P19" s="368"/>
      <c r="Q19" s="368"/>
      <c r="R19" s="368" t="s">
        <v>100</v>
      </c>
      <c r="S19" s="368"/>
      <c r="T19" s="368"/>
      <c r="U19" s="368"/>
      <c r="V19" s="368"/>
      <c r="W19" s="368"/>
      <c r="X19" s="368"/>
      <c r="Y19" s="368"/>
      <c r="Z19" s="368" t="s">
        <v>100</v>
      </c>
      <c r="AA19" s="368"/>
      <c r="AB19" s="368"/>
      <c r="AC19" s="368"/>
      <c r="AD19" s="368"/>
      <c r="AE19" s="368"/>
      <c r="AF19" s="368"/>
      <c r="AG19" s="368"/>
      <c r="AH19" s="368"/>
      <c r="AI19" s="368"/>
      <c r="AJ19" s="368"/>
      <c r="AK19" s="368"/>
      <c r="AL19" s="370"/>
      <c r="AM19" s="370"/>
      <c r="AN19" s="370"/>
      <c r="AO19" s="370"/>
      <c r="AP19" s="368" t="s">
        <v>214</v>
      </c>
      <c r="AQ19" s="368"/>
      <c r="AR19" s="368"/>
      <c r="AS19" s="368"/>
      <c r="AT19" s="368"/>
      <c r="AU19" s="368"/>
      <c r="AV19" s="368"/>
    </row>
  </sheetData>
  <mergeCells count="54">
    <mergeCell ref="R18:Y18"/>
    <mergeCell ref="R19:Y19"/>
    <mergeCell ref="A10:C10"/>
    <mergeCell ref="D9:AC9"/>
    <mergeCell ref="D10:AC10"/>
    <mergeCell ref="A11:C11"/>
    <mergeCell ref="H11:H12"/>
    <mergeCell ref="A16:AV16"/>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18:AV18"/>
    <mergeCell ref="AP17:AV17"/>
    <mergeCell ref="B18:D18"/>
    <mergeCell ref="A17:A19"/>
    <mergeCell ref="E17:L19"/>
    <mergeCell ref="Z17:AK17"/>
    <mergeCell ref="Z18:AK18"/>
    <mergeCell ref="Z19:AK19"/>
    <mergeCell ref="AP19:AV19"/>
    <mergeCell ref="AL17:AO19"/>
    <mergeCell ref="M17:Q17"/>
    <mergeCell ref="M18:Q18"/>
    <mergeCell ref="M19:Q19"/>
    <mergeCell ref="R17:Y17"/>
    <mergeCell ref="B17:D17"/>
    <mergeCell ref="B19:D19"/>
    <mergeCell ref="AU1:AV1"/>
    <mergeCell ref="AU2:AV2"/>
    <mergeCell ref="AU3:AV3"/>
    <mergeCell ref="AU4:AV4"/>
    <mergeCell ref="A1:AT1"/>
    <mergeCell ref="A2:AT2"/>
    <mergeCell ref="A3:AT4"/>
  </mergeCells>
  <hyperlinks>
    <hyperlink ref="AS14" r:id="rId1" display="https://secretariadistritald-my.sharepoint.com/:x:/g/personal/ecastaneda_sdmujer_gov_co/EcwrNyLmTnRBsJ9SNaYSryYBzUK_od4qXYb3nXC7AbpAFg?e=ubbyMq" xr:uid="{B45257CE-C48F-432D-8073-DA3EB064AADF}"/>
  </hyperlinks>
  <pageMargins left="0.25" right="0.25" top="0.75" bottom="0.75" header="0.3" footer="0.3"/>
  <pageSetup scale="19" fitToHeight="0" orientation="landscape" r:id="rId2"/>
  <customProperties>
    <customPr name="_pios_id" r:id="rId3"/>
    <customPr name="EpmWorksheetKeyString_GUID" r:id="rId4"/>
  </customProperties>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RowHeight="15" x14ac:dyDescent="0.25"/>
  <sheetData>
    <row r="1" spans="1:2" x14ac:dyDescent="0.25">
      <c r="A1" t="s">
        <v>184</v>
      </c>
      <c r="B1" t="s">
        <v>185</v>
      </c>
    </row>
    <row r="2" spans="1:2" x14ac:dyDescent="0.25">
      <c r="A2" t="s">
        <v>186</v>
      </c>
      <c r="B2" t="s">
        <v>198</v>
      </c>
    </row>
    <row r="3" spans="1:2" x14ac:dyDescent="0.25">
      <c r="A3" t="s">
        <v>187</v>
      </c>
      <c r="B3" t="s">
        <v>199</v>
      </c>
    </row>
    <row r="4" spans="1:2" x14ac:dyDescent="0.25">
      <c r="A4" t="s">
        <v>188</v>
      </c>
    </row>
    <row r="5" spans="1:2" x14ac:dyDescent="0.25">
      <c r="A5" t="s">
        <v>189</v>
      </c>
    </row>
    <row r="6" spans="1:2" x14ac:dyDescent="0.25">
      <c r="A6" t="s">
        <v>190</v>
      </c>
    </row>
    <row r="7" spans="1:2" x14ac:dyDescent="0.25">
      <c r="A7" t="s">
        <v>191</v>
      </c>
    </row>
    <row r="8" spans="1:2" x14ac:dyDescent="0.25">
      <c r="A8" t="s">
        <v>192</v>
      </c>
    </row>
    <row r="9" spans="1:2" x14ac:dyDescent="0.25">
      <c r="A9" t="s">
        <v>193</v>
      </c>
    </row>
    <row r="10" spans="1:2" x14ac:dyDescent="0.25">
      <c r="A10" t="s">
        <v>194</v>
      </c>
    </row>
    <row r="11" spans="1:2" x14ac:dyDescent="0.25">
      <c r="A11" t="s">
        <v>195</v>
      </c>
    </row>
    <row r="12" spans="1:2" x14ac:dyDescent="0.25">
      <c r="A12" t="s">
        <v>196</v>
      </c>
    </row>
    <row r="13" spans="1:2" x14ac:dyDescent="0.25">
      <c r="A13" t="s">
        <v>197</v>
      </c>
    </row>
  </sheetData>
  <pageMargins left="0.7" right="0.7" top="0.75" bottom="0.75" header="0.3" footer="0.3"/>
  <customProperties>
    <customPr name="_pios_id" r:id="rId1"/>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zoomScale="70" zoomScaleNormal="70" workbookViewId="0">
      <selection activeCell="A5" sqref="A5:AV19"/>
    </sheetView>
  </sheetViews>
  <sheetFormatPr baseColWidth="10" defaultColWidth="19.42578125" defaultRowHeight="14.25" x14ac:dyDescent="0.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x14ac:dyDescent="0.25">
      <c r="A1" s="388" t="s">
        <v>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99" t="s">
        <v>101</v>
      </c>
      <c r="BJ1" s="399"/>
      <c r="BK1" s="399"/>
    </row>
    <row r="2" spans="1:63" ht="15.95" customHeight="1" x14ac:dyDescent="0.25">
      <c r="A2" s="388" t="s">
        <v>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99" t="s">
        <v>204</v>
      </c>
      <c r="BJ2" s="399"/>
      <c r="BK2" s="399"/>
    </row>
    <row r="3" spans="1:63" ht="26.1" customHeight="1" x14ac:dyDescent="0.25">
      <c r="A3" s="388" t="s">
        <v>102</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99" t="s">
        <v>352</v>
      </c>
      <c r="BJ3" s="399"/>
      <c r="BK3" s="399"/>
    </row>
    <row r="4" spans="1:63" ht="15.95" customHeight="1" x14ac:dyDescent="0.25">
      <c r="A4" s="388" t="s">
        <v>103</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96" t="s">
        <v>104</v>
      </c>
      <c r="BJ4" s="397"/>
      <c r="BK4" s="398"/>
    </row>
    <row r="5" spans="1:63" ht="26.1" customHeight="1" x14ac:dyDescent="0.25">
      <c r="A5" s="400" t="s">
        <v>73</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G5" s="400" t="s">
        <v>105</v>
      </c>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1"/>
      <c r="BJ5" s="401"/>
      <c r="BK5" s="401"/>
    </row>
    <row r="6" spans="1:63" ht="31.5" customHeight="1" x14ac:dyDescent="0.25">
      <c r="A6" s="129" t="s">
        <v>223</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row>
    <row r="7" spans="1:63" ht="31.5" customHeight="1" x14ac:dyDescent="0.25">
      <c r="A7" s="130" t="s">
        <v>216</v>
      </c>
      <c r="B7" s="408"/>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10"/>
    </row>
    <row r="8" spans="1:63" ht="18.75" customHeight="1" x14ac:dyDescent="0.25">
      <c r="A8" s="131"/>
      <c r="B8" s="131"/>
      <c r="C8" s="131"/>
      <c r="D8" s="131"/>
      <c r="E8" s="131"/>
      <c r="F8" s="131"/>
      <c r="G8" s="131"/>
      <c r="H8" s="131"/>
      <c r="I8" s="131"/>
      <c r="J8" s="131"/>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25">
      <c r="A9" s="402" t="s">
        <v>106</v>
      </c>
      <c r="B9" s="133" t="s">
        <v>16</v>
      </c>
      <c r="C9" s="133" t="s">
        <v>17</v>
      </c>
      <c r="D9" s="404" t="s">
        <v>18</v>
      </c>
      <c r="E9" s="405"/>
      <c r="F9" s="133" t="s">
        <v>19</v>
      </c>
      <c r="G9" s="133" t="s">
        <v>20</v>
      </c>
      <c r="H9" s="404" t="s">
        <v>21</v>
      </c>
      <c r="I9" s="405"/>
      <c r="J9" s="133" t="s">
        <v>22</v>
      </c>
      <c r="K9" s="133" t="s">
        <v>23</v>
      </c>
      <c r="L9" s="404" t="s">
        <v>24</v>
      </c>
      <c r="M9" s="405"/>
      <c r="N9" s="133" t="s">
        <v>25</v>
      </c>
      <c r="O9" s="133" t="s">
        <v>26</v>
      </c>
      <c r="P9" s="404" t="s">
        <v>27</v>
      </c>
      <c r="Q9" s="405"/>
      <c r="R9" s="404" t="s">
        <v>107</v>
      </c>
      <c r="S9" s="405"/>
      <c r="T9" s="404" t="s">
        <v>108</v>
      </c>
      <c r="U9" s="407"/>
      <c r="V9" s="407"/>
      <c r="W9" s="407"/>
      <c r="X9" s="407"/>
      <c r="Y9" s="405"/>
      <c r="Z9" s="404" t="s">
        <v>109</v>
      </c>
      <c r="AA9" s="407"/>
      <c r="AB9" s="407"/>
      <c r="AC9" s="407"/>
      <c r="AD9" s="407"/>
      <c r="AE9" s="405"/>
      <c r="AG9" s="402" t="s">
        <v>106</v>
      </c>
      <c r="AH9" s="133" t="s">
        <v>16</v>
      </c>
      <c r="AI9" s="133" t="s">
        <v>17</v>
      </c>
      <c r="AJ9" s="404" t="s">
        <v>18</v>
      </c>
      <c r="AK9" s="405"/>
      <c r="AL9" s="133" t="s">
        <v>19</v>
      </c>
      <c r="AM9" s="133" t="s">
        <v>20</v>
      </c>
      <c r="AN9" s="404" t="s">
        <v>21</v>
      </c>
      <c r="AO9" s="405"/>
      <c r="AP9" s="133" t="s">
        <v>22</v>
      </c>
      <c r="AQ9" s="133" t="s">
        <v>23</v>
      </c>
      <c r="AR9" s="404" t="s">
        <v>24</v>
      </c>
      <c r="AS9" s="405"/>
      <c r="AT9" s="133" t="s">
        <v>25</v>
      </c>
      <c r="AU9" s="133" t="s">
        <v>26</v>
      </c>
      <c r="AV9" s="404" t="s">
        <v>27</v>
      </c>
      <c r="AW9" s="405"/>
      <c r="AX9" s="404" t="s">
        <v>107</v>
      </c>
      <c r="AY9" s="405"/>
      <c r="AZ9" s="404" t="s">
        <v>108</v>
      </c>
      <c r="BA9" s="407"/>
      <c r="BB9" s="407"/>
      <c r="BC9" s="407"/>
      <c r="BD9" s="407"/>
      <c r="BE9" s="405"/>
      <c r="BF9" s="404" t="s">
        <v>109</v>
      </c>
      <c r="BG9" s="407"/>
      <c r="BH9" s="407"/>
      <c r="BI9" s="407"/>
      <c r="BJ9" s="407"/>
      <c r="BK9" s="405"/>
    </row>
    <row r="10" spans="1:63" ht="36" customHeight="1" x14ac:dyDescent="0.25">
      <c r="A10" s="403"/>
      <c r="B10" s="126" t="s">
        <v>110</v>
      </c>
      <c r="C10" s="126" t="s">
        <v>110</v>
      </c>
      <c r="D10" s="126" t="s">
        <v>110</v>
      </c>
      <c r="E10" s="126" t="s">
        <v>111</v>
      </c>
      <c r="F10" s="126" t="s">
        <v>110</v>
      </c>
      <c r="G10" s="126" t="s">
        <v>110</v>
      </c>
      <c r="H10" s="126" t="s">
        <v>110</v>
      </c>
      <c r="I10" s="126" t="s">
        <v>111</v>
      </c>
      <c r="J10" s="126" t="s">
        <v>110</v>
      </c>
      <c r="K10" s="126" t="s">
        <v>110</v>
      </c>
      <c r="L10" s="126" t="s">
        <v>110</v>
      </c>
      <c r="M10" s="126" t="s">
        <v>111</v>
      </c>
      <c r="N10" s="126" t="s">
        <v>110</v>
      </c>
      <c r="O10" s="126" t="s">
        <v>110</v>
      </c>
      <c r="P10" s="126" t="s">
        <v>110</v>
      </c>
      <c r="Q10" s="126" t="s">
        <v>111</v>
      </c>
      <c r="R10" s="126" t="s">
        <v>110</v>
      </c>
      <c r="S10" s="126" t="s">
        <v>111</v>
      </c>
      <c r="T10" s="134" t="s">
        <v>112</v>
      </c>
      <c r="U10" s="134" t="s">
        <v>113</v>
      </c>
      <c r="V10" s="134" t="s">
        <v>114</v>
      </c>
      <c r="W10" s="134" t="s">
        <v>115</v>
      </c>
      <c r="X10" s="135" t="s">
        <v>116</v>
      </c>
      <c r="Y10" s="134" t="s">
        <v>117</v>
      </c>
      <c r="Z10" s="126" t="s">
        <v>118</v>
      </c>
      <c r="AA10" s="136" t="s">
        <v>119</v>
      </c>
      <c r="AB10" s="126" t="s">
        <v>120</v>
      </c>
      <c r="AC10" s="126" t="s">
        <v>121</v>
      </c>
      <c r="AD10" s="126" t="s">
        <v>122</v>
      </c>
      <c r="AE10" s="126" t="s">
        <v>123</v>
      </c>
      <c r="AG10" s="403"/>
      <c r="AH10" s="126" t="s">
        <v>110</v>
      </c>
      <c r="AI10" s="126" t="s">
        <v>110</v>
      </c>
      <c r="AJ10" s="126" t="s">
        <v>110</v>
      </c>
      <c r="AK10" s="126" t="s">
        <v>111</v>
      </c>
      <c r="AL10" s="126" t="s">
        <v>110</v>
      </c>
      <c r="AM10" s="126" t="s">
        <v>110</v>
      </c>
      <c r="AN10" s="126" t="s">
        <v>110</v>
      </c>
      <c r="AO10" s="126" t="s">
        <v>111</v>
      </c>
      <c r="AP10" s="126" t="s">
        <v>110</v>
      </c>
      <c r="AQ10" s="126" t="s">
        <v>110</v>
      </c>
      <c r="AR10" s="126" t="s">
        <v>110</v>
      </c>
      <c r="AS10" s="126" t="s">
        <v>111</v>
      </c>
      <c r="AT10" s="126" t="s">
        <v>110</v>
      </c>
      <c r="AU10" s="126" t="s">
        <v>110</v>
      </c>
      <c r="AV10" s="126" t="s">
        <v>110</v>
      </c>
      <c r="AW10" s="126" t="s">
        <v>111</v>
      </c>
      <c r="AX10" s="126" t="s">
        <v>110</v>
      </c>
      <c r="AY10" s="126" t="s">
        <v>111</v>
      </c>
      <c r="AZ10" s="134" t="s">
        <v>112</v>
      </c>
      <c r="BA10" s="134" t="s">
        <v>113</v>
      </c>
      <c r="BB10" s="134" t="s">
        <v>114</v>
      </c>
      <c r="BC10" s="134" t="s">
        <v>115</v>
      </c>
      <c r="BD10" s="135" t="s">
        <v>116</v>
      </c>
      <c r="BE10" s="134" t="s">
        <v>117</v>
      </c>
      <c r="BF10" s="137" t="s">
        <v>118</v>
      </c>
      <c r="BG10" s="138" t="s">
        <v>119</v>
      </c>
      <c r="BH10" s="137" t="s">
        <v>120</v>
      </c>
      <c r="BI10" s="137" t="s">
        <v>121</v>
      </c>
      <c r="BJ10" s="137" t="s">
        <v>122</v>
      </c>
      <c r="BK10" s="137" t="s">
        <v>123</v>
      </c>
    </row>
    <row r="11" spans="1:63" ht="15" x14ac:dyDescent="0.25">
      <c r="A11" s="139" t="s">
        <v>124</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124</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ht="15" x14ac:dyDescent="0.25">
      <c r="A12" s="139" t="s">
        <v>125</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125</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ht="15" x14ac:dyDescent="0.25">
      <c r="A13" s="139" t="s">
        <v>126</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126</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ht="15" x14ac:dyDescent="0.25">
      <c r="A14" s="139" t="s">
        <v>127</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127</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ht="15" x14ac:dyDescent="0.25">
      <c r="A15" s="139" t="s">
        <v>128</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128</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ht="15" x14ac:dyDescent="0.25">
      <c r="A16" s="139" t="s">
        <v>129</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129</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ht="15" x14ac:dyDescent="0.25">
      <c r="A17" s="139" t="s">
        <v>130</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130</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ht="15" x14ac:dyDescent="0.25">
      <c r="A18" s="139" t="s">
        <v>131</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131</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ht="15" x14ac:dyDescent="0.25">
      <c r="A19" s="139" t="s">
        <v>132</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132</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ht="15" x14ac:dyDescent="0.25">
      <c r="A20" s="139" t="s">
        <v>133</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133</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ht="15" x14ac:dyDescent="0.25">
      <c r="A21" s="139" t="s">
        <v>134</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134</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ht="15" x14ac:dyDescent="0.25">
      <c r="A22" s="139" t="s">
        <v>135</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135</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ht="15" x14ac:dyDescent="0.25">
      <c r="A23" s="139" t="s">
        <v>136</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136</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ht="15" x14ac:dyDescent="0.25">
      <c r="A24" s="139" t="s">
        <v>137</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137</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ht="15" x14ac:dyDescent="0.25">
      <c r="A25" s="139" t="s">
        <v>138</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138</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ht="15" x14ac:dyDescent="0.25">
      <c r="A26" s="139" t="s">
        <v>139</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139</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ht="15" x14ac:dyDescent="0.25">
      <c r="A27" s="139" t="s">
        <v>140</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140</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ht="15" x14ac:dyDescent="0.25">
      <c r="A28" s="139" t="s">
        <v>141</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141</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ht="15" x14ac:dyDescent="0.25">
      <c r="A29" s="139" t="s">
        <v>142</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142</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ht="15" x14ac:dyDescent="0.25">
      <c r="A30" s="139" t="s">
        <v>143</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143</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ht="15" x14ac:dyDescent="0.25">
      <c r="A31" s="139" t="s">
        <v>144</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144</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ht="15" x14ac:dyDescent="0.25">
      <c r="A32" s="146" t="s">
        <v>145</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145</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25">
      <c r="A35" s="402" t="s">
        <v>106</v>
      </c>
      <c r="B35" s="133" t="s">
        <v>16</v>
      </c>
      <c r="C35" s="133" t="s">
        <v>17</v>
      </c>
      <c r="D35" s="404" t="s">
        <v>18</v>
      </c>
      <c r="E35" s="405"/>
      <c r="F35" s="133" t="s">
        <v>19</v>
      </c>
      <c r="G35" s="133" t="s">
        <v>20</v>
      </c>
      <c r="H35" s="404" t="s">
        <v>21</v>
      </c>
      <c r="I35" s="405"/>
      <c r="J35" s="133" t="s">
        <v>22</v>
      </c>
      <c r="K35" s="133" t="s">
        <v>23</v>
      </c>
      <c r="L35" s="404" t="s">
        <v>24</v>
      </c>
      <c r="M35" s="405"/>
      <c r="N35" s="133" t="s">
        <v>25</v>
      </c>
      <c r="O35" s="133" t="s">
        <v>26</v>
      </c>
      <c r="P35" s="404" t="s">
        <v>27</v>
      </c>
      <c r="Q35" s="405"/>
      <c r="R35" s="404" t="s">
        <v>107</v>
      </c>
      <c r="S35" s="405"/>
      <c r="T35" s="404" t="s">
        <v>108</v>
      </c>
      <c r="U35" s="407"/>
      <c r="V35" s="407"/>
      <c r="W35" s="407"/>
      <c r="X35" s="407"/>
      <c r="Y35" s="405"/>
      <c r="Z35" s="404" t="s">
        <v>109</v>
      </c>
      <c r="AA35" s="407"/>
      <c r="AB35" s="407"/>
      <c r="AC35" s="407"/>
      <c r="AD35" s="407"/>
      <c r="AE35" s="405"/>
      <c r="AG35" s="402" t="s">
        <v>106</v>
      </c>
      <c r="AH35" s="133" t="s">
        <v>16</v>
      </c>
      <c r="AI35" s="133" t="s">
        <v>17</v>
      </c>
      <c r="AJ35" s="404" t="s">
        <v>18</v>
      </c>
      <c r="AK35" s="405"/>
      <c r="AL35" s="133" t="s">
        <v>19</v>
      </c>
      <c r="AM35" s="133" t="s">
        <v>20</v>
      </c>
      <c r="AN35" s="404" t="s">
        <v>21</v>
      </c>
      <c r="AO35" s="405"/>
      <c r="AP35" s="133" t="s">
        <v>22</v>
      </c>
      <c r="AQ35" s="133" t="s">
        <v>23</v>
      </c>
      <c r="AR35" s="404" t="s">
        <v>24</v>
      </c>
      <c r="AS35" s="405"/>
      <c r="AT35" s="133" t="s">
        <v>25</v>
      </c>
      <c r="AU35" s="133" t="s">
        <v>26</v>
      </c>
      <c r="AV35" s="404" t="s">
        <v>27</v>
      </c>
      <c r="AW35" s="405"/>
      <c r="AX35" s="404" t="s">
        <v>107</v>
      </c>
      <c r="AY35" s="405"/>
      <c r="AZ35" s="404" t="s">
        <v>108</v>
      </c>
      <c r="BA35" s="407"/>
      <c r="BB35" s="407"/>
      <c r="BC35" s="407"/>
      <c r="BD35" s="407"/>
      <c r="BE35" s="405"/>
      <c r="BF35" s="404" t="s">
        <v>109</v>
      </c>
      <c r="BG35" s="407"/>
      <c r="BH35" s="407"/>
      <c r="BI35" s="407"/>
      <c r="BJ35" s="407"/>
      <c r="BK35" s="405"/>
    </row>
    <row r="36" spans="1:63" ht="36" customHeight="1" x14ac:dyDescent="0.25">
      <c r="A36" s="403"/>
      <c r="B36" s="126" t="s">
        <v>110</v>
      </c>
      <c r="C36" s="126" t="s">
        <v>110</v>
      </c>
      <c r="D36" s="126" t="s">
        <v>110</v>
      </c>
      <c r="E36" s="126" t="s">
        <v>111</v>
      </c>
      <c r="F36" s="126" t="s">
        <v>110</v>
      </c>
      <c r="G36" s="126" t="s">
        <v>110</v>
      </c>
      <c r="H36" s="126" t="s">
        <v>110</v>
      </c>
      <c r="I36" s="126" t="s">
        <v>111</v>
      </c>
      <c r="J36" s="126" t="s">
        <v>110</v>
      </c>
      <c r="K36" s="126" t="s">
        <v>110</v>
      </c>
      <c r="L36" s="126" t="s">
        <v>110</v>
      </c>
      <c r="M36" s="126" t="s">
        <v>111</v>
      </c>
      <c r="N36" s="126" t="s">
        <v>110</v>
      </c>
      <c r="O36" s="126" t="s">
        <v>110</v>
      </c>
      <c r="P36" s="126" t="s">
        <v>110</v>
      </c>
      <c r="Q36" s="126" t="s">
        <v>111</v>
      </c>
      <c r="R36" s="126" t="s">
        <v>110</v>
      </c>
      <c r="S36" s="126" t="s">
        <v>111</v>
      </c>
      <c r="T36" s="134" t="s">
        <v>112</v>
      </c>
      <c r="U36" s="134" t="s">
        <v>113</v>
      </c>
      <c r="V36" s="134" t="s">
        <v>114</v>
      </c>
      <c r="W36" s="134" t="s">
        <v>115</v>
      </c>
      <c r="X36" s="135" t="s">
        <v>116</v>
      </c>
      <c r="Y36" s="134" t="s">
        <v>117</v>
      </c>
      <c r="Z36" s="126" t="s">
        <v>118</v>
      </c>
      <c r="AA36" s="136" t="s">
        <v>119</v>
      </c>
      <c r="AB36" s="126" t="s">
        <v>120</v>
      </c>
      <c r="AC36" s="126" t="s">
        <v>121</v>
      </c>
      <c r="AD36" s="126" t="s">
        <v>122</v>
      </c>
      <c r="AE36" s="126" t="s">
        <v>123</v>
      </c>
      <c r="AG36" s="403"/>
      <c r="AH36" s="126" t="s">
        <v>110</v>
      </c>
      <c r="AI36" s="126" t="s">
        <v>110</v>
      </c>
      <c r="AJ36" s="126" t="s">
        <v>110</v>
      </c>
      <c r="AK36" s="126" t="s">
        <v>111</v>
      </c>
      <c r="AL36" s="126" t="s">
        <v>110</v>
      </c>
      <c r="AM36" s="126" t="s">
        <v>110</v>
      </c>
      <c r="AN36" s="126" t="s">
        <v>110</v>
      </c>
      <c r="AO36" s="126" t="s">
        <v>111</v>
      </c>
      <c r="AP36" s="126" t="s">
        <v>110</v>
      </c>
      <c r="AQ36" s="126" t="s">
        <v>110</v>
      </c>
      <c r="AR36" s="126" t="s">
        <v>110</v>
      </c>
      <c r="AS36" s="126" t="s">
        <v>111</v>
      </c>
      <c r="AT36" s="126" t="s">
        <v>110</v>
      </c>
      <c r="AU36" s="126" t="s">
        <v>110</v>
      </c>
      <c r="AV36" s="126" t="s">
        <v>110</v>
      </c>
      <c r="AW36" s="126" t="s">
        <v>111</v>
      </c>
      <c r="AX36" s="126" t="s">
        <v>110</v>
      </c>
      <c r="AY36" s="126" t="s">
        <v>111</v>
      </c>
      <c r="AZ36" s="134" t="s">
        <v>112</v>
      </c>
      <c r="BA36" s="134" t="s">
        <v>113</v>
      </c>
      <c r="BB36" s="134" t="s">
        <v>114</v>
      </c>
      <c r="BC36" s="134" t="s">
        <v>115</v>
      </c>
      <c r="BD36" s="135" t="s">
        <v>116</v>
      </c>
      <c r="BE36" s="134" t="s">
        <v>117</v>
      </c>
      <c r="BF36" s="137" t="s">
        <v>118</v>
      </c>
      <c r="BG36" s="138" t="s">
        <v>119</v>
      </c>
      <c r="BH36" s="137" t="s">
        <v>120</v>
      </c>
      <c r="BI36" s="137" t="s">
        <v>121</v>
      </c>
      <c r="BJ36" s="137" t="s">
        <v>122</v>
      </c>
      <c r="BK36" s="137" t="s">
        <v>123</v>
      </c>
    </row>
    <row r="37" spans="1:63" ht="15" x14ac:dyDescent="0.25">
      <c r="A37" s="139" t="s">
        <v>124</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124</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ht="15" x14ac:dyDescent="0.25">
      <c r="A38" s="139" t="s">
        <v>125</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125</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ht="15" x14ac:dyDescent="0.25">
      <c r="A39" s="139" t="s">
        <v>126</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126</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ht="15" x14ac:dyDescent="0.25">
      <c r="A40" s="139" t="s">
        <v>127</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127</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ht="15" x14ac:dyDescent="0.25">
      <c r="A41" s="139" t="s">
        <v>128</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128</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ht="15" x14ac:dyDescent="0.25">
      <c r="A42" s="139" t="s">
        <v>129</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129</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ht="15" x14ac:dyDescent="0.25">
      <c r="A43" s="139" t="s">
        <v>130</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130</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ht="15" x14ac:dyDescent="0.25">
      <c r="A44" s="139" t="s">
        <v>131</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131</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ht="15" x14ac:dyDescent="0.25">
      <c r="A45" s="139" t="s">
        <v>132</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132</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ht="15" x14ac:dyDescent="0.25">
      <c r="A46" s="139" t="s">
        <v>133</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133</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ht="15" x14ac:dyDescent="0.25">
      <c r="A47" s="139" t="s">
        <v>134</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134</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ht="15" x14ac:dyDescent="0.25">
      <c r="A48" s="139" t="s">
        <v>135</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135</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ht="15" x14ac:dyDescent="0.25">
      <c r="A49" s="139" t="s">
        <v>136</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136</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ht="15" x14ac:dyDescent="0.25">
      <c r="A50" s="139" t="s">
        <v>137</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137</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ht="15" x14ac:dyDescent="0.25">
      <c r="A51" s="139" t="s">
        <v>138</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138</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ht="15" x14ac:dyDescent="0.25">
      <c r="A52" s="139" t="s">
        <v>139</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139</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ht="15" x14ac:dyDescent="0.25">
      <c r="A53" s="139" t="s">
        <v>140</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140</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ht="15" x14ac:dyDescent="0.25">
      <c r="A54" s="139" t="s">
        <v>141</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141</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ht="15" x14ac:dyDescent="0.25">
      <c r="A55" s="139" t="s">
        <v>142</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142</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ht="15" x14ac:dyDescent="0.25">
      <c r="A56" s="139" t="s">
        <v>143</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143</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ht="15" x14ac:dyDescent="0.25">
      <c r="A57" s="139" t="s">
        <v>144</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144</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ht="15" x14ac:dyDescent="0.25">
      <c r="A58" s="146" t="s">
        <v>145</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145</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customProperties>
    <customPr name="_pios_id" r:id="rId2"/>
    <customPr name="EpmWorksheetKeyString_GUID" r:id="rId3"/>
  </customPropertie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A5" sqref="A5:AV19"/>
    </sheetView>
  </sheetViews>
  <sheetFormatPr baseColWidth="10" defaultColWidth="11.42578125" defaultRowHeight="14.25" x14ac:dyDescent="0.2"/>
  <cols>
    <col min="1" max="1" width="21" style="72" customWidth="1"/>
    <col min="2" max="4" width="20.5703125" style="72" customWidth="1"/>
    <col min="5" max="5" width="24.28515625" style="72" customWidth="1"/>
    <col min="6" max="16384" width="11.42578125" style="72"/>
  </cols>
  <sheetData>
    <row r="1" spans="1:5" s="15" customFormat="1" ht="16.5" customHeight="1" x14ac:dyDescent="0.25">
      <c r="A1" s="422"/>
      <c r="B1" s="425" t="s">
        <v>0</v>
      </c>
      <c r="C1" s="425"/>
      <c r="D1" s="425"/>
      <c r="E1" s="151" t="s">
        <v>1</v>
      </c>
    </row>
    <row r="2" spans="1:5" s="15" customFormat="1" ht="20.25" customHeight="1" x14ac:dyDescent="0.25">
      <c r="A2" s="423"/>
      <c r="B2" s="426" t="s">
        <v>2</v>
      </c>
      <c r="C2" s="426"/>
      <c r="D2" s="426"/>
      <c r="E2" s="152" t="s">
        <v>204</v>
      </c>
    </row>
    <row r="3" spans="1:5" s="15" customFormat="1" ht="30" customHeight="1" x14ac:dyDescent="0.25">
      <c r="A3" s="423"/>
      <c r="B3" s="427" t="s">
        <v>3</v>
      </c>
      <c r="C3" s="427"/>
      <c r="D3" s="427"/>
      <c r="E3" s="152" t="s">
        <v>352</v>
      </c>
    </row>
    <row r="4" spans="1:5" s="15" customFormat="1" ht="16.5" customHeight="1" thickBot="1" x14ac:dyDescent="0.3">
      <c r="A4" s="424"/>
      <c r="B4" s="310"/>
      <c r="C4" s="310"/>
      <c r="D4" s="310"/>
      <c r="E4" s="153" t="s">
        <v>203</v>
      </c>
    </row>
    <row r="5" spans="1:5" s="15" customFormat="1" ht="9" customHeight="1" thickBot="1" x14ac:dyDescent="0.25">
      <c r="A5" s="72"/>
      <c r="B5" s="72"/>
      <c r="C5" s="72"/>
      <c r="D5" s="72"/>
      <c r="E5" s="72"/>
    </row>
    <row r="6" spans="1:5" ht="14.25" customHeight="1" x14ac:dyDescent="0.2">
      <c r="A6" s="414" t="s">
        <v>146</v>
      </c>
      <c r="B6" s="242"/>
      <c r="C6" s="242"/>
      <c r="D6" s="242"/>
      <c r="E6" s="415"/>
    </row>
    <row r="7" spans="1:5" ht="15.75" customHeight="1" thickBot="1" x14ac:dyDescent="0.25">
      <c r="A7" s="154" t="s">
        <v>147</v>
      </c>
      <c r="B7" s="155" t="s">
        <v>148</v>
      </c>
      <c r="C7" s="428" t="s">
        <v>149</v>
      </c>
      <c r="D7" s="428"/>
      <c r="E7" s="429"/>
    </row>
    <row r="8" spans="1:5" x14ac:dyDescent="0.2">
      <c r="A8" s="156"/>
      <c r="B8" s="157"/>
      <c r="C8" s="419"/>
      <c r="D8" s="420"/>
      <c r="E8" s="421"/>
    </row>
    <row r="9" spans="1:5" x14ac:dyDescent="0.2">
      <c r="A9" s="158"/>
      <c r="B9" s="159"/>
      <c r="C9" s="416"/>
      <c r="D9" s="417"/>
      <c r="E9" s="418"/>
    </row>
    <row r="10" spans="1:5" x14ac:dyDescent="0.2">
      <c r="A10" s="158"/>
      <c r="B10" s="159"/>
      <c r="C10" s="416"/>
      <c r="D10" s="417"/>
      <c r="E10" s="418"/>
    </row>
    <row r="11" spans="1:5" x14ac:dyDescent="0.2">
      <c r="A11" s="158"/>
      <c r="B11" s="159"/>
      <c r="C11" s="416"/>
      <c r="D11" s="417"/>
      <c r="E11" s="418"/>
    </row>
    <row r="12" spans="1:5" x14ac:dyDescent="0.2">
      <c r="A12" s="158"/>
      <c r="B12" s="159"/>
      <c r="C12" s="416"/>
      <c r="D12" s="417"/>
      <c r="E12" s="418"/>
    </row>
    <row r="13" spans="1:5" x14ac:dyDescent="0.2">
      <c r="A13" s="158"/>
      <c r="B13" s="159"/>
      <c r="C13" s="416"/>
      <c r="D13" s="417"/>
      <c r="E13" s="418"/>
    </row>
    <row r="14" spans="1:5" x14ac:dyDescent="0.2">
      <c r="A14" s="158"/>
      <c r="B14" s="159"/>
      <c r="C14" s="416"/>
      <c r="D14" s="417"/>
      <c r="E14" s="418"/>
    </row>
    <row r="15" spans="1:5" x14ac:dyDescent="0.2">
      <c r="A15" s="158"/>
      <c r="B15" s="159"/>
      <c r="C15" s="416"/>
      <c r="D15" s="417"/>
      <c r="E15" s="418"/>
    </row>
    <row r="16" spans="1:5" x14ac:dyDescent="0.2">
      <c r="A16" s="158"/>
      <c r="B16" s="159"/>
      <c r="C16" s="416"/>
      <c r="D16" s="417"/>
      <c r="E16" s="418"/>
    </row>
    <row r="17" spans="1:5" x14ac:dyDescent="0.2">
      <c r="A17" s="158"/>
      <c r="B17" s="159"/>
      <c r="C17" s="416"/>
      <c r="D17" s="417"/>
      <c r="E17" s="418"/>
    </row>
    <row r="18" spans="1:5" x14ac:dyDescent="0.2">
      <c r="A18" s="158"/>
      <c r="B18" s="159"/>
      <c r="C18" s="416"/>
      <c r="D18" s="417"/>
      <c r="E18" s="418"/>
    </row>
    <row r="19" spans="1:5" x14ac:dyDescent="0.2">
      <c r="A19" s="158"/>
      <c r="B19" s="159"/>
      <c r="C19" s="416"/>
      <c r="D19" s="417"/>
      <c r="E19" s="418"/>
    </row>
    <row r="20" spans="1:5" x14ac:dyDescent="0.2">
      <c r="A20" s="158"/>
      <c r="B20" s="159"/>
      <c r="C20" s="416"/>
      <c r="D20" s="417"/>
      <c r="E20" s="418"/>
    </row>
    <row r="21" spans="1:5" x14ac:dyDescent="0.2">
      <c r="A21" s="158"/>
      <c r="B21" s="159"/>
      <c r="C21" s="416"/>
      <c r="D21" s="417"/>
      <c r="E21" s="418"/>
    </row>
    <row r="22" spans="1:5" x14ac:dyDescent="0.2">
      <c r="A22" s="158"/>
      <c r="B22" s="159"/>
      <c r="C22" s="416"/>
      <c r="D22" s="417"/>
      <c r="E22" s="418"/>
    </row>
    <row r="23" spans="1:5" x14ac:dyDescent="0.2">
      <c r="A23" s="158"/>
      <c r="B23" s="159"/>
      <c r="C23" s="416"/>
      <c r="D23" s="417"/>
      <c r="E23" s="418"/>
    </row>
    <row r="24" spans="1:5" x14ac:dyDescent="0.2">
      <c r="A24" s="158"/>
      <c r="B24" s="159"/>
      <c r="C24" s="416"/>
      <c r="D24" s="417"/>
      <c r="E24" s="418"/>
    </row>
    <row r="25" spans="1:5" x14ac:dyDescent="0.2">
      <c r="A25" s="158"/>
      <c r="B25" s="159"/>
      <c r="C25" s="416"/>
      <c r="D25" s="417"/>
      <c r="E25" s="418"/>
    </row>
    <row r="26" spans="1:5" x14ac:dyDescent="0.2">
      <c r="A26" s="158"/>
      <c r="B26" s="159"/>
      <c r="C26" s="416"/>
      <c r="D26" s="417"/>
      <c r="E26" s="418"/>
    </row>
    <row r="27" spans="1:5" x14ac:dyDescent="0.2">
      <c r="A27" s="158"/>
      <c r="B27" s="159"/>
      <c r="C27" s="416"/>
      <c r="D27" s="417"/>
      <c r="E27" s="418"/>
    </row>
    <row r="28" spans="1:5" x14ac:dyDescent="0.2">
      <c r="A28" s="158"/>
      <c r="B28" s="159"/>
      <c r="C28" s="416"/>
      <c r="D28" s="417"/>
      <c r="E28" s="418"/>
    </row>
    <row r="29" spans="1:5" x14ac:dyDescent="0.2">
      <c r="A29" s="158"/>
      <c r="B29" s="159"/>
      <c r="C29" s="416"/>
      <c r="D29" s="417"/>
      <c r="E29" s="418"/>
    </row>
    <row r="30" spans="1:5" x14ac:dyDescent="0.2">
      <c r="A30" s="158"/>
      <c r="B30" s="159"/>
      <c r="C30" s="416"/>
      <c r="D30" s="417"/>
      <c r="E30" s="418"/>
    </row>
    <row r="31" spans="1:5" x14ac:dyDescent="0.2">
      <c r="A31" s="158"/>
      <c r="B31" s="159"/>
      <c r="C31" s="416"/>
      <c r="D31" s="417"/>
      <c r="E31" s="418"/>
    </row>
    <row r="32" spans="1:5" x14ac:dyDescent="0.2">
      <c r="A32" s="158"/>
      <c r="B32" s="159"/>
      <c r="C32" s="416"/>
      <c r="D32" s="417"/>
      <c r="E32" s="418"/>
    </row>
    <row r="33" spans="1:5" x14ac:dyDescent="0.2">
      <c r="A33" s="158"/>
      <c r="B33" s="159"/>
      <c r="C33" s="416"/>
      <c r="D33" s="417"/>
      <c r="E33" s="418"/>
    </row>
    <row r="34" spans="1:5" x14ac:dyDescent="0.2">
      <c r="A34" s="158"/>
      <c r="B34" s="159"/>
      <c r="C34" s="416"/>
      <c r="D34" s="417"/>
      <c r="E34" s="418"/>
    </row>
    <row r="35" spans="1:5" ht="15" thickBot="1" x14ac:dyDescent="0.25">
      <c r="A35" s="160"/>
      <c r="B35" s="161"/>
      <c r="C35" s="411"/>
      <c r="D35" s="412"/>
      <c r="E35" s="413"/>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1.0899999999999999" right="0.7" top="0.75" bottom="0.75" header="0.3" footer="0.3"/>
  <pageSetup scale="92" orientation="portrait" r:id="rId1"/>
  <customProperties>
    <customPr name="_pios_id" r:id="rId2"/>
    <customPr name="EpmWorksheetKeyString_GUID" r:id="rId3"/>
  </customPropertie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5.5" x14ac:dyDescent="0.25">
      <c r="A1" s="9" t="s">
        <v>290</v>
      </c>
      <c r="B1" s="9" t="s">
        <v>11</v>
      </c>
      <c r="C1" s="9" t="s">
        <v>291</v>
      </c>
      <c r="D1" s="9" t="s">
        <v>292</v>
      </c>
      <c r="E1" s="9" t="s">
        <v>293</v>
      </c>
      <c r="F1" s="10" t="s">
        <v>294</v>
      </c>
      <c r="G1" s="10" t="s">
        <v>150</v>
      </c>
      <c r="H1" s="10" t="s">
        <v>151</v>
      </c>
      <c r="I1" s="10" t="s">
        <v>151</v>
      </c>
      <c r="J1" s="10" t="s">
        <v>108</v>
      </c>
    </row>
    <row r="2" spans="1:10" x14ac:dyDescent="0.25">
      <c r="A2" s="11"/>
      <c r="B2" s="11"/>
      <c r="C2" s="11"/>
      <c r="D2" s="11"/>
      <c r="E2" s="11"/>
      <c r="F2" s="12"/>
      <c r="G2" s="3" t="s">
        <v>353</v>
      </c>
      <c r="H2" s="8" t="s">
        <v>367</v>
      </c>
      <c r="I2" s="8" t="s">
        <v>152</v>
      </c>
      <c r="J2" s="8" t="s">
        <v>153</v>
      </c>
    </row>
    <row r="3" spans="1:10" x14ac:dyDescent="0.25">
      <c r="A3" s="8" t="s">
        <v>295</v>
      </c>
      <c r="B3" s="14" t="s">
        <v>296</v>
      </c>
      <c r="C3" s="13" t="s">
        <v>297</v>
      </c>
      <c r="D3" s="8" t="s">
        <v>372</v>
      </c>
      <c r="E3" s="8" t="s">
        <v>298</v>
      </c>
      <c r="F3" s="8" t="s">
        <v>299</v>
      </c>
      <c r="G3" s="8" t="s">
        <v>354</v>
      </c>
      <c r="H3" s="8" t="s">
        <v>368</v>
      </c>
      <c r="I3" s="8" t="s">
        <v>154</v>
      </c>
      <c r="J3" s="8" t="s">
        <v>117</v>
      </c>
    </row>
    <row r="4" spans="1:10" x14ac:dyDescent="0.25">
      <c r="A4" s="8" t="s">
        <v>371</v>
      </c>
      <c r="B4" s="14" t="s">
        <v>300</v>
      </c>
      <c r="C4" s="13" t="s">
        <v>301</v>
      </c>
      <c r="D4" s="8" t="s">
        <v>302</v>
      </c>
      <c r="E4" s="8" t="s">
        <v>303</v>
      </c>
      <c r="F4" s="8" t="s">
        <v>304</v>
      </c>
      <c r="G4" s="8" t="s">
        <v>355</v>
      </c>
      <c r="H4" s="8" t="s">
        <v>369</v>
      </c>
      <c r="I4" s="8" t="s">
        <v>155</v>
      </c>
      <c r="J4" s="8" t="s">
        <v>112</v>
      </c>
    </row>
    <row r="5" spans="1:10" x14ac:dyDescent="0.25">
      <c r="A5" s="8" t="s">
        <v>305</v>
      </c>
      <c r="B5" s="14" t="s">
        <v>306</v>
      </c>
      <c r="C5" s="13" t="s">
        <v>307</v>
      </c>
      <c r="D5" s="8" t="s">
        <v>308</v>
      </c>
      <c r="E5" s="8" t="s">
        <v>309</v>
      </c>
      <c r="F5" s="8" t="s">
        <v>310</v>
      </c>
      <c r="G5" s="8" t="s">
        <v>356</v>
      </c>
      <c r="H5" s="8" t="s">
        <v>370</v>
      </c>
      <c r="I5" s="8" t="s">
        <v>156</v>
      </c>
      <c r="J5" s="8" t="s">
        <v>113</v>
      </c>
    </row>
    <row r="6" spans="1:10" x14ac:dyDescent="0.25">
      <c r="A6" s="8" t="s">
        <v>311</v>
      </c>
      <c r="B6" s="14" t="s">
        <v>312</v>
      </c>
      <c r="C6" s="13" t="s">
        <v>313</v>
      </c>
      <c r="D6" s="8" t="s">
        <v>314</v>
      </c>
      <c r="E6" s="8" t="s">
        <v>315</v>
      </c>
      <c r="F6" s="8" t="s">
        <v>316</v>
      </c>
      <c r="G6" s="8" t="s">
        <v>357</v>
      </c>
      <c r="H6" s="8"/>
      <c r="I6" s="8" t="s">
        <v>157</v>
      </c>
      <c r="J6" s="8" t="s">
        <v>114</v>
      </c>
    </row>
    <row r="7" spans="1:10" x14ac:dyDescent="0.25">
      <c r="A7" s="8"/>
      <c r="B7" s="14" t="s">
        <v>317</v>
      </c>
      <c r="C7" s="13" t="s">
        <v>318</v>
      </c>
      <c r="D7" s="8" t="s">
        <v>319</v>
      </c>
      <c r="E7" s="8" t="s">
        <v>320</v>
      </c>
      <c r="F7" s="8" t="s">
        <v>321</v>
      </c>
      <c r="G7" s="8" t="s">
        <v>358</v>
      </c>
      <c r="H7" s="8"/>
      <c r="I7" s="8" t="s">
        <v>123</v>
      </c>
      <c r="J7" s="8" t="s">
        <v>115</v>
      </c>
    </row>
    <row r="8" spans="1:10" x14ac:dyDescent="0.25">
      <c r="A8" s="8"/>
      <c r="B8" s="14" t="s">
        <v>322</v>
      </c>
      <c r="C8" s="13" t="s">
        <v>323</v>
      </c>
      <c r="D8" s="8" t="s">
        <v>324</v>
      </c>
      <c r="E8" s="8" t="s">
        <v>325</v>
      </c>
      <c r="F8" s="8" t="s">
        <v>326</v>
      </c>
      <c r="G8" s="8" t="s">
        <v>359</v>
      </c>
      <c r="H8" s="8"/>
      <c r="I8" s="8"/>
      <c r="J8" s="8"/>
    </row>
    <row r="9" spans="1:10" x14ac:dyDescent="0.25">
      <c r="C9" s="13" t="s">
        <v>327</v>
      </c>
      <c r="D9" s="8" t="s">
        <v>328</v>
      </c>
      <c r="E9" s="8"/>
      <c r="F9" s="8"/>
      <c r="G9" s="8" t="s">
        <v>360</v>
      </c>
    </row>
    <row r="10" spans="1:10" x14ac:dyDescent="0.25">
      <c r="C10" s="13" t="s">
        <v>329</v>
      </c>
      <c r="D10" s="8" t="s">
        <v>330</v>
      </c>
      <c r="E10" s="8"/>
      <c r="F10" s="8"/>
      <c r="G10" s="8" t="s">
        <v>361</v>
      </c>
    </row>
    <row r="11" spans="1:10" x14ac:dyDescent="0.25">
      <c r="C11" s="13" t="s">
        <v>331</v>
      </c>
      <c r="D11" s="8" t="s">
        <v>332</v>
      </c>
      <c r="E11" s="8"/>
      <c r="F11" s="8"/>
      <c r="G11" s="8" t="s">
        <v>362</v>
      </c>
    </row>
    <row r="12" spans="1:10" x14ac:dyDescent="0.25">
      <c r="C12" s="13" t="s">
        <v>333</v>
      </c>
      <c r="D12" s="8" t="s">
        <v>334</v>
      </c>
      <c r="E12" s="8"/>
      <c r="F12" s="8"/>
      <c r="G12" s="8" t="s">
        <v>363</v>
      </c>
    </row>
    <row r="13" spans="1:10" x14ac:dyDescent="0.25">
      <c r="C13" s="13" t="s">
        <v>335</v>
      </c>
      <c r="D13" s="8" t="s">
        <v>336</v>
      </c>
      <c r="E13" s="8"/>
      <c r="F13" s="8"/>
      <c r="G13" s="8" t="s">
        <v>364</v>
      </c>
    </row>
    <row r="14" spans="1:10" x14ac:dyDescent="0.25">
      <c r="B14" s="1"/>
      <c r="C14" s="13" t="s">
        <v>337</v>
      </c>
      <c r="D14" s="8" t="s">
        <v>338</v>
      </c>
      <c r="E14" s="8"/>
      <c r="F14" s="8"/>
      <c r="G14" s="8" t="s">
        <v>365</v>
      </c>
    </row>
    <row r="15" spans="1:10" x14ac:dyDescent="0.25">
      <c r="B15" s="1"/>
      <c r="C15" s="13" t="s">
        <v>339</v>
      </c>
      <c r="D15" s="8" t="s">
        <v>340</v>
      </c>
      <c r="E15" s="8"/>
      <c r="F15" s="8"/>
      <c r="G15" s="8" t="s">
        <v>366</v>
      </c>
    </row>
    <row r="16" spans="1:10" x14ac:dyDescent="0.25">
      <c r="C16" s="13" t="s">
        <v>341</v>
      </c>
      <c r="D16" s="8"/>
      <c r="E16" s="1"/>
      <c r="G16" s="5"/>
    </row>
    <row r="17" spans="2:7" x14ac:dyDescent="0.25">
      <c r="C17" s="13" t="s">
        <v>342</v>
      </c>
      <c r="D17" s="8"/>
      <c r="E17" s="1"/>
      <c r="G17" s="5"/>
    </row>
    <row r="18" spans="2:7" x14ac:dyDescent="0.25">
      <c r="C18" s="13" t="s">
        <v>343</v>
      </c>
      <c r="D18" s="8"/>
      <c r="E18" s="1"/>
      <c r="G18" s="5"/>
    </row>
    <row r="19" spans="2:7" x14ac:dyDescent="0.25">
      <c r="C19" s="13" t="s">
        <v>344</v>
      </c>
      <c r="D19" s="8"/>
      <c r="E19" s="1"/>
      <c r="G19" s="5"/>
    </row>
    <row r="20" spans="2:7" x14ac:dyDescent="0.25">
      <c r="B20" s="1"/>
      <c r="C20" s="13" t="s">
        <v>345</v>
      </c>
      <c r="D20" s="8"/>
      <c r="E20" s="1"/>
      <c r="G20" s="5"/>
    </row>
    <row r="21" spans="2:7" x14ac:dyDescent="0.25">
      <c r="E21" s="1"/>
      <c r="G21" s="5"/>
    </row>
    <row r="22" spans="2:7" x14ac:dyDescent="0.25">
      <c r="E22" s="1"/>
      <c r="G22" s="5"/>
    </row>
    <row r="23" spans="2:7" x14ac:dyDescent="0.25">
      <c r="G23" s="5"/>
    </row>
    <row r="24" spans="2:7" x14ac:dyDescent="0.25">
      <c r="G24" s="6" t="s">
        <v>158</v>
      </c>
    </row>
    <row r="25" spans="2:7" x14ac:dyDescent="0.25">
      <c r="G25" s="4" t="s">
        <v>159</v>
      </c>
    </row>
    <row r="26" spans="2:7" x14ac:dyDescent="0.25">
      <c r="G26" s="4" t="s">
        <v>160</v>
      </c>
    </row>
    <row r="27" spans="2:7" x14ac:dyDescent="0.25">
      <c r="G27" s="4" t="s">
        <v>161</v>
      </c>
    </row>
    <row r="28" spans="2:7" x14ac:dyDescent="0.25">
      <c r="G28" s="4" t="s">
        <v>162</v>
      </c>
    </row>
    <row r="29" spans="2:7" x14ac:dyDescent="0.25">
      <c r="G29" s="4" t="s">
        <v>163</v>
      </c>
    </row>
    <row r="30" spans="2:7" x14ac:dyDescent="0.25">
      <c r="G30" s="4" t="s">
        <v>164</v>
      </c>
    </row>
    <row r="31" spans="2:7" x14ac:dyDescent="0.25">
      <c r="G31" s="4" t="s">
        <v>165</v>
      </c>
    </row>
    <row r="32" spans="2:7" x14ac:dyDescent="0.25">
      <c r="G32" s="4" t="s">
        <v>166</v>
      </c>
    </row>
    <row r="33" spans="7:7" x14ac:dyDescent="0.25">
      <c r="G33" s="4" t="s">
        <v>167</v>
      </c>
    </row>
    <row r="34" spans="7:7" x14ac:dyDescent="0.25">
      <c r="G34" s="4" t="s">
        <v>168</v>
      </c>
    </row>
    <row r="35" spans="7:7" x14ac:dyDescent="0.25">
      <c r="G35" s="4" t="s">
        <v>169</v>
      </c>
    </row>
    <row r="36" spans="7:7" x14ac:dyDescent="0.25">
      <c r="G36" s="4" t="s">
        <v>170</v>
      </c>
    </row>
    <row r="37" spans="7:7" x14ac:dyDescent="0.25">
      <c r="G37" s="4" t="s">
        <v>171</v>
      </c>
    </row>
    <row r="38" spans="7:7" x14ac:dyDescent="0.25">
      <c r="G38" s="4" t="s">
        <v>172</v>
      </c>
    </row>
    <row r="39" spans="7:7" x14ac:dyDescent="0.25">
      <c r="G39" s="4" t="s">
        <v>173</v>
      </c>
    </row>
    <row r="40" spans="7:7" x14ac:dyDescent="0.25">
      <c r="G40" s="4" t="s">
        <v>174</v>
      </c>
    </row>
    <row r="41" spans="7:7" x14ac:dyDescent="0.25">
      <c r="G41" s="4" t="s">
        <v>175</v>
      </c>
    </row>
    <row r="42" spans="7:7" x14ac:dyDescent="0.25">
      <c r="G42" s="4" t="s">
        <v>176</v>
      </c>
    </row>
    <row r="43" spans="7:7" x14ac:dyDescent="0.25">
      <c r="G43" s="4" t="s">
        <v>177</v>
      </c>
    </row>
    <row r="44" spans="7:7" x14ac:dyDescent="0.25">
      <c r="G44" s="4" t="s">
        <v>178</v>
      </c>
    </row>
    <row r="45" spans="7:7" x14ac:dyDescent="0.25">
      <c r="G45" s="4" t="s">
        <v>179</v>
      </c>
    </row>
    <row r="46" spans="7:7" x14ac:dyDescent="0.25">
      <c r="G46" s="4" t="s">
        <v>180</v>
      </c>
    </row>
    <row r="47" spans="7:7" x14ac:dyDescent="0.25">
      <c r="G47" s="4" t="s">
        <v>181</v>
      </c>
    </row>
    <row r="48" spans="7:7" x14ac:dyDescent="0.25">
      <c r="G48" s="4" t="s">
        <v>182</v>
      </c>
    </row>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2006/documentManagement/types"/>
    <ds:schemaRef ds:uri="http://purl.org/dc/elements/1.1/"/>
    <ds:schemaRef ds:uri="09513e6b-6f73-4b24-b485-ecfb1dade5a0"/>
    <ds:schemaRef ds:uri="bd95ef6b-5990-4b10-bd7a-7cb80e941752"/>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36CABC-5D6E-49F1-8A23-1BCBD097FB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 PA inversión</vt:lpstr>
      <vt:lpstr>Meta 2. PA inversión </vt:lpstr>
      <vt:lpstr>Meta 3. PA inversión</vt:lpstr>
      <vt:lpstr>Indicadores PA</vt:lpstr>
      <vt:lpstr>Hoja1</vt:lpstr>
      <vt:lpstr>Territorialización PA</vt:lpstr>
      <vt:lpstr>Control de Cambios</vt:lpstr>
      <vt:lpstr>listas</vt:lpstr>
      <vt:lpstr>'Indicadores PA'!Área_de_impresión</vt:lpstr>
      <vt:lpstr>'Meta 1. PA inversión'!Área_de_impresión</vt:lpstr>
      <vt:lpstr>'Meta 2. PA inversión '!Área_de_impresión</vt:lpstr>
      <vt:lpstr>'Meta 3. PA 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2024-08-27T15:42:27Z</cp:lastPrinted>
  <dcterms:created xsi:type="dcterms:W3CDTF">2011-04-26T22:16:52Z</dcterms:created>
  <dcterms:modified xsi:type="dcterms:W3CDTF">2024-10-02T15:09:25Z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