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6.xml" ContentType="application/vnd.openxmlformats-officedocument.drawing+xml"/>
  <Override PartName="/xl/comments12.xml" ContentType="application/vnd.openxmlformats-officedocument.spreadsheetml.comments+xml"/>
  <Override PartName="/xl/ink/ink6.xml" ContentType="application/inkml+xml"/>
  <Override PartName="/xl/ink/ink7.xml" ContentType="application/inkml+xml"/>
  <Override PartName="/xl/ink/ink8.xml" ContentType="application/inkml+xml"/>
  <Override PartName="/xl/drawings/drawing7.xml" ContentType="application/vnd.openxmlformats-officedocument.drawing+xml"/>
  <Override PartName="/xl/comments13.xml" ContentType="application/vnd.openxmlformats-officedocument.spreadsheetml.comments+xml"/>
  <Override PartName="/xl/ink/ink9.xml" ContentType="application/inkml+xml"/>
  <Override PartName="/xl/ink/ink10.xml" ContentType="application/inkml+xml"/>
  <Override PartName="/xl/drawings/drawing8.xml" ContentType="application/vnd.openxmlformats-officedocument.drawing+xml"/>
  <Override PartName="/xl/comments14.xml" ContentType="application/vnd.openxmlformats-officedocument.spreadsheetml.comments+xml"/>
  <Override PartName="/xl/ink/ink11.xml" ContentType="application/inkml+xml"/>
  <Override PartName="/xl/drawings/drawing9.xml" ContentType="application/vnd.openxmlformats-officedocument.drawing+xml"/>
  <Override PartName="/xl/comments1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d.docs.live.net/4741d8437d87abd1/Documentos/SDMujer/Proyectos/7662/Plan de acción/Seguimiento marzo/"/>
    </mc:Choice>
  </mc:AlternateContent>
  <xr:revisionPtr revIDLastSave="81" documentId="8_{B7E5637D-A449-47C3-987A-749438408E42}" xr6:coauthVersionLast="47" xr6:coauthVersionMax="47" xr10:uidLastSave="{DFF10CEB-6CD5-412D-8968-2637F8E70C71}"/>
  <bookViews>
    <workbookView xWindow="-108" yWindow="-108" windowWidth="23256" windowHeight="12456" tabRatio="1000" xr2:uid="{00000000-000D-0000-FFFF-FFFF00000000}"/>
  </bookViews>
  <sheets>
    <sheet name="Meta 1" sheetId="40" r:id="rId1"/>
    <sheet name="Meta 2" sheetId="43" r:id="rId2"/>
    <sheet name="Meta 3" sheetId="44" r:id="rId3"/>
    <sheet name="Meta 4" sheetId="45" r:id="rId4"/>
    <sheet name="Indicadores PA_OAP " sheetId="36" r:id="rId5"/>
    <sheet name="Indicadores PA_OAJ" sheetId="46" r:id="rId6"/>
    <sheet name="Hoja1" sheetId="42" state="hidden" r:id="rId7"/>
    <sheet name="Territorialización PA" sheetId="37" state="hidden" r:id="rId8"/>
    <sheet name="Indicadores PA_OCI" sheetId="47" r:id="rId9"/>
    <sheet name="Indicadores PA_OCDI" sheetId="57" r:id="rId10"/>
    <sheet name="Indicadores PA Administrativa" sheetId="49" r:id="rId11"/>
    <sheet name="Indicadores PA G. Documental" sheetId="50" r:id="rId12"/>
    <sheet name="Indicadores PA Financiera" sheetId="51" r:id="rId13"/>
    <sheet name="Indicadores PA DTH" sheetId="56" r:id="rId14"/>
    <sheet name="Indicadores PA Contratación" sheetId="55" r:id="rId15"/>
    <sheet name="Indicadores PA Atención Ciudada" sheetId="48" r:id="rId16"/>
    <sheet name="Control de Cambios" sheetId="41" r:id="rId17"/>
    <sheet name="LISTAS" sheetId="38" state="hidden" r:id="rId18"/>
  </sheets>
  <definedNames>
    <definedName name="_xlnm._FilterDatabase" localSheetId="12" hidden="1">'Indicadores PA Financiera'!$A$12:$AY$12</definedName>
    <definedName name="_xlnm._FilterDatabase" localSheetId="11" hidden="1">'Indicadores PA G. Documental'!$A$12:$AY$12</definedName>
    <definedName name="_xlnm._FilterDatabase" localSheetId="4" hidden="1">'Indicadores PA_OAP '!$12:$30</definedName>
    <definedName name="_xlnm.Print_Area" localSheetId="14">'Indicadores PA Contratación'!$A$1:$AY$23</definedName>
    <definedName name="_xlnm.Print_Area" localSheetId="13">'Indicadores PA DTH'!$A$1:$AY$19</definedName>
    <definedName name="_xlnm.Print_Area" localSheetId="12">'Indicadores PA Financiera'!$A$1:$AY$19</definedName>
    <definedName name="_xlnm.Print_Area" localSheetId="11">'Indicadores PA G. Documental'!$A$1:$AY$22</definedName>
    <definedName name="_xlnm.Print_Area" localSheetId="5">'Indicadores PA_OAJ'!$A$1:$AY$22</definedName>
    <definedName name="_xlnm.Print_Area" localSheetId="4">'Indicadores PA_OAP '!$A$1:$AY$30</definedName>
    <definedName name="_xlnm.Print_Area" localSheetId="9">'Indicadores PA_OCDI'!$A$1:$AY$18</definedName>
    <definedName name="_xlnm.Print_Area" localSheetId="8">'Indicadores PA_OCI'!$A$1:$AY$18</definedName>
    <definedName name="_xlnm.Print_Area" localSheetId="0">'Meta 1'!$A$1:$AE$46</definedName>
    <definedName name="_xlnm.Print_Area" localSheetId="1">'Meta 2'!$A$1:$AE$52</definedName>
    <definedName name="_xlnm.Print_Area" localSheetId="2">'Meta 3'!$A$1:$AE$46</definedName>
    <definedName name="_xlnm.Print_Area" localSheetId="3">'Meta 4'!$A$1:$AE$54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13" i="36" l="1"/>
  <c r="AS15" i="56"/>
  <c r="AS14" i="56"/>
  <c r="AS13" i="56"/>
  <c r="AT13" i="56" s="1"/>
  <c r="AS14" i="50"/>
  <c r="AS15" i="50"/>
  <c r="AS16" i="50"/>
  <c r="AS17" i="50"/>
  <c r="AS18" i="50"/>
  <c r="AS19" i="50"/>
  <c r="AS13" i="50"/>
  <c r="AS14" i="46"/>
  <c r="AT14" i="46" s="1"/>
  <c r="AS15" i="46"/>
  <c r="AT15" i="46" s="1"/>
  <c r="AS16" i="46"/>
  <c r="AT16" i="46" s="1"/>
  <c r="AS17" i="46"/>
  <c r="AT17" i="46" s="1"/>
  <c r="AS18" i="46"/>
  <c r="AT18" i="46" s="1"/>
  <c r="AS13" i="46"/>
  <c r="AT13" i="46" s="1"/>
  <c r="D24" i="44"/>
  <c r="D24" i="45"/>
  <c r="AD25" i="44"/>
  <c r="AD23" i="44"/>
  <c r="AD25" i="43"/>
  <c r="AD23" i="43"/>
  <c r="AD25" i="40"/>
  <c r="AD23" i="40"/>
  <c r="D24" i="40"/>
  <c r="O25" i="40"/>
  <c r="N25" i="45"/>
  <c r="B24" i="45"/>
  <c r="N23" i="45"/>
  <c r="O23" i="45" s="1"/>
  <c r="N22" i="45"/>
  <c r="AC25" i="45"/>
  <c r="AD25" i="45" s="1"/>
  <c r="AC23" i="45"/>
  <c r="AD23" i="45" s="1"/>
  <c r="W22" i="45"/>
  <c r="AB24" i="45" s="1"/>
  <c r="AC24" i="45" s="1"/>
  <c r="U22" i="45"/>
  <c r="AC22" i="45" s="1"/>
  <c r="AC25" i="44"/>
  <c r="AE25" i="44" s="1"/>
  <c r="AC23" i="44"/>
  <c r="AC22" i="44"/>
  <c r="N25" i="44"/>
  <c r="O25" i="44" s="1"/>
  <c r="B24" i="44"/>
  <c r="N23" i="44"/>
  <c r="O23" i="44" s="1"/>
  <c r="N22" i="44"/>
  <c r="AC25" i="43"/>
  <c r="AE25" i="43" s="1"/>
  <c r="AC24" i="43"/>
  <c r="AC23" i="43"/>
  <c r="AC22" i="43"/>
  <c r="N25" i="43"/>
  <c r="O25" i="43" s="1"/>
  <c r="B24" i="43"/>
  <c r="N23" i="43"/>
  <c r="N22" i="43"/>
  <c r="N25" i="40"/>
  <c r="B24" i="40"/>
  <c r="N23" i="40"/>
  <c r="O23" i="40" s="1"/>
  <c r="N22" i="40"/>
  <c r="AC25" i="40"/>
  <c r="AE25" i="40" s="1"/>
  <c r="AC24" i="40"/>
  <c r="AC23" i="40"/>
  <c r="AC22" i="40"/>
  <c r="C24" i="45" l="1"/>
  <c r="N24" i="45" s="1"/>
  <c r="O25" i="45"/>
  <c r="AE23" i="45"/>
  <c r="AE25" i="45"/>
  <c r="AE23" i="44"/>
  <c r="C24" i="44"/>
  <c r="N24" i="44" s="1"/>
  <c r="AE23" i="43"/>
  <c r="C24" i="43"/>
  <c r="D24" i="43" s="1"/>
  <c r="C24" i="40"/>
  <c r="AE23" i="40"/>
  <c r="N24" i="43" l="1"/>
  <c r="N24" i="40"/>
  <c r="P36" i="45" l="1"/>
  <c r="P51" i="43"/>
  <c r="P30" i="45"/>
  <c r="P30" i="44"/>
  <c r="P30" i="40"/>
  <c r="B35" i="45" l="1"/>
  <c r="B35" i="40"/>
  <c r="B35" i="43"/>
  <c r="P36" i="40"/>
  <c r="P35" i="40"/>
  <c r="P21" i="44"/>
  <c r="P21" i="43"/>
  <c r="P21" i="40"/>
  <c r="AT14" i="51" l="1"/>
  <c r="AT15" i="51"/>
  <c r="AT16" i="51"/>
  <c r="AT13" i="51"/>
  <c r="AT14" i="49"/>
  <c r="AT15" i="49"/>
  <c r="AT16" i="49"/>
  <c r="AT13" i="49"/>
  <c r="P35" i="45" l="1"/>
  <c r="P36" i="44"/>
  <c r="P35" i="44"/>
  <c r="P35" i="43"/>
  <c r="P45" i="45" l="1"/>
  <c r="P46" i="45"/>
  <c r="P47" i="45"/>
  <c r="P48" i="45"/>
  <c r="AT16" i="48"/>
  <c r="AS18" i="48"/>
  <c r="AT18" i="48" s="1"/>
  <c r="AS14" i="57"/>
  <c r="AT14" i="57" s="1"/>
  <c r="AS13" i="57"/>
  <c r="AT13" i="57" s="1"/>
  <c r="AS16" i="56"/>
  <c r="AT16" i="56" s="1"/>
  <c r="AT15" i="56"/>
  <c r="AT14" i="56"/>
  <c r="AS20" i="55" l="1"/>
  <c r="AT20" i="55" s="1"/>
  <c r="AS19" i="55"/>
  <c r="AT19" i="55" s="1"/>
  <c r="AS18" i="55"/>
  <c r="AT18" i="55" s="1"/>
  <c r="AS17" i="55"/>
  <c r="AT17" i="55" s="1"/>
  <c r="AS16" i="55"/>
  <c r="AT16" i="55" s="1"/>
  <c r="AS15" i="55"/>
  <c r="AT15" i="55" s="1"/>
  <c r="AS14" i="55"/>
  <c r="AT14" i="55" s="1"/>
  <c r="AS13" i="55"/>
  <c r="AT13" i="55" s="1"/>
  <c r="AS13" i="48" l="1"/>
  <c r="AT13" i="48" s="1"/>
  <c r="AS18" i="36" l="1"/>
  <c r="AT18" i="36" s="1"/>
  <c r="AS19" i="36"/>
  <c r="AT19" i="36" s="1"/>
  <c r="AS20" i="36"/>
  <c r="AT20" i="36" s="1"/>
  <c r="AS21" i="36"/>
  <c r="AT21" i="36" s="1"/>
  <c r="AS22" i="36"/>
  <c r="AT22" i="36" s="1"/>
  <c r="AS23" i="36"/>
  <c r="AT23" i="36" s="1"/>
  <c r="AS24" i="36"/>
  <c r="AT24" i="36" s="1"/>
  <c r="AS25" i="36"/>
  <c r="AT25" i="36" s="1"/>
  <c r="AS26" i="36"/>
  <c r="AT26" i="36" s="1"/>
  <c r="AS27" i="36"/>
  <c r="AT27" i="36" s="1"/>
  <c r="AS17" i="36"/>
  <c r="AT17" i="36" s="1"/>
  <c r="AS14" i="36"/>
  <c r="AT14" i="36" s="1"/>
  <c r="AS15" i="36"/>
  <c r="AT15" i="36" s="1"/>
  <c r="AS16" i="36"/>
  <c r="AT16" i="36" s="1"/>
  <c r="P44" i="45" l="1"/>
  <c r="P43" i="45"/>
  <c r="P50" i="45"/>
  <c r="P49" i="45"/>
  <c r="P36" i="43"/>
  <c r="P48" i="43"/>
  <c r="P47" i="43"/>
  <c r="P46" i="43"/>
  <c r="P45" i="43"/>
  <c r="P44" i="43"/>
  <c r="P43" i="43"/>
  <c r="P54" i="45"/>
  <c r="P53" i="45"/>
  <c r="P52" i="45"/>
  <c r="P51" i="45"/>
  <c r="P42" i="45"/>
  <c r="P41" i="45"/>
  <c r="P46" i="44"/>
  <c r="P45" i="44"/>
  <c r="P44" i="44"/>
  <c r="P43" i="44"/>
  <c r="P42" i="44"/>
  <c r="P41" i="44"/>
  <c r="P52" i="43"/>
  <c r="P50" i="43"/>
  <c r="P49" i="43"/>
  <c r="P42" i="43"/>
  <c r="P41" i="43"/>
  <c r="P30" i="43"/>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Y58" i="37"/>
  <c r="AX37" i="37"/>
  <c r="AX58" i="37"/>
  <c r="S37" i="37"/>
  <c r="S58" i="37"/>
  <c r="R37" i="37"/>
  <c r="R58"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T32" i="37"/>
  <c r="U32" i="37"/>
  <c r="V32" i="37"/>
  <c r="W32" i="37"/>
  <c r="X32" i="37"/>
  <c r="AZ32" i="37"/>
  <c r="BA32" i="37"/>
  <c r="BB32" i="37"/>
  <c r="BC32" i="37"/>
  <c r="BD32" i="37"/>
  <c r="BE32" i="37"/>
  <c r="P46" i="40"/>
  <c r="P45" i="40"/>
  <c r="P44" i="40"/>
  <c r="P43" i="40"/>
  <c r="P42" i="40"/>
  <c r="P41" i="40"/>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AY32" i="37"/>
  <c r="S32" i="37"/>
  <c r="R32" i="37"/>
  <c r="AX32"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00000000-0006-0000-0000-000001000000}">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0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0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0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000-000005000000}">
      <text>
        <r>
          <rPr>
            <b/>
            <sz val="9"/>
            <color indexed="81"/>
            <rFont val="Tahoma"/>
            <family val="2"/>
          </rPr>
          <t>Daniel Avendaño:</t>
        </r>
        <r>
          <rPr>
            <sz val="9"/>
            <color indexed="81"/>
            <rFont val="Tahoma"/>
            <family val="2"/>
          </rPr>
          <t xml:space="preserve">
Programación de acuerdo de desempeño en la ejecución de giros para cada mes de la vigencia.</t>
        </r>
      </text>
    </comment>
    <comment ref="A23" authorId="0" shapeId="0" xr:uid="{00000000-0006-0000-00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000-000007000000}">
      <text>
        <r>
          <rPr>
            <b/>
            <sz val="9"/>
            <color indexed="81"/>
            <rFont val="Tahoma"/>
            <family val="2"/>
          </rPr>
          <t>Daniel Avendaño:</t>
        </r>
        <r>
          <rPr>
            <sz val="9"/>
            <color indexed="81"/>
            <rFont val="Tahoma"/>
            <family val="2"/>
          </rPr>
          <t xml:space="preserve">
Reserva definitiva después de liberaciones.</t>
        </r>
      </text>
    </comment>
    <comment ref="A25" authorId="0" shapeId="0" xr:uid="{00000000-0006-0000-00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985B4C36-01F8-4907-90DA-584FED6F9D86}">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71780F62-644D-4292-A9B0-91ABA173D0D6}">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36F9E406-324E-415A-86D6-8BCE073483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3706DF43-F496-42AC-ACD0-2DADC88650F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B7464B2D-8581-4D1F-AF5E-2E258DE84664}">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338E02A0-AB2B-4642-A0B5-CFC1087AE847}">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t>
        </r>
      </text>
    </comment>
    <comment ref="F11" authorId="0" shapeId="0" xr:uid="{CBE21C03-8322-46E5-8E09-A11E3FDEFDD9}">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A6E18FDD-1C63-415A-AB76-A6C5A1851BB6}">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6AFC8C0E-ED5B-49E1-A65F-A47A8123C4F8}">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6C472335-D9BC-487A-9455-B8C97A0A3A83}">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C45A30AC-67E2-4FBC-A7E3-990CD0424B08}">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11213423-8C3C-4CD9-A9D0-387F0DCA75BB}">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B9DB53C0-446A-450B-9C55-C0601CD84579}">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D3AB3F34-2CD8-434F-8B1F-9AF95BC12E98}">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EAB169F5-9A8E-4C68-9753-561B8CCC698B}">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DE764381-7663-4933-993A-A4C39CF714D3}">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B60231CA-22E0-4AE5-ACC3-3480D9548D66}">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C46AC18E-FA79-43EE-8501-9B45B2F9B8C9}">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t>
        </r>
      </text>
    </comment>
    <comment ref="F11" authorId="0" shapeId="0" xr:uid="{C2C38D54-5C88-46D3-A7DF-F5EB2EE48256}">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219CDFDC-BB62-40C8-8629-6169C7A0F4D3}">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8A3FD978-6BDA-4FFB-B332-FFE12BD35CFD}">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676C1288-17C1-4F3A-B4CB-8406ADF05C42}">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B9291036-073C-449C-8E37-C276624E7213}">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5C8892BA-49A3-4945-90D2-B4060499C076}">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52AFA4D1-3293-48C0-BB8B-F7F4A214B8EC}">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0C54B1DF-2A29-4AB0-BE82-89ACE2BF3C96}">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81974FDE-C5F8-4DC4-ACBB-D0BA9142FF2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D7A2C539-9B90-48A8-9F5F-5C28BCD73067}">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F2EE8247-2EBC-4749-A743-6E89CA59156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CE65BE3-9CAF-4C03-848A-D3C8647AA3E9}">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CA330A2C-83C4-48EA-A386-C9DB89F33413}">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9E057B45-3918-4E96-8B43-687A4FE5A9D9}">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19D03BA9-B253-4BF9-83A1-2871FFE6B504}">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DD8C4A72-A453-453C-9C4B-0642B0BC1D37}">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FE9648C4-2AD5-4F16-8BD8-56BC7EB49FEB}">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65F004BB-7723-4E94-AEA9-49A0C868187F}">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9D0F3F5E-4EDB-4C0E-BBA6-B9161BB2EB5C}">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B2D3C991-8BAE-434D-ADF7-B884E6A9FAC3}">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EF22E29F-3C21-495A-B6E6-C23E610E75C2}">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23D396A7-0B38-4E1E-B9A9-4349B72C7FB1}">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8875F300-74C0-4493-AB33-54A34EEC7859}">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406AAC3F-7B14-4A7F-AEF3-289901E0F41E}">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15EB0342-B816-48F9-9671-A8810968E9C5}">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121D68A8-DAAF-44ED-A5F3-63F6E5590FDE}">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9BD050FA-16D7-418A-930A-A32C6CFE5425}">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71B3D80B-394D-4A89-9200-DCC09707ECA3}">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4A150889-631E-4105-AE4A-B03514FEE4B4}">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773B41BC-9A81-44F2-B33E-E1B906CC9D19}">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5B0FA5C2-DAF6-42D9-8453-2F7CC3A17491}">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8C7303DB-AFE5-410B-8202-42A3F95AA33C}">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60C3AB6E-3214-4456-A746-C958489BCD23}">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C73B2DC1-3E8A-4BB6-BD48-6AAEF80373E1}">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1BCA8F2E-0AA6-41B1-972E-2FB5D3C7E461}">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8BB65E23-D70A-4CB2-B677-4B801E89CDF4}">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7A8E9BD6-EC63-43E6-97C3-2EF1FDBC12FB}">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3122D55D-C9FA-40C7-A318-01F194B3C018}">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C1197C9B-1F20-4AA6-850E-1A4FEA1D3A8E}">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D49DEC44-D5FD-49C2-AB01-33A37253CCBF}">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8E4BA043-814A-43F2-B5F2-FE2D6AE7BE5E}">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EB3CC90F-C475-4E70-B92D-7841AEAC4237}">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3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3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3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Rocío López</author>
  </authors>
  <commentList>
    <comment ref="K7" authorId="0" shapeId="0" xr:uid="{3D3AFFB8-FB0A-4C28-9FC6-179A9EE19D78}">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4CD5AF27-F357-433F-9A8C-C844073C8962}">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A3A57770-31E8-4B50-AD73-436C3D9CA85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6CCC7405-033F-48BC-97D7-9A8BC94E693D}">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C850D59C-45CE-4983-BF86-7E474468254B}">
      <text>
        <r>
          <rPr>
            <b/>
            <sz val="9"/>
            <color indexed="81"/>
            <rFont val="Tahoma"/>
            <family val="2"/>
          </rPr>
          <t>Daniel Avendaño:</t>
        </r>
        <r>
          <rPr>
            <sz val="9"/>
            <color indexed="81"/>
            <rFont val="Tahoma"/>
            <family val="2"/>
          </rPr>
          <t xml:space="preserve">
Programación de acuerdo de desempeño en la ejecución de giros para cada mes de la vigencia.</t>
        </r>
      </text>
    </comment>
    <comment ref="A23" authorId="0" shapeId="0" xr:uid="{45D95203-464F-4AED-8F4B-6FC7483BF5D9}">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71CAB32C-6C69-4B70-A7A2-2B05E7F26567}">
      <text>
        <r>
          <rPr>
            <b/>
            <sz val="9"/>
            <color indexed="81"/>
            <rFont val="Tahoma"/>
            <family val="2"/>
          </rPr>
          <t>Daniel Avendaño:</t>
        </r>
        <r>
          <rPr>
            <sz val="9"/>
            <color indexed="81"/>
            <rFont val="Tahoma"/>
            <family val="2"/>
          </rPr>
          <t xml:space="preserve">
Reserva definitiva después de liberaciones.</t>
        </r>
      </text>
    </comment>
    <comment ref="A25" authorId="0" shapeId="0" xr:uid="{0D778E20-DFC8-475D-8B02-9D7D002D977D}">
      <text>
        <r>
          <rPr>
            <b/>
            <sz val="9"/>
            <color indexed="81"/>
            <rFont val="Tahoma"/>
            <family val="2"/>
          </rPr>
          <t>Daniel Avendaño:</t>
        </r>
        <r>
          <rPr>
            <sz val="9"/>
            <color indexed="81"/>
            <rFont val="Tahoma"/>
            <family val="2"/>
          </rPr>
          <t xml:space="preserve">
Ejecución de los giros de la reserva para mes</t>
        </r>
      </text>
    </comment>
    <comment ref="Y41" authorId="1" shapeId="0" xr:uid="{1CAE8638-0E89-4BD7-B641-8AA828EF4A34}">
      <text>
        <r>
          <rPr>
            <b/>
            <sz val="9"/>
            <color indexed="81"/>
            <rFont val="Tahoma"/>
            <family val="2"/>
          </rPr>
          <t>Rocío López:</t>
        </r>
        <r>
          <rPr>
            <sz val="9"/>
            <color indexed="81"/>
            <rFont val="Tahoma"/>
            <family val="2"/>
          </rPr>
          <t xml:space="preserve">
No se puede acceder</t>
        </r>
      </text>
    </comment>
    <comment ref="Y43" authorId="1" shapeId="0" xr:uid="{964268E0-36B6-4929-BB9D-F1618B0034FB}">
      <text>
        <r>
          <rPr>
            <b/>
            <sz val="9"/>
            <color indexed="81"/>
            <rFont val="Tahoma"/>
            <family val="2"/>
          </rPr>
          <t>Rocío López:</t>
        </r>
        <r>
          <rPr>
            <sz val="9"/>
            <color indexed="81"/>
            <rFont val="Tahoma"/>
            <family val="2"/>
          </rPr>
          <t xml:space="preserve">
No se puede acceder</t>
        </r>
      </text>
    </comment>
    <comment ref="Y45" authorId="1" shapeId="0" xr:uid="{0CABAAD6-0C14-4C1C-910E-78B441F95FF1}">
      <text>
        <r>
          <rPr>
            <b/>
            <sz val="9"/>
            <color indexed="81"/>
            <rFont val="Tahoma"/>
            <family val="2"/>
          </rPr>
          <t>Rocío López:</t>
        </r>
        <r>
          <rPr>
            <sz val="9"/>
            <color indexed="81"/>
            <rFont val="Tahoma"/>
            <family val="2"/>
          </rPr>
          <t xml:space="preserve">
No disponible</t>
        </r>
      </text>
    </comment>
    <comment ref="Y49" authorId="1" shapeId="0" xr:uid="{30C1AF8F-6A2A-4A37-A6FD-B73E92AB09FC}">
      <text>
        <r>
          <rPr>
            <b/>
            <sz val="9"/>
            <color indexed="81"/>
            <rFont val="Tahoma"/>
            <family val="2"/>
          </rPr>
          <t>Rocío López:</t>
        </r>
        <r>
          <rPr>
            <sz val="9"/>
            <color indexed="81"/>
            <rFont val="Tahoma"/>
            <family val="2"/>
          </rPr>
          <t xml:space="preserve">
el archivo de mesas de ayuda de mantenimientos tiene  casillas ocultas y no se puede validar la información reportada
</t>
        </r>
      </text>
    </comment>
    <comment ref="Y51" authorId="1" shapeId="0" xr:uid="{AF96BA2C-7BA6-4952-A062-C2D9342D69C9}">
      <text>
        <r>
          <rPr>
            <b/>
            <sz val="9"/>
            <color indexed="81"/>
            <rFont val="Tahoma"/>
            <family val="2"/>
          </rPr>
          <t>Rocío López:</t>
        </r>
        <r>
          <rPr>
            <sz val="9"/>
            <color indexed="81"/>
            <rFont val="Tahoma"/>
            <family val="2"/>
          </rPr>
          <t xml:space="preserve">
No se puede acceder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Rocío López</author>
  </authors>
  <commentList>
    <comment ref="K7" authorId="0" shapeId="0" xr:uid="{50DB594E-6018-4811-9212-C6EBF8813885}">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907FECF4-4631-4652-8388-7ECE830539DD}">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CFA6043-260F-43DD-AF96-64DB316F3E9A}">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AF1781EA-6E91-4214-8ED7-6EB63953A3CB}">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7EA93B1C-B4F0-46B9-9428-453825CD1B86}">
      <text>
        <r>
          <rPr>
            <b/>
            <sz val="9"/>
            <color indexed="81"/>
            <rFont val="Tahoma"/>
            <family val="2"/>
          </rPr>
          <t>Daniel Avendaño:</t>
        </r>
        <r>
          <rPr>
            <sz val="9"/>
            <color indexed="81"/>
            <rFont val="Tahoma"/>
            <family val="2"/>
          </rPr>
          <t xml:space="preserve">
Programación de acuerdo de desempeño en la ejecución de giros para cada mes de la vigencia.</t>
        </r>
      </text>
    </comment>
    <comment ref="A23" authorId="0" shapeId="0" xr:uid="{A3342AF0-1B1B-484B-A79E-300AA8063B2D}">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A726C00C-07E4-46F2-B781-1AC0DBA87089}">
      <text>
        <r>
          <rPr>
            <b/>
            <sz val="9"/>
            <color indexed="81"/>
            <rFont val="Tahoma"/>
            <family val="2"/>
          </rPr>
          <t>Daniel Avendaño:</t>
        </r>
        <r>
          <rPr>
            <sz val="9"/>
            <color indexed="81"/>
            <rFont val="Tahoma"/>
            <family val="2"/>
          </rPr>
          <t xml:space="preserve">
Reserva definitiva después de liberaciones.</t>
        </r>
      </text>
    </comment>
    <comment ref="A25" authorId="0" shapeId="0" xr:uid="{3C390438-5DA2-4651-8175-21706D18CE32}">
      <text>
        <r>
          <rPr>
            <b/>
            <sz val="9"/>
            <color indexed="81"/>
            <rFont val="Tahoma"/>
            <family val="2"/>
          </rPr>
          <t>Daniel Avendaño:</t>
        </r>
        <r>
          <rPr>
            <sz val="9"/>
            <color indexed="81"/>
            <rFont val="Tahoma"/>
            <family val="2"/>
          </rPr>
          <t xml:space="preserve">
Ejecución de los giros de la reserva para mes</t>
        </r>
      </text>
    </comment>
    <comment ref="Q41" authorId="1" shapeId="0" xr:uid="{0CB5DCFA-E829-470B-A48D-D19523F5A63F}">
      <text>
        <r>
          <rPr>
            <b/>
            <sz val="9"/>
            <color indexed="81"/>
            <rFont val="Tahoma"/>
            <family val="2"/>
          </rPr>
          <t>Rocío López:</t>
        </r>
        <r>
          <rPr>
            <sz val="9"/>
            <color indexed="81"/>
            <rFont val="Tahoma"/>
            <family val="2"/>
          </rPr>
          <t xml:space="preserve">
Falta acumulado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A7710122-5D02-421F-A6F4-33671C447F92}">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B69C9CA8-145D-4BC1-BFC3-3457C3ADB768}">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41F3DD8-270B-4CAF-A39F-9FB22375DDDE}">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F710AD9B-0A64-453E-8B55-AD5089F1F48D}">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890AEB7-56F6-46EA-8CAB-44B942521115}">
      <text>
        <r>
          <rPr>
            <b/>
            <sz val="9"/>
            <color indexed="81"/>
            <rFont val="Tahoma"/>
            <family val="2"/>
          </rPr>
          <t>Daniel Avendaño:</t>
        </r>
        <r>
          <rPr>
            <sz val="9"/>
            <color indexed="81"/>
            <rFont val="Tahoma"/>
            <family val="2"/>
          </rPr>
          <t xml:space="preserve">
Programación de acuerdo de desempeño en la ejecución de giros para cada mes de la vigencia.</t>
        </r>
      </text>
    </comment>
    <comment ref="A23" authorId="0" shapeId="0" xr:uid="{5FA3BC52-A5B8-403B-9369-3AD7078C9F2F}">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8520C0DE-108B-49F2-842A-7E458725537A}">
      <text>
        <r>
          <rPr>
            <b/>
            <sz val="9"/>
            <color indexed="81"/>
            <rFont val="Tahoma"/>
            <family val="2"/>
          </rPr>
          <t>Daniel Avendaño:</t>
        </r>
        <r>
          <rPr>
            <sz val="9"/>
            <color indexed="81"/>
            <rFont val="Tahoma"/>
            <family val="2"/>
          </rPr>
          <t xml:space="preserve">
Reserva definitiva después de liberaciones.</t>
        </r>
      </text>
    </comment>
    <comment ref="A25" authorId="0" shapeId="0" xr:uid="{6FE1317C-7D80-4E63-9FA3-407DE15FDF3B}">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00000000-0006-0000-01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00000000-0006-0000-0100-000002000000}">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00000000-0006-0000-01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1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1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1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t>
        </r>
      </text>
    </comment>
    <comment ref="F11" authorId="0" shapeId="0" xr:uid="{00000000-0006-0000-0100-000007000000}">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00000000-0006-0000-0100-000008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00000000-0006-0000-01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00000000-0006-0000-0100-00000A000000}">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AFED9E2A-799F-4633-A8A2-D5580324066C}">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00000000-0006-0000-0100-00000B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26952DF9-94AC-4887-B94E-DF5C22D761FA}">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02853463-F36A-404E-A1A1-4E2E96928031}">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BEE2B988-606A-47D6-963A-0A2A5A5E0799}">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1F325C5B-CA13-47FF-A982-5EDBF42F372B}">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EC88264F-5963-40D4-9354-498307D1EF3A}">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BF9C8CEC-7B18-4028-B9BC-FF284AB55B83}">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t>
        </r>
      </text>
    </comment>
    <comment ref="F11" authorId="0" shapeId="0" xr:uid="{A34A9650-3C69-43A8-BEDC-B05717C44DFD}">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04DC9783-2B48-4A7B-A6EE-6F7C139D8327}">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3949FC74-FD88-4CBA-BB0C-04CB63F330BF}">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94354148-10E0-4E52-BD20-D21C5E8F97CE}">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B83731C3-00BD-40ED-8386-C26505CFE297}">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622E6846-3330-4F5F-9BB9-F349B42E5713}">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45A706BA-5827-474C-A129-D9A0776A03D2}">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558FB768-C135-4F7B-B5E3-F5FC18B8C2A2}">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4A533831-5416-4DD4-A9F4-5694862CD4AE}">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62E38C49-ECD0-419C-A63C-7690C811E9CB}">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4623F6F7-B499-4FE6-910D-98B8C4432BD3}">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A478833F-CBBB-4A2B-9DA7-F2D2E68E7AD3}">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t>
        </r>
      </text>
    </comment>
    <comment ref="F11" authorId="0" shapeId="0" xr:uid="{56910CE4-A20E-46DA-A1EB-BE40A2DEB04E}">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A2744E4A-EC5D-4A6D-84D9-2C8183A9E19D}">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FDD1D208-2877-4BA8-A10D-33426D5C0C76}">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361B8750-BFF7-4B19-A2D0-2CA0F863FCB4}">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0628EC6E-1381-4489-8F99-4802DA16C348}">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9EDACAEA-A486-4438-AE82-CFE7E346A3C7}">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8A9B6E24-7886-4B94-92C4-83815424ABF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46E1981A-24EB-4982-9838-A72204B2D242}">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EFAED0EE-1486-4FA4-9DA8-10F96E5569F6}">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C2B00B4A-DD80-4014-87B3-6CD0FB17B8AA}">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A702B781-0B03-4153-ABC5-98CB61AA9997}">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FD885088-3BFB-484E-B599-8F02D3A71A91}">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t>
        </r>
      </text>
    </comment>
    <comment ref="F11" authorId="0" shapeId="0" xr:uid="{E646A27D-F6ED-4B5E-AC1D-6B0E05D7FF18}">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C2267280-90CB-4D50-B8E7-81A38D09EF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0F05F5C6-934A-460A-9CC8-ADC09FFAFE76}">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8AA80D56-A88E-4C12-9130-AF4DE3D0FD30}">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7D3EE3BF-1F8C-4435-8F7F-048E0C0DDB26}">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5925D839-E45E-4144-8D50-EC204D48A3FE}">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medición del indicador y del reporte del seguimiento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E1FD0233-43D9-47D9-8335-E07473D6A398}">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V5" authorId="1" shapeId="0" xr:uid="{E1489D24-4877-4C4F-9E41-474D80B4F97C}">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22AA5195-EE7F-452A-A710-75DD9BEBCA2B}">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B3BDCDB5-296D-4686-B17C-1925FE492E7D}">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741BB391-8E07-4DD9-B7B3-5657B76C8FFD}">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510E450C-24CE-4EB2-AE99-954EA5C6A19B}">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E20941CC-EA42-497D-B672-58388153647D}">
      <text>
        <r>
          <rPr>
            <b/>
            <sz val="10"/>
            <color indexed="8"/>
            <rFont val="Tahoma"/>
            <family val="2"/>
          </rPr>
          <t>Microsoft Office User:</t>
        </r>
        <r>
          <rPr>
            <sz val="10"/>
            <color indexed="8"/>
            <rFont val="Tahoma"/>
            <family val="2"/>
          </rPr>
          <t xml:space="preserve">
Corresponde a la meta PDD o meta proyecto articulada con el indicador de actividad a medir.
Así mismo, se podrá establecer la meta para los indicadores POA y de Planes Decreto 612.</t>
        </r>
      </text>
    </comment>
    <comment ref="G11" authorId="0" shapeId="0" xr:uid="{90A85424-DE54-44E3-8519-D27A7505CAEC}">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I11" authorId="0" shapeId="0" xr:uid="{9D10DA91-55F6-4617-A6B9-E3B791BDEE17}">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B57DAEEF-3779-4A15-AB06-5FCFC7E5A365}">
      <text>
        <r>
          <rPr>
            <b/>
            <sz val="10"/>
            <color indexed="8"/>
            <rFont val="Tahoma"/>
            <family val="2"/>
          </rPr>
          <t>Microsoft Office User:</t>
        </r>
        <r>
          <rPr>
            <sz val="10"/>
            <color indexed="8"/>
            <rFont val="Tahoma"/>
            <family val="2"/>
          </rPr>
          <t xml:space="preserve">
Describe los pasos o el proceso para calcular el indicador</t>
        </r>
      </text>
    </comment>
    <comment ref="N11" authorId="2" shapeId="0" xr:uid="{079CE894-55DA-411F-B127-E0E8F04C3609}">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3D7DE194-7D6C-4986-8621-DD923BBB986F}">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<sst xmlns="http://schemas.openxmlformats.org/spreadsheetml/2006/main" count="3352" uniqueCount="879">
  <si>
    <t>SECRETARÍA DISTRITAL DE LA MUJER</t>
  </si>
  <si>
    <t>Código: DE-FO-5</t>
  </si>
  <si>
    <t xml:space="preserve">DIRECCIONAMIENTO ESTRATEGICO </t>
  </si>
  <si>
    <t>Versión: 12</t>
  </si>
  <si>
    <t xml:space="preserve">FORMULACIÓN Y SEGUIMIENTO  PLAN DE ACCIÓN </t>
  </si>
  <si>
    <t>Fecha de Emisión: 22/12/2023</t>
  </si>
  <si>
    <t>Libro 2 (vigencia 2024) Página 1 de 4</t>
  </si>
  <si>
    <t>PERIODO REPORTADO</t>
  </si>
  <si>
    <t>MAR</t>
  </si>
  <si>
    <t>FECHA DE REPORTE</t>
  </si>
  <si>
    <t>TIPO DE REPORTE</t>
  </si>
  <si>
    <t>FORMULACION</t>
  </si>
  <si>
    <t>ACTUALIZACION</t>
  </si>
  <si>
    <t>SEGUIMIENTO</t>
  </si>
  <si>
    <t>X</t>
  </si>
  <si>
    <t>NOMBRE DEL PROYECTO</t>
  </si>
  <si>
    <t>7662 - Fortalecimiento a la gestión institucional de la SDMujer en Bogotá</t>
  </si>
  <si>
    <t>PROPÓSITO</t>
  </si>
  <si>
    <t>05 - Construir Bogotá Región con gobierno abierto, transparente y ciudadanía consciente</t>
  </si>
  <si>
    <t>LOGRO</t>
  </si>
  <si>
    <t>30 - Incrementar la efectividad de la gestión pública distrital y local.</t>
  </si>
  <si>
    <t>PROGRAMA</t>
  </si>
  <si>
    <t>56 - Gestión Pública Efectiva</t>
  </si>
  <si>
    <t>DESCRIPCIÓN DE LA META (ACTIVIDAD MGA)</t>
  </si>
  <si>
    <t>Avanzar en el 80% en las políticas de Gobierno Digital y Seguridad Digital contenidas en la Dimensión Gestión con valores para Resultados</t>
  </si>
  <si>
    <t>EJECUCIÓN PRESUPUESTAL DEL PROYECTO</t>
  </si>
  <si>
    <t>RESERVA CONSTITUIDA</t>
  </si>
  <si>
    <t>RESERVAS VIGENCIA ANTERIOR (en pesos, sin decimales)</t>
  </si>
  <si>
    <t>PRESUPUESTO ASIGNADO EN LA VIGENCIA ACTUAL (en pesos, sin decimales)</t>
  </si>
  <si>
    <t>ENE</t>
  </si>
  <si>
    <t>FEB</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</si>
  <si>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</si>
  <si>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</si>
  <si>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</si>
  <si>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</si>
  <si>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</si>
  <si>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</si>
  <si>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</si>
  <si>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</si>
  <si>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</si>
  <si>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</si>
  <si>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</si>
  <si>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</si>
  <si>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</si>
  <si>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</si>
  <si>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</si>
  <si>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</si>
  <si>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</si>
  <si>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</si>
  <si>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</si>
  <si>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</si>
  <si>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</si>
  <si>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</si>
  <si>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</si>
  <si>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</si>
  <si>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</si>
  <si>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N/A</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</si>
  <si>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</si>
  <si>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</si>
  <si>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</si>
  <si>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</si>
  <si>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</si>
  <si>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</si>
  <si>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</si>
  <si>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</si>
  <si>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</si>
  <si>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</si>
  <si>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 xml:space="preserve">Actualización de la Hoja de Ruta del PETI con base en nuevos proyectos misionales con alcance de TI.
Primer informe de gestión de riesgos de seguridad de la información e implementación de esquema de seguimiento a los planes de acción para la gestión de riesgos. 
Actualización de registro nacional de bases de datos (RNBD) conforme a información actualizada durante el 2023. 
Análisis mensual de vulnerabilidades automatizado . 
Análisis de controles para proteger confidencialidad y etiquetar la información de la Entidad a través de la plataforma Microsoft 365. 
Entrega de la guía de desarrollo seguro y recomendaciones al grupo de desarrollo para su implementación. 
Entrega de política de control de acceso para revisión de personal de la Oficina Asesora de Planeación. </t>
  </si>
  <si>
    <t>Durante el primer trimestre del año, se avanzó en: (i) actualización y mejoras de la política general de seguridad de la información de la Secretaría de la Mujer; (ii) análisis de vulnerabilidades automatizado a 13 aplicaciones  y reporte a Dirección de Gestión del Conocimiento y a la Oficina Asesora de Planeación; (iii) actualización y seguimiento de plan de implementación del DLP (Data Leak Prevention) para el año 2024; (iii) se adelantó estudio previo y análisis del sector del proceso de Microsoft 2024; (iv) se avanzó en la configuración y actualización del servidor preproducción de Simisional2; (v) se hizo el 1er informe de gestión de riesgos de seguridad de la información e implementación de esquema de seguimiento a los planes de acción para la gestión de riesgos; (vi) se actualizó el registro nacional de bases de datos (RNBD) conforme a información actualizada durante el 2023.; (vii) se entregó la guía de desarrollo seguro y recomendaciones al grupo de desarrollo para su implementación y la Política de Control de Acceso para Revisión de Personal.</t>
  </si>
  <si>
    <t xml:space="preserve">Demoras en contratación de los ingenieros de soporte para atención de los requerimientos. </t>
  </si>
  <si>
    <t>Avances considerables en la implementación de factores que propenden por la seguridad digital de la Secretaría Distrital de la Mujer.</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</si>
  <si>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</si>
  <si>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</si>
  <si>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</si>
  <si>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</si>
  <si>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</si>
  <si>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</si>
  <si>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</si>
  <si>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</si>
  <si>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</si>
  <si>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</si>
  <si>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</si>
  <si>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</si>
  <si>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</si>
  <si>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</si>
  <si>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</si>
  <si>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</si>
  <si>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</si>
  <si>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</si>
  <si>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</si>
  <si>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</si>
  <si>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</si>
  <si>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</si>
  <si>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1.Avanzar en la Dimensión "Gestión con valores para el Resultado" en la Política de Gobierno Digital y Seguridad Digital - MIPG</t>
  </si>
  <si>
    <r>
      <rPr>
        <b/>
        <sz val="11"/>
        <rFont val="Times New Roman"/>
        <family val="1"/>
      </rPr>
      <t>MES:</t>
    </r>
    <r>
      <rPr>
        <sz val="11"/>
        <rFont val="Times New Roman"/>
        <family val="1"/>
      </rPr>
      <t xml:space="preserve"> Actualización de la Hoja de Ruta del PETI con base en nuevos proyectos misionales con alcance de TI.
Primer informe de gestión de riesgos de seguridad de la información e implementación de esquema de seguimiento a los planes de acción para la gestión de riesgos. 
Actualización de registro nacional de bases de datos (RNBD) conforme a información actualizada durante el 2023. 
Análisis mensual de vulnerabilidades automatizado . 
Análisis de controles para proteger confidencialidad y etiquetar la información de la Entidad a través de la plataforma Microsoft 365. 
Entrega de la guía de desarrollo seguro y recomendaciones al grupo de desarrollo para su implementación. 
Entrega de política de control de acceso para revisión de personal de la Oficina Asesora de Planeación. </t>
    </r>
  </si>
  <si>
    <t>https://secretariadistritald-my.sharepoint.com/:f:/g/personal/mesadeayuda_sdmujer_gov_co/Ej0YS69k-jNKqQru8z0LKnsBJg5eR21V8EU5Sl4RPUTAqg?e=CSg6LD</t>
  </si>
  <si>
    <r>
      <rPr>
        <b/>
        <sz val="11"/>
        <rFont val="Times New Roman"/>
        <family val="1"/>
      </rPr>
      <t>ACUMULADO:</t>
    </r>
    <r>
      <rPr>
        <sz val="11"/>
        <rFont val="Times New Roman"/>
        <family val="1"/>
      </rPr>
      <t xml:space="preserve"> Actualización de la Hoja de Ruta del PETI con base en nuevos proyectos misionales con alcance de TI.
Socialización de los riesgos de seguridad de la información del proceso de Gestión Tecnológica con todo el personal de la Oficina Asesora de Planeación. 
Actualización y mejoras de la política general de seguridad de la información de la Secretaría de la Mujer.
Elaboración de la resolución para la aprobación y publicación de la política general de seguridad de la información de la Secretaría de la Mujer.
Análisis de vulnerabilidades automatizado a 13 aplicaciones  y reporte a Dirección de Gestión del Conocimiento y a la Oficina Asesora de Planeación. 
Elaboración de pieza gráfica a toda la Entidad, recordando política del manual de políticas específicas de seguridad de la información. 
Actualización y seguimiento de plan de implementación del DLP (Data Leak Prevention) para el año 2024.
Avances en la guía de desarrollo seguro y recomendaciones al grupo de desarrollo para su implementación. </t>
    </r>
  </si>
  <si>
    <t>2.Garantizar el Funcionamiento, soporte y mantenimiento de los servicios e Infraestructura tecnológica de la Secretaría.</t>
  </si>
  <si>
    <r>
      <rPr>
        <b/>
        <sz val="11"/>
        <rFont val="Times New Roman"/>
        <family val="1"/>
      </rPr>
      <t>MES:</t>
    </r>
    <r>
      <rPr>
        <sz val="11"/>
        <rFont val="Times New Roman"/>
        <family val="1"/>
      </rPr>
      <t xml:space="preserve"> Productos con Microsoft 
Suscripciones totales:  5331 
Suscripciones en uso: 5318 
Porcentaje de utilización: 99.9% 
Se adelanto el proceso de contratación y se generó la OC No. 126579 CONTRATO 909-2024 (Microsoft Suscripciones y Licenciamiento – Correo, SO y Ofimática) 
Se está realizando estudio previo y análisis del sector del proceso de Microsoft 2024  </t>
    </r>
  </si>
  <si>
    <r>
      <rPr>
        <b/>
        <sz val="11"/>
        <rFont val="Times New Roman"/>
        <family val="1"/>
      </rPr>
      <t>ACUMULADO:</t>
    </r>
    <r>
      <rPr>
        <sz val="11"/>
        <rFont val="Times New Roman"/>
        <family val="1"/>
      </rPr>
      <t xml:space="preserve"> Se actualizó el firmware y versión de Fortinet en ON PREMISE y OCI. 
Productos Microsoft 
Suscripciones totales:  5331 
Porcentaje de utilización: 99.9% 
Se está realizando estudio previo y análisis del sector del proceso de Microsoft 2024  </t>
    </r>
  </si>
  <si>
    <t>3.Garantizar el soporte y actualización de Sistemas de Información y Servicios de información</t>
  </si>
  <si>
    <r>
      <rPr>
        <b/>
        <sz val="11"/>
        <rFont val="Times New Roman"/>
        <family val="1"/>
      </rPr>
      <t>MES:</t>
    </r>
    <r>
      <rPr>
        <sz val="11"/>
        <rFont val="Times New Roman"/>
        <family val="1"/>
      </rPr>
      <t xml:space="preserve"> Se realizaron 2 requerimientos para el aplicativo ICOPS.
Se realizaron 67 publicaciones en la Intranet y pagina web.
Se realiza configuración y actualización del servidor preproducción de Simisional2
Se atienden 192 casos de Mesa de Ayuda para ICOPs.
Se realizo plan de migración de base de datos SIMISIONAL a los servicios de Oracle Cloud.
Se realizo ajustes y actualización al aplicativo FURAG.</t>
    </r>
  </si>
  <si>
    <r>
      <rPr>
        <b/>
        <sz val="11"/>
        <rFont val="Times New Roman"/>
        <family val="1"/>
      </rPr>
      <t>ACUMULADO:</t>
    </r>
    <r>
      <rPr>
        <sz val="11"/>
        <rFont val="Times New Roman"/>
        <family val="1"/>
      </rPr>
      <t xml:space="preserve"> Se realizaron 5 requerimientos para el aplicativo ICOPS. 
Se realizaron 142 publicaciones en la intranet y página web de la entidad. 
Se realiza configuración y actualización del servidor preproducción de Simisional2 
Se realiza actualización de flujos de asignación de revisores para ICOPS. 
Se atienden 329 casos de Mesa de Ayuda para ICOPs. 
Actualización de encuesta “Encuesta de satisfacción de servicios y estrategias de la Secretaría Distrital de la Mujer”. 
Se construye formulario para registro de candidatas al consejo del Sistema de Cuidado. </t>
    </r>
  </si>
  <si>
    <t>Ejecutar el 100%  las actividades programadas para una correcta gestión administrativa y organizacional</t>
  </si>
  <si>
    <t xml:space="preserve">Durante el mes de marzo  se adelanto el 30% del avance proyectado, para la suscripción de trámites contractuales.
Para este mes se suscribieron un total de (118 ) contratos por modalidad de contratación directa  y (1) contrato por Acuerdo Marco de Precios   
                                                                                                                                                                            </t>
  </si>
  <si>
    <t>Durante el primer trimestre del año se ejecutó el 100% de las actividades programadas para una correcta gestión administrativa y organizacional, destacándose las siguientes: 
* Se suscribieron 814 contratos por prestación de Servicios Profesionales y de Apoyo a la gestión de los 914 programados en el PAABS, logrando así que la entidad en general cuente con los profesionales requeridos para coadyuvar al cumplimiento de las metas planes y proyectos institucionales.
* Se atendieron la totalidad de los tramites radicados incluyendo los tramites contractuales diferentes a contrataciones nuevas requeridas por las áreas, como son:   Adiciones, Adiciones y Prórroga, Prórroga, Terminaciones Anticipadas, Otro Sí Modificatorios, Cesiones, liquidaciones, Aclaratorios entre otros que surgen durante y después de la ejecución de los contratos.
* Se avanzó en los planes de bienestar y capacitación, de acuerdo con lo programado.
* Se desarrolló el análisis accidentalidad y de ausentismo, EMO, programa estilos de vida saludable, calificación estándares mínimos Min Trabajo, Revisión SG-SST por la alta dirección para avanzar en la implementación del Sistema de Seguridad y Salud en el Trabajo.
* Se atendieron el 100% de los trámites presupuestales.
* Se gestionaron las mesas de ayuda por almacén e inventarios y mantenimientos en la entidad recibidas.
* Se tramitaron las respuestas a requerimientos asignados a la OAJ en los términos legales establecidos y de acuerdo con el marco normativo vigente.</t>
  </si>
  <si>
    <t>No se presentaron retrasos</t>
  </si>
  <si>
    <t>Con la suscripción de 814 Contratos de Prestación de Servicios Profesionales y de Apoyo a la Gestión, las áreas misionales y de Apoyo pueden cumplir con sus proyectos y  metas presupuestadas sin ningún contratiempo al contar con el personal idóneo y requerido para ello. 
Gracias a la suscripción de los 4 contratos nuevos  de arrendamiento y la adición y prórroga de 18 contratos de la vigencia anterior,  las casas de igualdad y oportunidades, las casa de todas, la sede centra y bodegas, siguen prestando los servicios ofertados  a todas la mujeres que hacen uso de estos.
Por otro lado, a corte 31 de marzo la entidad suscribió un contrato por la modalidad de Acuerdo Marco de Precios, necesario para el cumplimiento de la misionalidad de la entidad,  así como  adiciones y prorrogas a contratos de la vigencias anterior por tanto se adelantan los nuevos procesos de selección de aquellos bienes y servicios necesarios para el funcionamiento de la entidad</t>
  </si>
  <si>
    <r>
      <t xml:space="preserve">4. DESPACHO SUBCOPORATIVA: </t>
    </r>
    <r>
      <rPr>
        <sz val="11"/>
        <rFont val="Times New Roman"/>
        <family val="1"/>
      </rPr>
      <t xml:space="preserve"> Desarrollar acciones de gestión administrativa, organizacional y del componente estratégico como eje transversal para el cumplimiento de la misión institucional</t>
    </r>
  </si>
  <si>
    <t>1. En el mes de marzo se realizó apoyo en el análisis y revisión jurídica  de 118  contratos por modalidad de contratación directa  y 1 contrato por Acuerdo Marco de Precios, y con corte al mes de marzo se realizó apoyo en el análisis y revisión jurídica de 814 contratos suscritos de prestación de servicios profesionales y apoyo a la gestión.   Por otra parte, se esta realizando el cierre de expedientes contractuales en Secop conforme a lineamientos establecidos en la Circular Externa No.002 de 2023 emitida por Colombia Compra Eficiente y al Anexo No.1 de esta.
2. En el mes de marzo se realizó la elaboración y publicación del informe de seguimiento a la gestión de PQRS y atención a la ciudadanía, correspondiente al mes de febrero de la vigencia 2024 ,y con corte al mes de marzo los informes del mes de diciembre de 2023, enero y febrero de 2024 y  trimestral (cuarto trimestre del año 2023) 
3. En el mes de marzo  y en lo corrido del año 2024, se ha realizado el seguimiento semanal a las dependencias de la entidad de la gestión de peticiones ciudadanas, dentro de los términos estipulados por la ley en el Sistema Distrital para la Gestión de Peticiones Ciudadanas – Bogotá te escucha.
4. En el mes de marzo  y en lo corrido del año 2024 se ha realizado seguimiento a los planes de mejoramiento internos y externos en el Sistema Integrado de Gestión- aplicativo Lucha, de las direcciones y/o equipos que hacen parte de la Corporativa . 
5. En el mes de marzo y en lo corrido del año se ha dado respuesta a requerimientos de la Contraloría de Bogotá y  la Contraloría General de la República
6. En marzo y en lo corrido del año se realizó seguimiento a la ejecución presupuestal de 11 proyectos de inversión, evidenciando una ejecución total de inversión   del 41.63%, giros del 4,36%.  y funcionamiento una ejecución de  20.06% y giros de 14.85%.</t>
  </si>
  <si>
    <t>https://secretariadistritald-my.sharepoint.com/personal/svidal_sdmujer_gov_co/_layouts/15/onedrive.aspx?e=5%3Ab518d36a02c54c66bc40425d2a4d9685&amp;sharingv2=true&amp;fromShare=true&amp;at=9&amp;cid=844c65bd%2D78f6%2D4b6c%2Db7d8%2Dfa925019cc43&amp;FolderCTID=0x012000279DFFC563A270409F989442624F118F&amp;id=%2Fpersonal%2Fsvidal%5Fsdmujer%5Fgov%5Fco%2FDocuments%2FPLAN%20DE%20ACCION%20META%202%2FMARZO%2FCORPORATIVA</t>
  </si>
  <si>
    <r>
      <t xml:space="preserve">5. CONTRATACIÓN: </t>
    </r>
    <r>
      <rPr>
        <sz val="11"/>
        <rFont val="Times New Roman"/>
        <family val="1"/>
      </rPr>
      <t>Tramitar las diferentes solicitudes radicadas en la Dirección de contratación  en las etapas (Precontractual, Contractual y Postcontractual).</t>
    </r>
  </si>
  <si>
    <t>La Dirección de Contratación, en el mes de marzo en el marco del proyecto de inversión 7662 recibió 7 solicitudes de contratación, para un total  a corte  del mes de marzo de 107 solicitudes de contracción, dejándonos con un avance del 74 % de cumplimiento en la contratación  por esta meta.
Por otro lado, recibió un total de 119 solicitudes  de contratación por  otros proyectos de invasión , para un total  a corte  del mes de marzo de 713 solicitudes de contracción, dejándonos con un avance del 84 %  de cumplimiento en la contratación por esta meta.
De acuerdo a lo anterior,  entre el mes de enero a marzo  la Dirección de Contratación  recibió un total 820 de solicitudes, las cuales fueron tramitadas y a su vez se suscribieron los respectivos contratos. dejándonos con un avance del 83% de cumplimiento en la contratación a la fecha.
Así mismo, en el mes de marzo  se realizó 17  modificaciones entre las cuales se encuentran, Adiciones, Adiciones y Prórroga, Prórroga, Terminaciones Anticipadas, Otro Sí Modificatorios, Cesiones,  liquidaciones, Aclaratorios entre otros, para un total de 56 modificaciones aproximadamente durante el año.</t>
  </si>
  <si>
    <t>https://secretariadistritald-my.sharepoint.com/personal/svidal_sdmujer_gov_co/_layouts/15/onedrive.aspx?e=5%3Ab518d36a02c54c66bc40425d2a4d9685&amp;sharingv2=true&amp;fromShare=true&amp;at=9&amp;cid=844c65bd%2D78f6%2D4b6c%2Db7d8%2Dfa925019cc43&amp;FolderCTID=0x012000279DFFC563A270409F989442624F118F&amp;id=%2Fpersonal%2Fsvidal%5Fsdmujer%5Fgov%5Fco%2FDocuments%2FPLAN%20DE%20ACCION%20META%202%2FMARZO%2FCORPORATIVA%2FCONTRATACI%C3%93N</t>
  </si>
  <si>
    <r>
      <rPr>
        <b/>
        <sz val="11"/>
        <rFont val="Times New Roman"/>
        <family val="1"/>
      </rPr>
      <t>6. TALENTO HUMANO:</t>
    </r>
    <r>
      <rPr>
        <sz val="11"/>
        <rFont val="Times New Roman"/>
        <family val="1"/>
      </rPr>
      <t xml:space="preserve"> Realizar la formulación, ejecución y evaluación de los planes y programas a cargo de la Dirección de Talento Humano, así como la gestión de las situaciones administrativas del personal de planta de la Entidad.</t>
    </r>
  </si>
  <si>
    <t>Marzo:
BIENESTAR: Tarjetas cumpleaños, felicitaciones profesiones, día de la felicidad y feria de servicios. CAPACITACIÓN: Kawak, atención de violencias, supervisión contractual, PQRS, Bogotá te escucha, mesa de ayuda, atención con enfoque diferencial y gestión documental. SST: Análisis accidentalidad y de ausentismo, EMO, programa estilos de vida saludable, calificación estándares mínimos Min Trabajo, Revisión SG-SST por la alta dirección, reunión COPASST y visitas CIOM. CONTRATOS: Se han adelantado las gestiones para el trámite del contrato relacionado con la ejecución del Plan de Bienestar 2024. EDL Y AG: Seguimiento, alertas y recordatorios a los acuerdos de gestión y EDL. SITUACIONES ADMINISTRATIVAS: Se gestionaron prestaciones sociales, vacaciones, primas técnicas, encargos, pago de horas extra y renuncias.
Acumulado:
BIENESTAR: Tarjetas cumpleaños, felicitaciones profesiones, tarjetas condolencias, día de la felicidad y feria de servicios. CAPACITACIÓN: Kawak, atención de violencias, supervisión contractual, PQRS, Bogotá te escucha, mesa de ayuda, atención con enfoque diferencial, ICOPS y gestión documental. SST: Análisis accidentalidad y de ausentismo, EMO, programa estilos de vida saludable, calificación estándares mínimos Min Trabajo, Revisión SG-SST por la alta dirección, reunión COPASST, visitas CIOM, capacitación salud mental e inspecciones locativas. CONTRATOS: Se han adelantado las gestiones para el trámite del contrato relacionado con la ejecución del Plan de Bienestar 2024. EDL y AG: Evaluaciones de EDL, concertaciones nuevo periodo, seguimiento del proceso, generación de alertas, consultas relacionadas y seguimiento a acuerdos de gestión. SITUACIONES ADMINISTRATIVAS: Se gestionaron nombramientos provisionales, encargos, renuncias, primas técnicas, licencia por luto, vacaciones, nombramientos ordinarios, prestaciones sociales y pago de horas extra.</t>
  </si>
  <si>
    <t>https://secretariadistritald-my.sharepoint.com/:f:/g/personal/aparada_sdmujer_gov_co/EmZpYu4Ca-tGoeahOuR0fIcBPtDKGhLzd0xwSPikPUEg_w?e=MuEBD1</t>
  </si>
  <si>
    <r>
      <t xml:space="preserve">7. FINANCIERA: </t>
    </r>
    <r>
      <rPr>
        <sz val="11"/>
        <rFont val="Times New Roman"/>
        <family val="1"/>
      </rPr>
      <t>Atender los requerimientos financieros que impactan el desarrollo de las actividades transversales de la Secretaría Distrital de la Mujer a cargo de la Dirección de Gestión Administrativa y Financiera (Estados financieros, Información Exógena, Solicitudes de CDR y CRP,  Ejecución presupuestal)</t>
    </r>
  </si>
  <si>
    <t>Durante el mes de MARZO, se atendieron todas las solicitudes de certificados presupuestales recibidas expidiendo lo que se relaciona a continuación:
- 18 Certificados de Disponibilidad Presupuestal -CDP
- 168 Certificados de Registro Presupuestal - CRP
Entre el período comprendido entre el 1 de enero y 31 de marzo de 2024, las expediciones acumuladas, son las siguientes:
- 1.026 Certificados  de Disponibilidad Presupuestal . CDP
- 976  Certificados de Registro Presupuestal - CRP
Lo anterior refleja un avance en la ejecución presupuestal del 35,93% y de giros de 7,13% con corte al mes de marzo.</t>
  </si>
  <si>
    <t>https://secretariadistritald-my.sharepoint.com/:f:/g/personal/zdoncel_sdmujer_gov_co/EpamLApwAvJGjXaHPCrz3_4BRIK3f0uRGppQQYbqbgWAkQ?e=tCCuWv</t>
  </si>
  <si>
    <r>
      <t xml:space="preserve">8. ADMINISTRATIVA: </t>
    </r>
    <r>
      <rPr>
        <sz val="11"/>
        <rFont val="Times New Roman"/>
        <family val="1"/>
      </rPr>
      <t>Atender los requerimientos administrativos que impactan el desarrollo de las actividades transversales de la Secretaría Distrital de la Mujer a cargo de la Dirección de Gestión Administrativa y Financiera  (Informes de Austeridad,  Esquema de publicación, Mesas de Ayuda, Toma Física de Inventarios)</t>
    </r>
  </si>
  <si>
    <t xml:space="preserve">Durante el mes de marzo de 2024 , se atendieron los requerimientos administrativos referentes a  Mesas de Ayuda y Toma Física de Inventarios
Mesas de ayuda Administrativa:
Almacén e Inventarios: Para el mes de marzo de 2024 las mesas de ayuda recibidas y gestionadas por almacén e inventarios fueron 57, cumpliendo con el 100% de gestión dando una primera respuesta y seguimiento de los casos.
Gestión Administrativa ( mantenimiento): Para los meses de enero, febrero y marzo de 2024, se recibieron un total de 222 solicitudes, de las cuales 98 fueron gestionadas y cerradas en la plataforma. Las restantes están siendo gestionadas y se encuentran en proceso. 
Toma Física de Inventarios:   
 Se realiza informe con gestiones realizadas tendientes a realizar la toma física de inventarios de la entidad, en reporta el cronograma de toma física para las 20 casas de igualdad y oportunidad para las mujeres y  la reunión presencial con las auxiliares administrativas, almacén y la Oficina de Control Disciplinario Interno para la difusión del cronograma de toma física y la metodología a llevar a cabo.   
De enero a marzo se recibieron y gestionaron las mesas de ayuda  por almacén e inventarios y mantenimientos en la entidad. Asimismo, se adelantaron las gestiones para  realizar la toma física de inventarios de la entidad  .                                                                                    </t>
  </si>
  <si>
    <t>https://secretariadistritald-my.sharepoint.com/:f:/g/personal/zdoncel_sdmujer_gov_co/EpX1z5V10jROvPt0lgo6hjgB0oV1D54FESRhhV418oi71Q?e=7Ldk8w</t>
  </si>
  <si>
    <r>
      <rPr>
        <b/>
        <sz val="11"/>
        <rFont val="Times New Roman"/>
        <family val="1"/>
      </rPr>
      <t>9. OFICINA ASESORA JURÍDICA</t>
    </r>
    <r>
      <rPr>
        <sz val="11"/>
        <rFont val="Times New Roman"/>
        <family val="1"/>
      </rPr>
      <t>: Responder en los términos legales establecidos  y según el marco normativo vigente, los requerimientos que sean asignados a la Oficina Asesora Jurídica</t>
    </r>
  </si>
  <si>
    <t>Desde la Oficina Asesora Jurídica, en el marco del proyecto de inversión 7662, para la vigencia 2024 se gestionaron los procesos de contratación de 5 profesionales para apoyar las estrategias y procesos jurídicos a cargo de la Entidad, dando inicio a su ejecución a partir del  30 de enero, 12 y 22 de febrero, respectivamente, conforme a las actas de inicio. Así, en el mes de MARZO se tramitaron 60 respuestas a requerimientos asignados a la OAJ en los términos legales establecidos y de acuerdo con el marco normativo vigente, para un TOTAL con CORTE A 31 de MARZO de 137 respuestas emitidas</t>
  </si>
  <si>
    <t>https://secretariadistritald-my.sharepoint.com/:f:/g/personal/kmorantes_sdmujer_gov_co/Em_WlKEd1dVCq7drxcONtAIB0ebc46nW3Apn5NmCmBl_RQ?e=fIy4JU</t>
  </si>
  <si>
    <t>Soportar al 100% la implementación de las políticas del Modelo Integrado de Planeación y Gestión</t>
  </si>
  <si>
    <r>
      <rPr>
        <sz val="11"/>
        <color rgb="FF000000"/>
        <rFont val="Times New Roman"/>
      </rPr>
      <t xml:space="preserve">Para el mes de marzo, se realizó el acompañamiento a la actualización de procedimientos, formatos, riesgos y controles de los procesos en el marco de la mejora continua. Igualmente, se gestionó y actualizó los formatos de caracterización de procesos y procedimientos. Además, se realizó el seguimiento y monitoreo a la publicación de documentación en el link de transparencia, se generaron las alertas correspondientes a las áreas para el cumplimiento de los tiempos establecidos para su publicación. 
Frente al </t>
    </r>
    <r>
      <rPr>
        <b/>
        <sz val="11"/>
        <color rgb="FF000000"/>
        <rFont val="Times New Roman"/>
      </rPr>
      <t>Plan Anual de Auditoria</t>
    </r>
    <r>
      <rPr>
        <sz val="11"/>
        <color rgb="FF000000"/>
        <rFont val="Times New Roman"/>
      </rPr>
      <t xml:space="preserve">, se realizaron las siguientes evaluaciones e informes: (i) la Evaluación Institucional de Gestión por Dependencias 2023, (ii) seguimiento al Plan de Mejoramiento entes externos, (iii) evaluación del control interno, (iv) la evaluación al Sistema Control Interno Contable y (v) el Informe de Gestión De la Oficina de Control Interno Vigencia 2023.
Finalmente, se adelantó la actualización de los planes de acción 2024 de los proyectos de inversión que lo solicitaron, se revisaron los seguimientos a los planes de acción con corte al 29 de febrero del 2024.			</t>
    </r>
  </si>
  <si>
    <r>
      <t>Para el primer trimestre de 2024, con respecto a</t>
    </r>
    <r>
      <rPr>
        <b/>
        <sz val="11"/>
        <color rgb="FF000000"/>
        <rFont val="Times New Roman"/>
      </rPr>
      <t xml:space="preserve"> la implementación y mantenimiento del Sistema de Gestión en el marco de MIPG</t>
    </r>
    <r>
      <rPr>
        <sz val="11"/>
        <color rgb="FF000000"/>
        <rFont val="Times New Roman"/>
      </rPr>
      <t xml:space="preserve">, se elaboró el documento de lineamientos metodológicos para la elaboración del nuevo Plan Estratégico Institucional, que vincula y alinea la plataforma estratégica, la gestión por procesos y el plan de acción institucional y se construyó la guía para la construcción, monitoreo y seguimiento de indicadores de desempeño y resultado. Asimismo, se realizó el seguimiento a los planes de mejoramiento desde la segunda línea de defensa, generando las alertas respectivas. Igualmente, realizó el acompañamiento a la actualización de procedimientos, formatos, riesgos y controles de los procesos en el marco de la mejora continua; gestionó y actualizó los formatos de caracterización de procesos y procedimientos. Además, se realizó el seguimiento y monitoreo a la publicación de documentación en el link de transparencia, se generaron las alertas correspondientes a las áreas para el cumplimiento de los tiempos establecidos para su publicación. 
Frente al </t>
    </r>
    <r>
      <rPr>
        <b/>
        <sz val="11"/>
        <color rgb="FF000000"/>
        <rFont val="Times New Roman"/>
      </rPr>
      <t>Plan Anual de Auditoria</t>
    </r>
    <r>
      <rPr>
        <sz val="11"/>
        <color rgb="FF000000"/>
        <rFont val="Times New Roman"/>
      </rPr>
      <t xml:space="preserve">, se realizó las siguientes evaluaciones e informes: (i) la Evaluación Institucional de Gestión por Dependencias 2023, (ii) seguimiento al Plan de Mejoramiento entes externos, (iii) evaluación del control interno, (iv) la evaluación al Sistema Control Interno Contable y (v) el Informe de Gestión De la Oficina de Control Interno Vigencia 2023.
Finalmente, se adelantó la revisión y actualización de los planes de acción 2024 de los proyectos de inversión, para lo cual se adelantaron mesas de trabajo con las Gerencias de los proyectos. Asimismo, se revisión a los seguimientos a los planes de acción con corte a enero y febrero de 2024 y al Plan Estratégico Institucional-PEI con corte al 31 de diciembre, con el objetivo de adelantar </t>
    </r>
    <r>
      <rPr>
        <b/>
        <sz val="11"/>
        <color rgb="FF000000"/>
        <rFont val="Times New Roman"/>
      </rPr>
      <t>la formulación, ejecución y seguimiento de los diferentes instrumentos de gestión en el marco de la planeación institucional y del Sistema de gestión.</t>
    </r>
    <r>
      <rPr>
        <sz val="11"/>
        <color rgb="FF000000"/>
        <rFont val="Times New Roman"/>
      </rPr>
      <t xml:space="preserve">				</t>
    </r>
  </si>
  <si>
    <t>Frente al Plan Anual de Auditoria-PAA, hay retrasos por las demoras en el proceso de contratación de una colaboradora que apoye la actualización del PAA 2024 conforme a la capacidad institucional, lo que significará una reprogramación al presente plan operativo.</t>
  </si>
  <si>
    <t xml:space="preserve">Mantenimiento y mejora del Sistema de Gestión Institucional a través de la revisión y actualización de los lineamientos del sistema, los instrumentos de planeación y gestión, así como de las alertas que emite el proceso Seguimiento Evaluación y Control por medio de la ejecución del Plan Anual de Auditoria. </t>
  </si>
  <si>
    <t>10. Soportar la  implementación y mantenimiento del Sistema de Gestión en el marco de MIPG</t>
  </si>
  <si>
    <t xml:space="preserve">Para el mes de marzo, se realizó el acompañamiento a la actualización de procedimientos, formatos, riesgos y controles de los procesos en el marco de la mejora continua. Igualmente, se gestionó y actualizó los formatos de caracterización de procesos y procedimientos. Además, se realizó el seguimiento y monitoreo a la publicación de documentación en el link de transparencia, se generaron las alertas correspondientes a las áreas para el cumplimiento de los tiempos establecidos para su publicación. 
Para el primer trimestre de 2024, con respecto a la implementación y mantenimiento del Sistema de Gestión en el marco de MIPG, se elaboró el documento de lineamientos metodológicos para la elaboración del nuevo Plan Estratégico Institucional, que vincula y alinea la plataforma estratégica, la gestión por procesos y el plan de acción institucional y se construyó la guía para la construcción, monitoreo y seguimiento de indicadores de desempeño y resultado. Asimismo, se realizó el seguimiento a los planes de mejoramiento desde la segunda línea de defensa, generando las alertas respectivas. Igualmente, realizó el acompañamiento a la actualización de procedimientos, formatos, riesgos y controles de los procesos en el marco de la mejora continua; gestionó y actualizó los formatos de caracterización de procesos y procedimientos. Además, se realizó el seguimiento y monitoreo a la publicación de documentación en el link de transparencia, se generaron las alertas correspondientes a las áreas para el cumplimiento de los tiempos establecidos para su publicación. </t>
  </si>
  <si>
    <t>https://secretariadistritald-my.sharepoint.com/:f:/g/personal/mesadeayuda_sdmujer_gov_co/EhIGG2kJX5NCk1bUCbFv_MIB_fDoX9f8zivoRfIq-kG44w?e=Z7Dj6o</t>
  </si>
  <si>
    <t>11. Apoyar el desarrollo del Plan Anual de Auditoría de la entidad, en ejercicio de los roles de la Oficina de Control Interno para la evaluación del Sistema de Control Interno</t>
  </si>
  <si>
    <r>
      <t xml:space="preserve">Para el mes de Marzo de 2024, se realizaron los siguientes trabajos de auditoria interna (AI):  Cumplimiento de Normas en Materia de Derechos de Autor Vigencia 2023 (Rad. 3-2024-001863). 
En proceso se encuentran los siguientes trabajos de AI: Medidas a la Austeridad del Gasto IV Trimestre de 2023 e Informe Semestral sobre la Atención a Peticiones, Quejas,  Sugerencias y Reclamos II Semestre 2023. 
Por otro lado, se atendió visita de carácter administrativo por parte de la Contraloría de Bogotá D.C. a la Oficina de Control Interno el 21 de marzo de 2024. Así mismo, se dio respuesta  las solicitudes de información   por parte de la Personería de Bogotá , (ver enlace para que por favor se relacionen:
</t>
    </r>
    <r>
      <rPr>
        <u/>
        <sz val="11"/>
        <color rgb="FF000000"/>
        <rFont val="Times New Roman"/>
      </rPr>
      <t xml:space="preserve">https://secretariadistritald-my.sharepoint.com/:f:/g/personal/oficinacontrolinterno_sdmujer_gov_co/EiLuV04VN1JDqrsnfzd-2WUBYcDRppGqWR6YJ9sLjBKRhA?e=jqgPgp
</t>
    </r>
    <r>
      <rPr>
        <sz val="11"/>
        <color rgb="FF000000"/>
        <rFont val="Times New Roman"/>
      </rPr>
      <t xml:space="preserve">
Se participó en los siguientes comités: (ver enlace para que por favor se relacionen</t>
    </r>
    <r>
      <rPr>
        <u/>
        <sz val="11"/>
        <color rgb="FF000000"/>
        <rFont val="Times New Roman"/>
      </rPr>
      <t xml:space="preserve">: https://secretariadistritald-my.sharepoint.com/:f:/g/personal/oficinacontrolinterno_sdmujer_gov_co/EnKM_LmuUKhLh1ey5Dr2GG8Bdo6l77hgMgllUyUv9xXAJQ?e=ZWprif) 
</t>
    </r>
    <r>
      <rPr>
        <sz val="11"/>
        <color rgb="FF000000"/>
        <rFont val="Times New Roman"/>
      </rPr>
      <t xml:space="preserve">
Para el presente seguimiento, se tomo del total de la contratación suscrita al mes de julio de 2024, el corte a mayo, por cambio de PDD y por ende finalización del proyecto de inversión 7662, por lo cual del 100% contratado a marzo de 2024, se toma el 70% como base para evidenciar el cumplimiento de la programación. Por lo anterior, el porcentaje de ejecución en el mes de marzo en términos presupuestales equivale al 30% del total contratado. </t>
    </r>
  </si>
  <si>
    <t xml:space="preserve">
Vigencia 2024
https://www.sdmujer.gov.co/ley-de-transparencia-y-acceso-a-la-informacion-publica/control/reportes-de-control-interno</t>
  </si>
  <si>
    <t>12. Desarrollar acciones para la formulación, ejecución y seguimiento de los diferentes instrumentos de gestión en el marco de la planeación institucional y del Sistema de gestión.</t>
  </si>
  <si>
    <t xml:space="preserve">Durante el mes de marzo, se hizo revisión de los seguimientos a los planes de acción con corte al 29 de febrero del 2024. Asimismo, se acompaño la actualización de los proyectos que lo solicitaron
Se realizó la actualización de los proyectos en el Banco Distrital de Proyectos y se publicaron las fichas EBI  actualizadas en la página web de la entidad.
De enero a marzo, se acompañó a las dependencias en la formulación, actualización y seguimiento de los planes de acción, se realizó seguimiento al Plan Estratégico Institucional y se actualizaron los proyectos en SEGPLAN. 
</t>
  </si>
  <si>
    <t>Seguimiento a planes de acción: https://www.sdmujer.gov.co/ley-de-transparencia-y-acceso-a-la-informacion-publica/planeacion/metas-objetivos-e-indicadores-de-gestion-y-o-desempeno/plan-de-accion
Publicación fichas EBI: https://secretariadistritald-my.sharepoint.com/:p:/g/personal/mesadeayuda_sdmujer_gov_co/EaJ3M_Hg5-RHiS-E4XlZq-8BCyVLVGoSbdUuwCVI0eDVig?e=UciRgU</t>
  </si>
  <si>
    <t>Ejecutar al 90% la implementación de la Política de Gestión Documental institucional</t>
  </si>
  <si>
    <t xml:space="preserve"> </t>
  </si>
  <si>
    <t>Se inicia con la ejecución de las actividades programadas en el mes de marzo para el cumplimiento de los procesos de gestión documental, implementando los lineamientos técnicos de transferencias documental, organización, clasificación así como el acompañamiento técnico a las dependencias de la SDMujer</t>
  </si>
  <si>
    <t xml:space="preserve">Se logro la contratación de los perfiles profesionales, técnicos y auxiliares para el cumplimiento de las actividades planteadas para la meta y se consolidan los documentos de planeación para su presentación, aprobación y socialización en las dependencias de la SDMujer. Se inicia en el mes de marzo la intervención de los archivos conforme a los lineamientos estructurados con el equipo para el cumplimiento del Plan de trabajo del proceso de gestión documental </t>
  </si>
  <si>
    <t>Las actividades generales se vieron afectadas por los tiempos de contratación del personal, se inició con los trámites administrativos para la actualización y presentación del Plan Acción ajustando las actividades y metas conforme a las necesidades del proceso de gestión documental.
En el mes de Marzo aún falta la contratación de 2 perfiles auxiliares lo cual afecta el avance de las cantidades proyectadas, así mismo, al no tener la OCI los expedientes validados y solicitar reprogramación la legalización conforme a la planeación disminuye una dependencia la cual haría parte del mes de mayo del 2024</t>
  </si>
  <si>
    <t xml:space="preserve">Las administración realizó planeación y vinculación de un equipo interdisciplinario el cual permitirá cumplir la política de gestión documental conforme a los porcentajes propuestos en el plan de Acción. </t>
  </si>
  <si>
    <t>13. Transferencia Documental Primaria de 10 dependencias al archivo central de la Secretaría.</t>
  </si>
  <si>
    <t>Para el mes de marzo 2024 se programaron 4 dependencias conforme al cronograma socializado en la entidad, se reciben los expedientes de la Oficina Asesora de Planeación, Oficina Asesora Jurídica y la Subsecretaria del Cuidado y políticas de Igualdad, las actas se encuentran en proceso de firma para su legalización, la Oficina de Control Interno realiza solicitud de reprogramación para el mes de Mayo de 2024 considerando que deben validar la conformación de los expedientes electrónicos en el Sistema de Gestión Documental - ORFEO 
De enero a marzo se realizó la planeación para la contratación del personal y se presentan los documentos de planeación para la aprobación del Plan de Transferencias documentales</t>
  </si>
  <si>
    <t>https://secretariadistritald-my.sharepoint.com/:f:/g/personal/zdoncel_sdmujer_gov_co/EsH9vaEf82lLnN_UIwf1DQ8BtkvnDMfrpLE6yc9fwAjGCQ?e=vEjOYB</t>
  </si>
  <si>
    <t>14. Intervención archivística de 27,5 ml pertenecientes a la serie Contratos custodiados en el Archivo Central</t>
  </si>
  <si>
    <t>En el mes de marzo se realiza la intervención de 5 metros lineales correspondientes a la serie de Contratos
De enero a marzo se realizó la planeación para la contratación del personal, se presenta el Plan de Trabajo para la intervención de la serie de Contratos y se realiza la intervención de 5 metros lineales correspondientes a la serie de Contratos</t>
  </si>
  <si>
    <t>https://secretariadistritald-my.sharepoint.com/:f:/g/personal/zdoncel_sdmujer_gov_co/EmJJ1WzWNsJCiP9plG7OmzYBAIWqeoRu7ngV1PoYV5ErSQ?e=keDGok</t>
  </si>
  <si>
    <t>15. Intervención archivística  del fondo acumulado custodiado en el Archivo Central (Verificación del inventario en estado natural) de 52,3 ml</t>
  </si>
  <si>
    <t>Para el mes de marzo se cuenta con 4 auxiliares contratados, con los cuales se avanzó la organización de  15 metros lineales, el faltante de ML el cual es 2,4 conforme a la planeación del mes de marzo no se logra considerando que hace falta la contratación de 2 auxiliares para complementar el equipo de trabajo. 
De enero a marzo se realizó la planeación para la contratación del personal y se presentan los documentos de planeación para  para la verificación y ajuste del inventario en estado natural, se avanza en la la organización de  15 metros lineales</t>
  </si>
  <si>
    <t>https://secretariadistritald-my.sharepoint.com/:f:/g/personal/zdoncel_sdmujer_gov_co/EteEeCc7GN1MpuOfCOZMIkQBoHaYFKn8WzWpdoDiq7Z10A?e=zosK7a</t>
  </si>
  <si>
    <t>16. Intervención archivística  (Implementación de los procesos de clasificación, organización y descripción) de los archivos de gestión en las 38 áreas de archivo (17 dependencias , 22 CIOM y casa de todas)</t>
  </si>
  <si>
    <t xml:space="preserve">En el mes de marzo teniendo en cuenta la solicitud de las dependencias de Oficina Asesora Jurídica y Subsecretaría del Cuidado y Políticas de Igualdad se realiza el apoyo en la organización de los archivos de gestión 
De enero a marzo se realizó la planeación para la contratación del personal y se  realizó atención de las solicitudes recibidas para apoyar la organización de los archivos de gestión </t>
  </si>
  <si>
    <t>https://secretariadistritald-my.sharepoint.com/:f:/g/personal/zdoncel_sdmujer_gov_co/EhNg-lAe3B1FrVSglOCxM-wBaz1_lrF11-hqg5p9LXA8wQ?e=DyDG8t</t>
  </si>
  <si>
    <t>17. Actualización de los instrumentos archivísticos (Tabla de Control de Acceso y Modelo de requisitos de documento electrónicos de Archivo)   y  herramientas de Gestión Documental  (Manual y Reglamento de archivo)</t>
  </si>
  <si>
    <t>No se reporta avance ya que no tiene prograación para este periodo</t>
  </si>
  <si>
    <t>18. Sensibilización en la implementación de  instrumentos archivísticos, herramientas de Gestión Documental y el Sistema de Gestión de Documentos</t>
  </si>
  <si>
    <t>19. Actualización del Plan de Conservación Documental del Sistema Integrado de Conservación - SIC</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</si>
  <si>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</si>
  <si>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</si>
  <si>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</si>
  <si>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</si>
  <si>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</si>
  <si>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</si>
  <si>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</si>
  <si>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</si>
  <si>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</si>
  <si>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</si>
  <si>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Implementar buenas prácticas de gestión en la Secretaría Distrital de la Mujer.</t>
  </si>
  <si>
    <t>NIVEL</t>
  </si>
  <si>
    <t xml:space="preserve"> META</t>
  </si>
  <si>
    <t>DESCRIPCIÓN DEL INDICADOR</t>
  </si>
  <si>
    <t>FORMULA DEL INDICADOR</t>
  </si>
  <si>
    <t>TIPO DE ANUALIZACIÓN  (Según aplique)</t>
  </si>
  <si>
    <t xml:space="preserve">MAGNITUD CUATRIENIO
(Únicamente para indicadores Sectoriales y PMR. Se debe diligenciar "A demanda" cuando aplique en los indicadores de actividad) </t>
  </si>
  <si>
    <t>UNIDAD DE MEDIDA</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</si>
  <si>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</si>
  <si>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</si>
  <si>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</si>
  <si>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</si>
  <si>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</si>
  <si>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</si>
  <si>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</si>
  <si>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</si>
  <si>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</si>
  <si>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</si>
  <si>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</si>
  <si>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</si>
  <si>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</si>
  <si>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</si>
  <si>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Implementar buenas prácticas de gestión administrativa y organizacional para el cumplimiento de las metas misionales a cargo de la Secretaría Distrital de la Mujer</t>
  </si>
  <si>
    <t>Número de buenas prácticas de gestión administrativa y organizacionales implementadas</t>
  </si>
  <si>
    <t>Sumatoria de buenas prácticas de gestión administrativa y organizacionales implementadas</t>
  </si>
  <si>
    <t>Suma</t>
  </si>
  <si>
    <t>No aplica</t>
  </si>
  <si>
    <t>Número</t>
  </si>
  <si>
    <t>Sumatoria del avance en la ejecución de actividades programadas para la implementación de cada una de las buenas prácticas: fortalecimiento tecnológico (meta 1 del proyecto), fortalecimiento organizacional (meta 2) y fortalecimiento Modelo Integrado de Planeación y Gestión – MIPG (meta 3)</t>
  </si>
  <si>
    <t>OAP - Direccionamiento Estratégico</t>
  </si>
  <si>
    <t>Trimestral</t>
  </si>
  <si>
    <t>Reporte Plan de Acción, Reporte SEGPLAN</t>
  </si>
  <si>
    <t>Se cumplieron las actividades planificadas para el desarrollo de buenas prácticas administrativas con respecto a: las políticas de gestión Gobierno Digital y Seguridad Digital, las actividades programadas para una correcta gestión administrativa y organizacional y el plan de fortalecimiento para avanzar en la implementación del Modelo Integrado de Planeación y Gestión – MIPG.</t>
  </si>
  <si>
    <t xml:space="preserve">Práctica No.1: https://secretariadistritald-my.sharepoint.com/personal/mesadeayuda_sdmujer_gov_co/_layouts/15/onedrive.aspx?ga=1&amp;id=%2Fpersonal%2Fmesadeayuda%5Fsdmujer%5Fgov%5Fco%2FDocuments%2FEvidencias%20reporte%20plan%20de%20acci%C3%B3n%20proyecto%207662%2FEvidencias%20Plan%20de%20Acci%C3%B3n%20GT%20%2D%202024%2FMarzo
Práctica No.2: https://secretariadistritald-my.sharepoint.com/personal/svidal_sdmujer_gov_co/_layouts/15/onedrive.aspx?e=5%3Ab518d36a02c54c66bc40425d2a4d9685&amp;sharingv2=true&amp;fromShare=true&amp;at=9&amp;cid=844c65bd%2D78f6%2D4b6c%2Db7d8%2Dfa925019cc43&amp;FolderCTID=0x012000279DFFC563A270409F989442624F118F&amp;id=%2Fpersonal%2Fsvidal%5Fsdmujer%5Fgov%5Fco%2FDocuments%2FPLAN%20DE%20ACCION%20META%202
Práctica No.3: https://secretariadistritald-my.sharepoint.com/personal/mesadeayuda_sdmujer_gov_co/_layouts/15/onedrive.aspx?ga=1&amp;id=%2Fpersonal%2Fmesadeayuda%5Fsdmujer%5Fgov%5Fco%2FDocuments%2FEvidencias%20reporte%20plan%20de%20acci%C3%B3n%20proyecto%207662%2FEvidencias%20plan%20de%20acci%C3%B3n%20MIPG
https://secretariadistritald-my.sharepoint.com/personal/mesadeayuda_sdmujer_gov_co/_layouts/15/onedrive.aspx?ga=1&amp;id=%2Fpersonal%2Fmesadeayuda%5Fsdmujer%5Fgov%5Fco%2FDocuments%2FEvidencias%20reporte%20plan%20de%20acci%C3%B3n%20proyecto%207662%2FEvidencias%20plan%20de%20acci%C3%B3n%20Direccionamiento%20Estrat%C3%A9gico
https://www.sdmujer.gov.co/ley-de-transparencia-y-acceso-a-la-informacion-publica/control/reportes-de-control-interno
</t>
  </si>
  <si>
    <t>Direccionamiento Estratégico</t>
  </si>
  <si>
    <t>9. Programa de transparencia y ética pública</t>
  </si>
  <si>
    <t>Revisar los seguimientos de los planes de acción formato DE-FO-05 de la entidad.</t>
  </si>
  <si>
    <t xml:space="preserve">Porcentaje de revisión de los seguimientos mensuales de los Planes de Acción formato DE-FO-05 </t>
  </si>
  <si>
    <t>Número seguimientos a los Planes de Acción formato DE-FO-05 revisados / [Número de Planes de Acción formato DE-FO-05 con seguimiento] * 100</t>
  </si>
  <si>
    <t>Constante</t>
  </si>
  <si>
    <t>Porcentaje</t>
  </si>
  <si>
    <t>Corresponde al porcentaje de reportes de seguimiento de planes de acción formato DE-FO-05 revisados. Los cuales deben contener la ejecución cuantitativa y cualitativa de magnitud y presupuesto por meta proyecto de inversión para los 11 proyectos de inversión, de magnitud de las metas del Plan de Desarrollo Distrital-PDD,  de magnitud de los indicadores PMR e indicadores de los 22 procesos de la entidad, según aplique, con corte al cierre del mes inmediatamente anterior.</t>
  </si>
  <si>
    <t>Mensual</t>
  </si>
  <si>
    <t xml:space="preserve">Formato plan de acción DE-FO-05 (reporte de seguimiento)
</t>
  </si>
  <si>
    <t>Durante el mes de marzo, se  revisaron los seguimientos a los planes de acción con corte al 29 de febrero del 2024.</t>
  </si>
  <si>
    <t>https://www.sdmujer.gov.co/ley-de-transparencia-y-acceso-a-la-informacion-publica/planeacion/metas-objetivos-e-indicadores-de-gestion-y-o-desempeno/plan-de-accion</t>
  </si>
  <si>
    <t>En lo corrido de la vigencia, se han revisado los seguimientos a los planes de acción con corte al  31 de diciembre de 2023, 31 de enero de 2024 y 29 de febrero de 2024.</t>
  </si>
  <si>
    <t>Realizar seguimiento al Plan Estratégico Institucional 2020 - 2024</t>
  </si>
  <si>
    <t>Seguimiento al Plan Estratégico Institucional realizado</t>
  </si>
  <si>
    <t>Corresponde a los seguimientos semestrales que se realizarán al PEI, teniendo en cuenta el cambio de administración y el proceso de armonización que se adelantará con el nuevo PDD, durante el primer semestre del año se realizará un seguimiento en el mes de febrero correspondiente al segundo semestre de 2023.</t>
  </si>
  <si>
    <t>Semestral</t>
  </si>
  <si>
    <t>Informe o presentación del seguimiento al PEI</t>
  </si>
  <si>
    <t>Se publicó el seguimiento semestral del Plan Estratégico Institucional-PEI con corte al 31 de diciembre en el botón de transparencia de la entidad, de acuerdo con la actualización del procedimiento Seguimiento a la Planeación Institucional.</t>
  </si>
  <si>
    <t>https://www.sdmujer.gov.co/sites/default/files/2024-03/documentos/Seguimiento%20Plan%20Estrat%C3%A9gico%20Institucional%20corte%2031%20de%20diciembre%20de%202023.pdf</t>
  </si>
  <si>
    <t xml:space="preserve">
Se adelantó el seguimiento semestral del Plan Estratégico Institucional-PEI con corte al 31 de diciembre y se publicó en el botón de transparencia de la entidad, de acuerdo con la actualización del procedimiento Seguimiento a la Planeación Institucional.</t>
  </si>
  <si>
    <t>Medir el nivel de satisfacción de los clientes del proceso de Direccionamiento Estratégico, de acuerdo con los criterios definidos.</t>
  </si>
  <si>
    <t>Nivel de satisfacción del cliente interno del proceso de Direccionamiento Estratégico</t>
  </si>
  <si>
    <t>Calificación obtenida de los encuestados para todos los atributos o criterios en los servicios evaluados / [puntuación total máxima a obtener)*100</t>
  </si>
  <si>
    <t>Reporte Encuesta de satisfacción – proceso Direccionamiento Estratégico</t>
  </si>
  <si>
    <t>De acuerdo con la programación, no se reporta en el presente corte.</t>
  </si>
  <si>
    <t>Gestión Tecnológica</t>
  </si>
  <si>
    <t>10. Plan Estratégico de Tecnologías de la Información y las Comunicaciones (PETI)</t>
  </si>
  <si>
    <t>Adquirir productos de software (licenciamiento) a cargo de gestión tecnológica.</t>
  </si>
  <si>
    <t>Porcentaje de productos  de software (licenciamiento) instalados de la SDMujer</t>
  </si>
  <si>
    <t xml:space="preserve">(No de productos de software instalados /No de productos de software adquiridos) * 100% </t>
  </si>
  <si>
    <t>A demanda</t>
  </si>
  <si>
    <t>Porcentaje de productos  de software (licenciamiento) instalados de la SDMujer una vez adquiridos.</t>
  </si>
  <si>
    <t>OAP - Gestión Tecnológica</t>
  </si>
  <si>
    <t xml:space="preserve">Plan de compras - Contrato - Ingreso al almacén  </t>
  </si>
  <si>
    <t xml:space="preserve">Productos con Microsoft 
Suscripciones totales:  5331 
Suscripciones en uso: 5318 
Porcentaje de utilización: 99.9% 
Se adelanto el proceso de contratación y se generó la OC No. 126579 CONTRATO 909-2024 (Microsoft Suscripciones y Licenciamiento – Correo, SO y Ofimática) </t>
  </si>
  <si>
    <t>https://secretariadistritald-my.sharepoint.com/:f:/g/personal/mesadeayuda_sdmujer_gov_co/Ej0YS69k-jNKqQru8z0LKnsBJg5eR21V8EU5Sl4RPUTAqg?e=Wbdnay</t>
  </si>
  <si>
    <t>No se presentaron ningún tipo de retrasos.</t>
  </si>
  <si>
    <t>Adquirir e implementar bienes y/o servicios tecnológicos  a cargo de gestión tecnológica.</t>
  </si>
  <si>
    <t>Porcentaje de bienes y/o servicios tecnológicos adquiridos e implementados.</t>
  </si>
  <si>
    <t xml:space="preserve">(No de bienes y/o servicios tecnológicos adquiridos e implementados durante el periodo de medición / No de bienes y/o servicios tecnológicos proyectados en la vigencia) * 100% </t>
  </si>
  <si>
    <t>Porcentaje de bienes y/o servicios tecnológicos adquiridos e implementados frente a la proyección realizada para la vigencia.</t>
  </si>
  <si>
    <t xml:space="preserve">Se tramitó pago No. 9 de la ETB 
Se tramitó pago No. 2 de AQSERV –AIRE 
Se adelanto el proceso de contratación y se generó la OC No. 126579 CONTRATO 909-2024 (Microsoft) 
Se envío la solicitud de información a proveedores SP-005-2024 de UPS (SECOP II) 
Se revisó el anexo técnico del proceso de aire acondicionado del CC. (Renovación) 
Se realizo anexo técnico para la adquisición de firmas electrónicas. </t>
  </si>
  <si>
    <t xml:space="preserve">Se adelanta tramite de pago de adición No 1 a la orden de compra No 108689 contrato 914-2023 (Lote 1: Renovación de los servicios de infraestructura (IaaS), (PaaS) Cloud de Oracle)). 
Se tramitó pago No. 9 de la ETB 
Se tramitó pago No. 2 de AQSERV –AIRE
Se tramito la adicción del contrato No. 951 de 2023 - Comunicaciones convergentes 
Se adelanto el proceso de contratación y se generó la OC No. 126579 CONTRATO 909-2024 (Microsoft) 
Se envío la solicitud de información a proveedores SP-005-2024 de UPS (SECOP II) 
Se revisó el anexo técnico del proceso de aire acondicionado del CC. (Renovación) </t>
  </si>
  <si>
    <t>Gestionar y cerrar los requerimientos tecnológicos de mesa de ayuda que requieran las diferentes áreas de la entidad</t>
  </si>
  <si>
    <t xml:space="preserve">Porcentaje de requerimientos tecnológicos de mesa de ayuda atendidos </t>
  </si>
  <si>
    <t>(No. de requerimientos tecnológicos de mesa de ayuda atendidos / No. de requerimientos tecnológicos de mesa de ayuda solicitados) * 100%</t>
  </si>
  <si>
    <t>(No. de requerimientos tecnológicos de mesa de ayuda atendidos / No. de requerimientos tecnológicos de mesa de ayuda solicitados) * 100%. A partir de febrero.</t>
  </si>
  <si>
    <t xml:space="preserve">Reporte de Requerimientos Mesa de Ayuda </t>
  </si>
  <si>
    <t xml:space="preserve">Mesa de Ayuda (mes)  
Casos recibidos: 911 
Casos atendidos: 808 
Casos pendientes de solución por complejidad: 103 </t>
  </si>
  <si>
    <t xml:space="preserve">Acumulado casos recibidos: 1723
</t>
  </si>
  <si>
    <t>Ejecutar el plan de mantenimiento a la infraestructura tecnológica de la SDMujer</t>
  </si>
  <si>
    <t>Porcentaje de ejecución del plan de mantenimiento de la infraestructura tecnológica</t>
  </si>
  <si>
    <t>(No de mantenimientos realizados durante el periodo de medición / No de mantenimientos proyectados) /100%</t>
  </si>
  <si>
    <t xml:space="preserve">Plan de mantenimiento, informes de plan de mantenimiento. </t>
  </si>
  <si>
    <t xml:space="preserve">No se realizó ningún mantenimiento en marzo de 2024 </t>
  </si>
  <si>
    <t xml:space="preserve">Se actualizó el firmware y versión de Fortinet en ON PREMISE y OCI. </t>
  </si>
  <si>
    <t>Ejecutar el plan de mantenimiento de los sistemas de información de la SDMujer</t>
  </si>
  <si>
    <t xml:space="preserve">Porcentaje de ejecución del plan de mantenimiento de los sistemas de información </t>
  </si>
  <si>
    <t>Plan de mantenimiento de sistemas de información, informes de proveedores de servicios.</t>
  </si>
  <si>
    <t xml:space="preserve">Se realizo ventana de mantenimiento de contingencia para la base de datos SIMIONAL1.  
Se actualizaron sistemas operativos Linux y Windows para simisional2 vulnerabilidades. 
Se instalaron los agentes de WAZUH en los servidores de desarrollo y producción del nivel central. 
Se solucionó el problema de la wifi del nivel central contra el radius. </t>
  </si>
  <si>
    <t xml:space="preserve">Se realizó ventana de mantenimiento de contingencia para la base de datos SIMISIONAL.  
Se actualizó la versión del  php a 7.4 del Orfeo de producción 192.168.1.29 y las librerías solicitadas. 
Actualizamos la plataforma de versionamiento a la versión 16.8 
Se actualizaron sistemas operativos Linux y Windows de ICOPs, ICOPs-desarrollo, versionamiento, glpi, DC01, dc02 y dc03, entre otros. 
Se instalaron los agentes de WAZUH en los servidores de desarrollo y producción del nivel central. </t>
  </si>
  <si>
    <t>Atender los requerimientos de desarrollo aprobados para la automatización de los procesos de las diferentes áreas de la entidad.</t>
  </si>
  <si>
    <t>Porcentaje de requerimientos de desarrollo aprobados y atendidos</t>
  </si>
  <si>
    <t>(No de requerimientos de desarrollo atendidos / No. de requerimientos de desarrollo aprobados)/ 100%</t>
  </si>
  <si>
    <t xml:space="preserve">Requerimientos Mesa de Ayuda 
Plan de automatización de procesos 
Acta de recibo a satisfacción de sistemas de información
</t>
  </si>
  <si>
    <t xml:space="preserve">Se realizaron 2 requerimientos para el aplicativo ICOPS. 
Se realizaron 67 publicaciones en la Intranet y pagina web. 
Se realiza configuración y actualización del servidor preproducción de Simisional2 
Se atienden 192 casos de Mesa de Ayuda para ICOPs. 
Se realizo plan de migración de base de datos SIMISIONAL a los servicios de Oracle Cloud. 
Se realizo ajustes y actualización al aplicativo FURAG. </t>
  </si>
  <si>
    <t xml:space="preserve">Se realizaron 5 requerimientos para el aplicativo ICOPS. 
Se realizaron 142 publicaciones en la intranet y página web de la entidad. 
Se realiza configuración y actualización del servidor preproducción de Simisional2 
Se realiza actualización de flujos de asignación de revisores para ICOPS. 
Se atienden 329 casos de Mesa de Ayuda para ICOPs. 
Actualización de encuesta “Encuesta de satisfacción de servicios y estrategias de la Secretaría Distrital de la Mujer”. 
Se construye formulario para registro de candidatas al consejo del Sistema de Cuidado. </t>
  </si>
  <si>
    <t>Planeación y Gestión</t>
  </si>
  <si>
    <t>Efectuar el 100% de las solicitudes documentales de los procesos  que lo requieran para la mejora del sistema de gestión.</t>
  </si>
  <si>
    <t xml:space="preserve">((No. de solicitudes documentales atendidas  / No. Total de solicitudes recibidas)*100) </t>
  </si>
  <si>
    <t>Porcentaje de solicitudes documentales atendidas.</t>
  </si>
  <si>
    <t>OAP - Planeación y Gestión</t>
  </si>
  <si>
    <r>
      <t>Correos electrónicos y/o evidencias de reuniones</t>
    </r>
    <r>
      <rPr>
        <sz val="11"/>
        <color indexed="8"/>
        <rFont val="Times New Roman"/>
        <family val="1"/>
      </rPr>
      <t>(actas) y reportes de lucha</t>
    </r>
  </si>
  <si>
    <t>Para el mes de marzo, se realizó el acompañamiento a los procesos, en la revisión de riesgos, y actualización de controles. Así mismo, se orientó y actualizó los formatos de caractertización y procedimientos de los procesos, remitiendo además, el memorando del plan de transición para el uso de las nuevas plantillas y posterior, actualización de la documentación del SIG.</t>
  </si>
  <si>
    <t>https://secretariadistritald-my.sharepoint.com/:f:/g/personal/mesadeayuda_sdmujer_gov_co/EseDM-OBdqlKsJ4QTctnAdMB-Y5wiRuUkZp1-eh2DqMfEA?e=7kWtZx</t>
  </si>
  <si>
    <t xml:space="preserve">Se ha realizado el acompañamiento de los procesos para la actualización de documentación, en torno a caracterizaciones de proceso, procedimientos, riesgos y planes de mejoramiento. Así como, el acompañamiento en la elaboración, actualización y modificación de formatos, manuales, guías e instructivos. 
Se actualizaron los formatos de caracterización de proceso y procedimientos. </t>
  </si>
  <si>
    <t>Efectuar el 100% de los acompañamientos a los procesos  que lo requieran para la formulación de planes de mejoramiento derivados de las auditorias internas y externas.</t>
  </si>
  <si>
    <t xml:space="preserve">((No. de solicitudes de acompañamiento a la formulación de planes de mejoramiento atendidos / No. Total de solicitudes de acompañamiento recibidas)*100) </t>
  </si>
  <si>
    <t>Porcentaje de solicitudes atendidas de acompañamiento a los procesos de la entidad para la formulación de planes de mejoramiento derivados de las auditorias internas y externas.</t>
  </si>
  <si>
    <t>Se realizó el seguimiento al registro de evidencias de las acciones de mejora que tenian vencimiento para el mes de marzo, sí mismo, se acompañó mediante mesas de trabajo a los procesos para la formulación y registro de acciones de mejora correspondientes a los procesos.</t>
  </si>
  <si>
    <t>https://secretariadistritald-my.sharepoint.com/:f:/g/personal/mesadeayuda_sdmujer_gov_co/EuKWEtHV_MFKsjtMX4bu0VABNsKLH4gM86CabT4x3JpjkQ?e=bUv2sZ</t>
  </si>
  <si>
    <t>Se ha realizado el acompañamiento , seguimiento y monitoreo a las acciones de mejora reportadas en el aplicativo LUCHA, realizando un seguimiento activo desde la segunda línea de defensa para el seguimiento, identificación de oportunidades de mejora, revisión y reporte de información en el aplicativo. 
Además se generaron las alertas correspondientes para evitar el vencimiento de las acciones en el primer trimestre.</t>
  </si>
  <si>
    <t>Ejecutar el 100% del Plan Institucional de Gestión Ambiental - PIGA 2023</t>
  </si>
  <si>
    <t>(No. de actividades ejecutadas del Plan de Acción del PIGA durante el periodo de medición / No. de actividades programadas del Plan de Acción del PIGA) * 100</t>
  </si>
  <si>
    <t>Porcentaje de ejecución del Plan Institucional de Gestión Ambiental - PIGA 2023</t>
  </si>
  <si>
    <t xml:space="preserve">Correos electrónicos y/o evidencias de reuniones, comunicaciones internas, externas y/o informes  </t>
  </si>
  <si>
    <t>En el primer semestre se dio cumplimiento a las actividades concertadas en el Plan Institucional de Gestión Ambiental, en donde se han desarrollado campañas de sensibilización de ahorro de agua y luz, así como el seguimiento al consumo de combustible, la propuesta de formulación del Plan de Austeridad de Gasto, y el Plan Integral de Gestión de residuos de la entidad.</t>
  </si>
  <si>
    <t>https://secretariadistritald-my.sharepoint.com/:f:/g/personal/mesadeayuda_sdmujer_gov_co/EoLMSjVLLEpJgCgqW-apQtUBM8v4_7VTQYSWgXqiL7ORhA?e=bGs4xN</t>
  </si>
  <si>
    <t>Se ha realizado la gestión al cumplimiento de las actividades y acciones programadas para el trimestre en el Plan Instotucional de Gestión Ambiental.</t>
  </si>
  <si>
    <t xml:space="preserve">Monitorear, orientar y acompañar al 100% de los procesos en las actividades de riesgos de corrupción, gestión y Sarlaft </t>
  </si>
  <si>
    <t>(No. de procesos monitoreados, orientados y acompañados en actividades de riesgos / No. total de procesos) * 100</t>
  </si>
  <si>
    <t>Porcentaje de procesos monitoreados, orientados y acompañados en actividades de riesgos</t>
  </si>
  <si>
    <t>Cuatrimestral</t>
  </si>
  <si>
    <t xml:space="preserve">Matriz de monitoreo, orientación y acompañamiento a riesgos </t>
  </si>
  <si>
    <t>Mantener actualizada al 100% la información que se debe publicar en el Botón de transparencia de acuerdo con la normatividad vigente</t>
  </si>
  <si>
    <t>(No. de publicaciones realizadas en Botón de Transparencia en el período de medición / No. de publicaciones solicitadas en el periodo de medición)* 100</t>
  </si>
  <si>
    <t>Porcentaje de información actualizada en el Botón de transparencia</t>
  </si>
  <si>
    <t>Matriz de seguimiento que refleje la actualización de información en el botón de transparencia en cada numeral y dependencia responsable.</t>
  </si>
  <si>
    <t>En el mes de marzo, se realizó el seguimiento a la publicación de la documentación en el link de transparencia, en donde se remitió mediante correo electrónico la matriz de seguimiento a las dependencias, quienes suministraron la información de periodicidad de reporte de la información y responsables, Así mismo, se remitió alertas con los líderes del proceso con el fin de actualizarv oportunamente la información, con corte al mes de febrero.</t>
  </si>
  <si>
    <t>https://secretariadistritald-my.sharepoint.com/:f:/g/personal/mesadeayuda_sdmujer_gov_co/EvXU9bAWJ3RJiMpBJ8KkcGkBeK4vzgAm0evvCiB7GgqhbQ?e=Q2wSs2</t>
  </si>
  <si>
    <t>Se realizó el seguimiento a la publicación del link de transparencia y se apoyó en la publicación de la documentación relacionada a los procesos</t>
  </si>
  <si>
    <t>ELABORÓ</t>
  </si>
  <si>
    <t>Firma:</t>
  </si>
  <si>
    <t>APROBÓ (Según aplique Gerenta de proyecto, Líder técnica y responsable de proceso)</t>
  </si>
  <si>
    <t>REVISÓ OFICINA ASESORA DE PLANEACIÓN</t>
  </si>
  <si>
    <t xml:space="preserve">VoBo. </t>
  </si>
  <si>
    <t>Nombre: Paula Vanessa Sosa Martin / Jose Leonardo Buitrago / Lida Cubillos</t>
  </si>
  <si>
    <t>Nombre:</t>
  </si>
  <si>
    <t>Nombre: Carlos Alfonso Gaitán Sánchez</t>
  </si>
  <si>
    <t>Cargo: Contratista / Profesional Especializado / Contratista</t>
  </si>
  <si>
    <t xml:space="preserve">Cargo: </t>
  </si>
  <si>
    <t>Cargo: Jefe Oficina Asesora de Planeación</t>
  </si>
  <si>
    <t>Gestión Jurídica</t>
  </si>
  <si>
    <t>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</si>
  <si>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Porcentaje de conceptos jurídicos emitidos y/o derechos de petición, atendidos en términos de ley.</t>
  </si>
  <si>
    <t>(No. de conceptos jurídicos emitidos y/o derechos de petición atendidos en términos de ley / No. de conceptos jurídicos y/o derechos de petición requeridos)*100</t>
  </si>
  <si>
    <t>constante</t>
  </si>
  <si>
    <t>De acuerdo con las solicitudes de conceptos jurídicos y/o derechos de petición recibidos, se calcula el porcentaje de respuesta emitido por parte del equipo de la Oficina Asesora Jurídica</t>
  </si>
  <si>
    <t>Oficina Asesora Jurídica</t>
  </si>
  <si>
    <t>Conceptos jurídicos - respuestas a derechos de petición</t>
  </si>
  <si>
    <t xml:space="preserve">En el primer trimestre se recibieron y respondieron 126 Peticiones y solicitudes de concepto, relacionadas con peticiones de Concejales, Entes de Control y solicitud de información de particulares. Es importante precisar que de una solicitud de concepto o derecho de petición se pueden generar varios radicados de salida, los cuales se contabilizan dentro de un sólo trámite de respuesta. </t>
  </si>
  <si>
    <t>https://secretariadistritald-my.sharepoint.com/:f:/g/personal/kmorantes_sdmujer_gov_co/EsQ3oWyHNqhGm6nGS65lifUBWPownYbi2SFeFsSankUs3w?e=6wSXOH</t>
  </si>
  <si>
    <t xml:space="preserve">Con corte a 31 de marzo se recibieron y respondieron 126 Peticiones y solicitudes de concepto, relacionadas con peticiones de Concejales, Entes de Control y solicitud de información de particulares. Es importante precisar que de una solicitud de concepto o derecho de petición se pueden generar varios radicados de salida, los cuales se contabilizan dentro de un sólo trámite de respuesta. </t>
  </si>
  <si>
    <t>suma</t>
  </si>
  <si>
    <t>Proyectar, analizar  y conceptuar acerca de la viabilidad jurídica de los proyectos de ley, de acuerdo y demás actos administrativos</t>
  </si>
  <si>
    <t>Porcentaje de proyectos de ley y/o de Acuerdo y Actos administrativos analizados</t>
  </si>
  <si>
    <t xml:space="preserve">(No. de proyectos de ley y/o de Acuerdos, conceptuados en términos de ley /No. Proyectos de ley y/o de acuerdo, requeridos)*100*porcentaje de ponderación del periodo </t>
  </si>
  <si>
    <t>De acuerdo con las solicitudes de análisis de proyectos de ley y/o acuerdos y actos administrativos, se calcula el porcentaje de respuesta emitido por parte del equipo de la Oficina Asesora Jurídica</t>
  </si>
  <si>
    <t>Comentarios a Proyectos de ley y/o acuerdo</t>
  </si>
  <si>
    <t xml:space="preserve">En el primer trimestre se recibieron 15 solicitudes de pronunciamiento de Proyectos de Acuerdo y/o Ley y se emitieron 15 conceptos en respuesta a las solicitudes. </t>
  </si>
  <si>
    <t>https://secretariadistritald-my.sharepoint.com/:f:/g/personal/kmorantes_sdmujer_gov_co/EnRJj2HEU01JvDhW8duZqn0BNpS-YB-ZdvKFmTtpEBysmQ</t>
  </si>
  <si>
    <t xml:space="preserve">Con corte a 31 de marzo se recibieron 15 solicitudes de pronunciamiento de Proyectos de Acuerdo y/o Ley y se emitieron 15 conceptos en respuesta a las solicitudes. </t>
  </si>
  <si>
    <t>creciente</t>
  </si>
  <si>
    <t>Ejercer y orientar la defensa judicial de la Secretaría, representándola judicial y extrajudicialmente en los procesos y demás acciones legales que se instauren en su contra o que esta deba promover de conformidad con los lineamientos legales.</t>
  </si>
  <si>
    <t>Porcentaje de casos en representación judicial con actuaciones y respuestas realizadas en el marco del ejercicio de defensa y representación judicial de la entidad</t>
  </si>
  <si>
    <t>(No. de actuaciones y respuestas realizadas en el marco del ejercicio de la defensa y representación judicial de la entidad, atendidos /No. de actuaciones en el marco de la representación judicial, requeridos)*100</t>
  </si>
  <si>
    <t>De acuerdo con las solicitudes de representación judicial recibidas durante el periodo, se calcula el porcentaje de actuaciones y respuestas emitidas por parte del equipo de la Oficina Asesora Jurídica</t>
  </si>
  <si>
    <t>Contestación de demandas,  y de acciones constitucionales y actuaciones judiciales</t>
  </si>
  <si>
    <t xml:space="preserve">En el primer trimestre se recibieron y tramitaron 33 acciones de tutela y se ha llevado a cabo 2 actuaciones judiciales dentro de los procesos Administrativos en los que la Sdmujer actúa como sujeto procesal. </t>
  </si>
  <si>
    <t>https://secretariadistritald-my.sharepoint.com/:f:/g/personal/kmorantes_sdmujer_gov_co/Eotd4HxFjuVHjVLTjmNRKWoBpL6Q_qH_g3pvPru4i6F1AQ?e=NBihvU</t>
  </si>
  <si>
    <t xml:space="preserve">Con corte a 31 de marzo se recibieron y tramitaron 33 acciones de tutela y se ha llevado a cabo 2 actuaciones judiciales dentro de los procesos Administrativos en los que la Sdmujer actúa como sujeto procesal. </t>
  </si>
  <si>
    <t>decreciente</t>
  </si>
  <si>
    <t>Efectuar la revisión y ajuste desde la competencia normativa  y consolidación de las respuestas a Proposiciones</t>
  </si>
  <si>
    <t>Porcentaje de proposiciones con respuestas consolidadas</t>
  </si>
  <si>
    <t>(No. de proposiciones atendidas en términos de ley /No. de proposiciones recibidas)*100</t>
  </si>
  <si>
    <t>De acuerdo con las proposiciones recibidas en el periodo, se calcula el porcentaje de respuesta atendidas por el equipo de la Oficina Asesora Jurídica en términos de Ley</t>
  </si>
  <si>
    <t>Respuesta a Proposiciones</t>
  </si>
  <si>
    <t xml:space="preserve">En el primer trimestre se recibieron 39 solicitudes por control político referentes a proposiciones del Concejo de Bogotá y se dio respuesta a las 39 solicitudes. </t>
  </si>
  <si>
    <t>https://secretariadistritald-my.sharepoint.com/:f:/g/personal/kmorantes_sdmujer_gov_co/EsGQ6qSvEQtNsff2FnzB0agB6hNU0PUNpU224J9prtl2Cg?e=E29kNA</t>
  </si>
  <si>
    <t xml:space="preserve">Con corte a 31 de marzo se recibieron 39 solicitudes por control político referentes a proposiciones del Concejo de Bogotá y se dio respuesta a las 39 solicitudes. </t>
  </si>
  <si>
    <t>Analizar y emitir conceptos de los casos que le sean asignados a la OAJ en el marco del Comité de Enlaces de la Estrategia Justicia de Género</t>
  </si>
  <si>
    <t>Porcentaje de casos asignados a la OAJ en el marco del Comité de Enlaces de Justicia de Género analizados</t>
  </si>
  <si>
    <t>(No. de casos estudiados  / No. de casos asignados a la OAJ en el marco del Comité de Enlaces de Justicia de Género )*100</t>
  </si>
  <si>
    <t>De acuerdo con los casos asignados en el marco del Comité de Enlaces de Justicia de Género, se calcula el porcentaje de casos estudiados por parte del equipo de la Oficina Asesora Jurídica</t>
  </si>
  <si>
    <t>Acta de Asistencia al Comité - Casos analizados por la OAJ</t>
  </si>
  <si>
    <t xml:space="preserve">En el primer trimestre se asistió a 7 Comités de enlaces ordinario virtual realizado por la plataforma teams, y se asiganarón por parte de  la secretaría técnica del comité 11 casos para estudio,los cuales fueron presentados ante el comité. </t>
  </si>
  <si>
    <t>https://secretariadistritald-my.sharepoint.com/:f:/g/personal/kmorantes_sdmujer_gov_co/Er97Pu9ZDDVDqoDydlJnwYIBwuCxw7SqwgkAK-Cw3ie6vw?e=1vBW7e</t>
  </si>
  <si>
    <t xml:space="preserve">Con corte a 31 de marzo se asistió a 7 Comités de enlaces ordinario virtual realizado por la plataforma teams, y se asiganarón por parte de  la secretaría técnica del comité 11 casos para estudio,los cuales fueron presentados ante el comité. </t>
  </si>
  <si>
    <t>Ejercer la Secretaría Técnica para apoyar la labor del Comité de Conciliación de la Entidad.</t>
  </si>
  <si>
    <t>Sesiones realizadas del Comité de Conciliación de conformidad con el marco legal.</t>
  </si>
  <si>
    <t>(No. de sesiones del Comité de Conciliación realizadas en el periodo de medición / No. de sesiones del Comité programadas para la vigencia)*100</t>
  </si>
  <si>
    <t>De acuerdo con el número de sesiones del Comité programadas, se calcula el porcentaje de las sesiones realizadas</t>
  </si>
  <si>
    <t>Actas del Comité de Conciliación</t>
  </si>
  <si>
    <t xml:space="preserve">En el primer trimestre se realizarón 6 sesiones ordinarias del Comité de Conciliación, conforme a las 2 sesiones planeadas por mes. </t>
  </si>
  <si>
    <t>https://secretariadistritald-my.sharepoint.com/:f:/g/personal/kmorantes_sdmujer_gov_co/EqmuOj1rd5hIhkfAnCLsnmUB2BUCeWLlMNA3bHpuSAjvXg?e=A9WCnY</t>
  </si>
  <si>
    <t>*Incluir tantas filas sean necesarias</t>
  </si>
  <si>
    <t>Nombre: Kelly Carolina Morantes Pérez</t>
  </si>
  <si>
    <t>Nombre: Catalina Zota Bernal</t>
  </si>
  <si>
    <t>Cargo: Profesional Especializada</t>
  </si>
  <si>
    <t>Cargo: Jefa Oficina Asesora Jurídica</t>
  </si>
  <si>
    <t>Planes decreto 612</t>
  </si>
  <si>
    <t>Unidad de medida</t>
  </si>
  <si>
    <t>1. Plan Institucional de Archivos de la Entidad (PINAR)</t>
  </si>
  <si>
    <t>2. Plan Anual de Adquisiciones</t>
  </si>
  <si>
    <t>Procentaje</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</si>
  <si>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</si>
  <si>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</si>
  <si>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</si>
  <si>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</si>
  <si>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</si>
  <si>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</si>
  <si>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</si>
  <si>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11. Plan de Tratamiento de Riesgos de Seguridad y Privacidad de la Información</t>
  </si>
  <si>
    <t>12. Plan de Seguridad y Privacidad de la Información</t>
  </si>
  <si>
    <t>Código: DE-FO-05</t>
  </si>
  <si>
    <t xml:space="preserve">FORMULACIÓN Y SEGUIMIENTO PLAN DE ACCIÓN </t>
  </si>
  <si>
    <t>ANEXO - TERRITORIALIZACIÓN</t>
  </si>
  <si>
    <t>Página 3 de 4</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</si>
  <si>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</si>
  <si>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</si>
  <si>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</si>
  <si>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</si>
  <si>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</si>
  <si>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</si>
  <si>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</si>
  <si>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</si>
  <si>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</si>
  <si>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</si>
  <si>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</si>
  <si>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</si>
  <si>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</si>
  <si>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</si>
  <si>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</si>
  <si>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</si>
  <si>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</si>
  <si>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</si>
  <si>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</si>
  <si>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</si>
  <si>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</si>
  <si>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</si>
  <si>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</si>
  <si>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</si>
  <si>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</si>
  <si>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</si>
  <si>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</si>
  <si>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</si>
  <si>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</si>
  <si>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</si>
  <si>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</si>
  <si>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</si>
  <si>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</si>
  <si>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</si>
  <si>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</si>
  <si>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</si>
  <si>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</si>
  <si>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</si>
  <si>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</si>
  <si>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</si>
  <si>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</si>
  <si>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</si>
  <si>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</si>
  <si>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</si>
  <si>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Seguimiento Evaluación y Control</t>
  </si>
  <si>
    <t>Planear, ejecutar las auditorías de Riesgos, Cumplimiento y Seguimiento programadas en el Plan Anual de Auditoría, así como emitir y publicar el informe con los resultados.</t>
  </si>
  <si>
    <t>Informes de Auditoria RCS elaborados, remitidos y publicados de acuerdo con el Plan Anual de Auditoría aprobado.</t>
  </si>
  <si>
    <t>(Número de Informes de auditoria RCS emitidos/Número de Informes de auditoria RCS programados)*100</t>
  </si>
  <si>
    <t>Jefe Oficina de Control Interno</t>
  </si>
  <si>
    <t>Informes de auditorías RCS emitidos.</t>
  </si>
  <si>
    <t>Este mes no se reporta avance de este indicador, debido a la periodicidad de su programación.</t>
  </si>
  <si>
    <t>Ejecutar actividades de consultoría (asesoría y acompañamiento) requeridas, que contribuyan al mejoramiento de la gestión y desempeño de la entidad.</t>
  </si>
  <si>
    <t>Actividades de consultoría (asesoría y acompañamiento) ejecutadas, que contribuyan al mejoramiento de la gestión y desempeño de la entidad.</t>
  </si>
  <si>
    <t>(Número de actividades  de consultoría que contribuyan al mejoramiento de la gestión y desempeño de la entidad ejecutadas/Número de actividades  de consultoría que contribuyan al mejoramiento de la gestión y desempeño de la entidad requeridas) * 100</t>
  </si>
  <si>
    <t>Formulación y seguimiento al Plan Anual de Auditoría; 
Actas de CICCI;
Actas del CDA; 
Actas de otras instancias internas y externas;
Evidencia de reuniones;
Actas de visitas;
 Documentos del proceso revisados.</t>
  </si>
  <si>
    <t xml:space="preserve">Durante el primer trimestre de 2024, la Oficina de Control Interno ha ejecutado actividades de de consultoría (asesoría y acompañamiento) a nivel interno y externo, asi como, realizo la formulación y seguimiento al PAA Vigencia 2024 Versión 2, ha participado en los Comites y Mesas de las cuales hace parte con voz y sin voto (CICCI, CDA, Mesas Tecnicas (Austeridad), Comites Conciliación y Contratación). De igual manera en el primer trimestre de 2024 realizó actualización de documentos y formatos del proceso SEC, los cuales se encuentran debidamente formalizados y publicados.  </t>
  </si>
  <si>
    <t> https://secretariadistritald-my.sharepoint.com/:f:/g/personal/oficinacontrolinterno_sdmujer_gov_co/EolKJyTW4zhGtYGRvtcclU4BH0lUCi8CZPQxNqZxWRidxw?e=xLB420</t>
  </si>
  <si>
    <t xml:space="preserve">Durante el primer trimestre de 2024, la Oficina de Control Interno ha ejecutado actividades de de consultoría (asesoría y acompañamiento) a nivel interno y externo, asi como, realizo la formulación y seguimiento al PAA Vigencia 2024, ha participado en los Comites y Mesas de las cuales hace parte con voz y sin voto (CICCI, CDA, Mesas Tecnicas (Austeridad), Comites Conciliación y Contratación). De igual manera en el primer trimestre de 2024 realizó actualización de documentos y formatos del proceso SEC, los cuales se encuentran debidamente formalizados y publicados.  </t>
  </si>
  <si>
    <t>Nombre: Maryam Paola Herrera Morales</t>
  </si>
  <si>
    <t>Nombre: Andrés Pabón Salamanca</t>
  </si>
  <si>
    <t>Cargo: Jefe Oficina de Control Interno</t>
  </si>
  <si>
    <t>Control Disciplinario Interno</t>
  </si>
  <si>
    <t>Expedir ocho (8) decisiones de fondo dentro de los procesos disciplinarios iniciados en  2023 y 2024.</t>
  </si>
  <si>
    <t>Número de autos proferidos</t>
  </si>
  <si>
    <t>Sumatoria de las decisiones de fondo proferidas a la fecha</t>
  </si>
  <si>
    <t>Informe cuatrimestral de las decisiones de fondo proferidas, incluidas en la matriz de seguimiento.</t>
  </si>
  <si>
    <t>Jefe de Oficina</t>
  </si>
  <si>
    <t>Informe cuatrimestral de las diferentes decisiones de fondo proferidas por la OCDI SDMujer</t>
  </si>
  <si>
    <t xml:space="preserve">Para el mes de marzo 2024 la OCDI no profirió decisiones de fondo.
Al terminar el cuatrimestre se enviará el informe tal como quedó determinado en el medio de verificación de esta actividad.
</t>
  </si>
  <si>
    <t>Decisiones de Fondo.pdf</t>
  </si>
  <si>
    <t>La OCDI durante los meses de febrero a marzo de 2024 profirió una (1) decisión de fondo en el seguimiento del mes de febrero como avance allegando la evidencia respectiva.
El informe como medio de verificción de esta actividad será enviado cuando corresponda. (Primer cuatrimestre).</t>
  </si>
  <si>
    <t>Adelantar cuatro (4) jornadas de prevención de la falta disciplinaria dirigidas a servidoras, servidores y contratistas de la SDMujer.</t>
  </si>
  <si>
    <t>Número de jornadas de prevención.</t>
  </si>
  <si>
    <t>Sumatoria de las jornadas de prevención adelantadas.</t>
  </si>
  <si>
    <t>Informe cuatrimestral de las diferentes jornadas adelantadas por la OCDI SDMujer</t>
  </si>
  <si>
    <t>Informe cuatrimestral de las diferentes jornadas de prevención  adelantadas por la OCDI SDMujer</t>
  </si>
  <si>
    <t>La OCDI No cuenta con programación de actividades e indicadores - Plan de Acción para el mes de marzo de 2024, con respecto a Jornadas de Prevención.</t>
  </si>
  <si>
    <t>Durante los meses de febrero a marzo de 2024 No se reporta avance de este indicador, debido a la periodicidad de su programación.</t>
  </si>
  <si>
    <t xml:space="preserve">Nombre: Esperanza Gil Estevez </t>
  </si>
  <si>
    <t>Cargo: Profesional Universitario</t>
  </si>
  <si>
    <t>Gestión administrativa</t>
  </si>
  <si>
    <t> </t>
  </si>
  <si>
    <t xml:space="preserve">Realizar oportunamente los informes de Austeridad en el Gasto Público que sean solicitados por las partes interesadas. </t>
  </si>
  <si>
    <t>Informes de austeridad del gasto enviados al Concejo de Bogotá y entregados a la Oficina de Control Interno en los tiempos establecidos</t>
  </si>
  <si>
    <t xml:space="preserve">Sumatoria de informes de austeridad del gasto enviados </t>
  </si>
  <si>
    <t>Dirección Administrativa y Financiera</t>
  </si>
  <si>
    <t>Trimestral
Semestral
Anual</t>
  </si>
  <si>
    <t xml:space="preserve">Informes enviados a control interno y al Concejo en la fechas establecidas </t>
  </si>
  <si>
    <t>En el mes de marzo se reporto a la Oficina de Control Interno de la SDMujer el Informe de Austeridad del Gasto del IV Trimestre 2023.</t>
  </si>
  <si>
    <t>https://secretariadistritald-my.sharepoint.com/:f:/g/personal/zdoncel_sdmujer_gov_co/EiWc1XmDpz5FgbHVErf4PHgB0x3obQb-6CikDfdTEKTrOg?e=0qHJk1</t>
  </si>
  <si>
    <t>En el mes de febrero se reporto al Concejo de Bogotá el Informe de Austeridad del Gasto del II Semestre 2023, dando cumplimiento a la normativa vigente y se elaboró el informe de austeridad del gasto de la vigencia 2023.
En el mes de marzo se reporto a la Oficina de Control Interno de la SDMujer el Informe de Austeridad del Gasto del IV Trimestre 2023.</t>
  </si>
  <si>
    <t>Gestionar el 100% de las solicitudes recibidas en la Mesa de Ayuda para Almacén</t>
  </si>
  <si>
    <t>Solicitudes de la mesa de ayuda gestionadas</t>
  </si>
  <si>
    <t>No. solicitudes gestionadas/No. Solicitudes recibidas en la mesa de ayuda</t>
  </si>
  <si>
    <t>Reporte Plataforma Mesa de Ayuda Almacen</t>
  </si>
  <si>
    <t>Se gestionó (seguimiento, trazabilidad y asignaciòn) el 100% de las mesas de ayuda del mes de Marzo recibidas por almacén e inventarios en las siguientes categorias, cuyo total fue de 57 requerimientos, distribuidos de la siguiente manera:
- 21 Almacén e Inventarios
- 19 Asignación de Inventarios                                                                                                                                                                                                                                               - 07 Otros
- 04 Reintegro de Bienes a Almacén                                                                                                                                                                                                                                                                                                                                                                                                                                                
- 03 Solicitud de Bienes Devolutivos                                                                                                                                                                                                                           
- 03 Traslado de Inventarios</t>
  </si>
  <si>
    <t>https://secretariadistritald-my.sharepoint.com/:f:/g/personal/zdoncel_sdmujer_gov_co/Ev9tIMyhKPlCmP5nEwhl4bkB0L3qMDPjN_c05rfGnUujzA?e=CSoqqI</t>
  </si>
  <si>
    <t>Cerrar el 90% de las solicitudes recibidas en la mesa de ayuda para mantenimiento</t>
  </si>
  <si>
    <t>Solicitudes de la mesa de ayuda cerradas</t>
  </si>
  <si>
    <t>No solicitudes cerradas/ No. Solicitudes recibidas</t>
  </si>
  <si>
    <t>Reporte Plataforma Mesa de Ayuda Mantenimiento</t>
  </si>
  <si>
    <t xml:space="preserve">Mantener actualizado el inventario físico de los bienes y elementos de la Entidad. </t>
  </si>
  <si>
    <t>Informes de identificación y actualización del inventario de la entidad elaborados</t>
  </si>
  <si>
    <t>Sumatoria de los informes elaborados de la actualización del inventario físico</t>
  </si>
  <si>
    <t>Informe parcial de la toma fisica de inventarios</t>
  </si>
  <si>
    <t>APROBÓ (Según aplique Gerenta de proyecto, Lider técnica y responsable de proceso)</t>
  </si>
  <si>
    <t>Nombre: Zareth Ivana Doncel Baracaldo</t>
  </si>
  <si>
    <t>Nombre: Dayra Marcela Aldana Diaz</t>
  </si>
  <si>
    <t>Cargo: Contratista</t>
  </si>
  <si>
    <t>Cargo: Directora Administrativa y Financiera</t>
  </si>
  <si>
    <t>Gestión Documental</t>
  </si>
  <si>
    <t>Transferencia Documental Primaria de 10 dependencias al archivo central de la Secretaría.</t>
  </si>
  <si>
    <t>Dependencias con archivos de gestión organizados y transferidos</t>
  </si>
  <si>
    <t xml:space="preserve">Suma de dependencias con transferencia documental </t>
  </si>
  <si>
    <t>Número de dependencias con transferencia documental</t>
  </si>
  <si>
    <t xml:space="preserve">Se calcula a partir de la suma de dependencias con transferencia documental </t>
  </si>
  <si>
    <t xml:space="preserve"> De acuerdo a Cronograma aprobado  </t>
  </si>
  <si>
    <t xml:space="preserve"> Actas de legalización de transferencia documental </t>
  </si>
  <si>
    <t>De acuerdo a la programación del indicador se recibieron 3 transferencias documentales que se encuentran en proceso de firma, adicionalmente se cuenta con solicitud de reprogramación por parte de la OCI con el fin de verificar los expedientes electrónicos conformados en el Sistema de Gestión Documental - ORFEO</t>
  </si>
  <si>
    <t>https://secretariadistritald-my.sharepoint.com/:f:/g/personal/zdoncel_sdmujer_gov_co/ErMF2I5e7vhLupA_QdKF7-IBrXNV14wBVBZbAP2WqcJj-w?e=NZBTeh</t>
  </si>
  <si>
    <t>Conforme a la programación en el cronograma se avanza con 3 dependencias de acue3rdo a lo programado</t>
  </si>
  <si>
    <t xml:space="preserve">La dependencia no cuenta con la información validada frente a los expedientes electrónicos en el Sistema ORFEO y en cumplimiento de la transferencia documental </t>
  </si>
  <si>
    <t>Se realiza acompañamiento conforme a los lineamientos impartidos en la verificación antes de la entrega de los expedientes físicos de la OCI.</t>
  </si>
  <si>
    <t xml:space="preserve">Intervención archivística de 27,5 ml pertenecientes a la serie Contratos custodiados en el Archivo Central </t>
  </si>
  <si>
    <t>Numero de metros lineales intervenidos y organizados de la serie contratos</t>
  </si>
  <si>
    <t>Metros lineales intervenidos de la serie contratos</t>
  </si>
  <si>
    <t>Metros lineales de archivo intervenidos</t>
  </si>
  <si>
    <t>Se calcula a partir del número de metros lineales intervenidos de la serie contratos</t>
  </si>
  <si>
    <t xml:space="preserve">Plan de trabajo </t>
  </si>
  <si>
    <t xml:space="preserve">Reporte de seguimiento a la intervención, inventarios documentales, hojas de control </t>
  </si>
  <si>
    <t xml:space="preserve">Se avanza en la intervención archivístico de 5 ml pertenecientes a la serie contratos con su respectiva hoja de control </t>
  </si>
  <si>
    <t>https://secretariadistritald-my.sharepoint.com/:f:/g/personal/zdoncel_sdmujer_gov_co/Eurg3_wV8pxMn85u2NCrIZoBqnTEDuy6yriiWBlLXmM8KA?e=lQPzlE</t>
  </si>
  <si>
    <t>El Plan de trabajo de intervención inicia en el mes de Marzo razón por la cual el avance acumulado corresponde a los 5 ml programados</t>
  </si>
  <si>
    <t>Intervención archivística  del fondo acumulado custodiado en el Archivo Central (Verificación del inventario en estado natural) de 52,3 ml</t>
  </si>
  <si>
    <t>Numero de metros lineales verificados y clasificados</t>
  </si>
  <si>
    <t>Metros lineales verificados y clasificados</t>
  </si>
  <si>
    <t>Metros lineales de archivo verificados y clasificados</t>
  </si>
  <si>
    <t>Se calcula a partir del número de metros lineales verificados y clasificados</t>
  </si>
  <si>
    <t>Inventario Documental en estado natural</t>
  </si>
  <si>
    <t>Se avanza en el proceso de verificación y ajuste del inventario documental perteneciente al fondo acumulado custodiado en el archivo central</t>
  </si>
  <si>
    <t>https://secretariadistritald-my.sharepoint.com/:f:/g/personal/zdoncel_sdmujer_gov_co/EvgYwyiXakFPtXfPjc4QmkYBrgViGxpOn8iANEivYtZI9Q?e=UelaE0</t>
  </si>
  <si>
    <t>El Plan de trabajo de intervención inicia en el mes de Marzo razón por la cual el avance acumulado corresponde a los 15 ml de avance</t>
  </si>
  <si>
    <t xml:space="preserve">No se cumplen con los 17,4 ml programados considerando que el equipo de auxiliares aún no se encuentra completo conforme al Plan de trabajo </t>
  </si>
  <si>
    <t>Se realizó el proceso de verificación con el personal disponible y se realiza seguimiento al proceso de contratación de las 2 auxiliares faltantes</t>
  </si>
  <si>
    <t>Intervención archivística  (Implementación de los procesos de clasificación, organización y descripción) de los archivos de gestión en las 38 áreas de archivo (17 dependencias , 22 CIOM y casa de todas)</t>
  </si>
  <si>
    <t>Dependencias que contaron con el acompañamiento para la organización de los archivos de gestión</t>
  </si>
  <si>
    <t># de solicitudes con acompañamiento / # de solicitudes recibidas (a demanda)</t>
  </si>
  <si>
    <t>Se calcula a partir del número de solicitudes gestionadas (con acompañamiento) frente al numero de solicitudes recibidas</t>
  </si>
  <si>
    <t xml:space="preserve">Correo electrónico de solicitud de la dependencia y acta de acompañamiento </t>
  </si>
  <si>
    <t>Se recibe solicitud de la oficina Asesora Jurídica la cual se formaliza mediante acta de evidencia de reunión con fecha del 29/02/2024
Se realizo apoyo en la organización de los expedientes  de la OAJ del 01 al 22 de marzo con el fin de legalizar la transferencia documental, así mismo se atiende la solicitud realizada por la Subsecretaria del Cuidado y Políticas de Igualdad</t>
  </si>
  <si>
    <t>https://secretariadistritald-my.sharepoint.com/:f:/g/personal/zdoncel_sdmujer_gov_co/EsTBAqdqZddMjL6mQ0c6mskBa22MYKcwgTsMiUjxtxi6-Q?e=LL9G6x</t>
  </si>
  <si>
    <t xml:space="preserve">Se recibe solicitud de la oficina Asesora Jurídica la cual se formaliza mediante acta de evidencia de reunión con fecha del 29/02/2024
Se reciben correos electrónicos de solicitud de apoyo de las dependencias </t>
  </si>
  <si>
    <t>Actualización de los instrumentos archivísticos (Tabla de Control de Acceso y Modelo de requisitos de documento electrónicos de Archivo)   y  herramientas de Gestión Documental  (Manual y Reglamento de archivo)</t>
  </si>
  <si>
    <t>Numero de instrumentos y/o herramientas actualizadas y publicadas</t>
  </si>
  <si>
    <t>Instrumentos actualizados, publicados y dispuestos para consulta</t>
  </si>
  <si>
    <t>Número de instrumentos actualizados y publicados.</t>
  </si>
  <si>
    <t>Se calcula a partir del numero de instrumentos actualizados, publicados y dispuestos para consulta</t>
  </si>
  <si>
    <t>Anual</t>
  </si>
  <si>
    <t>Instrumento actualizado y publicado</t>
  </si>
  <si>
    <t>De acuerdo a la programación del indicador, no se presenta avance para este periodo</t>
  </si>
  <si>
    <t>Sensibilización en la implementación de  instrumentos archivísticos, herramientas de Gestión Documental y el Sistema de Gestión de Documentos</t>
  </si>
  <si>
    <t># de sensibilizaciones realizadas / # sensibilizaciones programadas por cronograma</t>
  </si>
  <si>
    <t>Sumatoria de sensibilizaciones programadas en el periodo de medición</t>
  </si>
  <si>
    <t>Número de sensibilizaciones programadas</t>
  </si>
  <si>
    <t>Se calcula a partir de la cantidad de sensibilizaciones realizadas frente a las programas den el periodo</t>
  </si>
  <si>
    <t>Presentaciones
Registros de Asistencia Teams
Encuesta de percepción</t>
  </si>
  <si>
    <t>De acuerdo a la programación se realizan 3 sensibilizaciones conforme al PIC de la SDMujer, y se atienden 2 requerimientos a demanda de las dependencias en temas puntuales</t>
  </si>
  <si>
    <t>https://secretariadistritald-my.sharepoint.com/:f:/g/personal/zdoncel_sdmujer_gov_co/EhEIfJAwYx9EtnILBOc0I4YBIQfWc2vzfuW6QgwbWGBGBw?e=FqQtJS</t>
  </si>
  <si>
    <t>Se realizan 3 sensibilizaciones conforme al PIC de la SDMujer, y se atienden 2 requerimientos a demanda de las dependencias en temas puntuales</t>
  </si>
  <si>
    <t>No culminación de contratación del personal de las dependencias , así como la no solicitud de sensibilizaciones por las dependencias</t>
  </si>
  <si>
    <t xml:space="preserve">Conforme a las visitas de auditoria internas del proceso de gestión documental se recuerda a las dependencias la necesidad de participar en las sensibilizaciones y hacer las solicitudes para el personal nuevo, así mismo se realizaran piezas comunicativas que permitan a los y las colaboradores conocer los tips de gestión documental y como realizar la solicitud de sensibilizaciones </t>
  </si>
  <si>
    <t>Actualización del Plan de Conservación Documental del Sistema Integrado de Conservación - SIC</t>
  </si>
  <si>
    <t># de Plan Actualizados / # de Plan programado</t>
  </si>
  <si>
    <t xml:space="preserve">Actualización Plan de Conservación Documental </t>
  </si>
  <si>
    <t>Plan de Conservación Actualizado</t>
  </si>
  <si>
    <t>Sumatoria de los planes actualizados con respecto a la programación del año</t>
  </si>
  <si>
    <t>Plan de conservación documental</t>
  </si>
  <si>
    <t>Gestión Financiera</t>
  </si>
  <si>
    <t>Presentar los Estados Financieros oportunamente de acuerdo con la normatividad establecida</t>
  </si>
  <si>
    <t>Porcentaje de publicaciones de estados financieros de la entidad realizados</t>
  </si>
  <si>
    <t>No de publicaciones realizadas en la página web de estados financieros / No de publicaciones establecidas por la normatividad</t>
  </si>
  <si>
    <t>Se calcula a partir de las publicaciones realizadas frente a las exigidas por la norma vigente</t>
  </si>
  <si>
    <t>Equipo Contable</t>
  </si>
  <si>
    <t>Publicaciones en la web</t>
  </si>
  <si>
    <t xml:space="preserve">En cumplimiento con lo establecido en la Carta Circular 121 de 2023 "Publicación de Informes financieros y contables para los Entes Públicos Distritales", Resolución 356 de 2022 "Por la cual se incorpora, en los Procedimientos Transversales del Régimen del Contabilidad Pública, el Procedimiento para la preparación, presentación y publicación de los informes financieros y contables, que deban publicarse conforme a lo establecido en el numeral 37 del artículo 38 de la Ley 1952 de 2019", Resolución No. DCC-000004 de 2022 “Por la cual se establecen los plazos y requisitos para el reporte de la información financiera a la Dirección Distrital de Contabilidad de la Secretaría de Hacienda, con fines de consolidación y análisis, y se fijan lineamientos para la gestión de operaciones en el Distrito Capital”, y el numeral 7 del Manual de Operaciones Contables adoptado mediante Resolución No 177 de 2020, el cual indica... "Publicación de los Estados Contables. La Dirección Administrativa y Financiera de la Secretaría Distrital de la Mujer, publica mensualmente en las carteleras de información institucional de la Entidad, el Estado de Situación Financiera y de Actividad Financiera, a nivel de cuenta, así mismo se divulgan en la página Web de la Entidad. Al cierre de cada vigencia, adicionalmente publica las notas a los Estados Financieros, atendiendo las directrices, y guías emitidas por la Dirección Distrital de Contabilidad DDC y lo establecido en el procedimiento de registro contable de la Entidad"  
El 20 de marzo del 2024 se publicó en la página Web de la entidad los siguientes estados financieros:   Estado de Situación Financiera comparativo Febrero 2024- Diciembre 2023, 2. Estado de Resultado comparativo Febrero 2024 y Certificación de los estados financieros febrero 2024
</t>
  </si>
  <si>
    <t>https://secretariadistritald-my.sharepoint.com/:f:/g/personal/zdoncel_sdmujer_gov_co/Elmg4YPm0q9IkDADgtdxhn0BXcNLhPjgKI50lvfJ1jNS3A?e=whzyBf</t>
  </si>
  <si>
    <t>En lo corrido del año, se han publicado los siguientes documentos de acuerdo con la normatividad: (i) Notas a los Estados Financieros Dic 2023 vf, Estado de Situacion Financiera comparativo Diciembre 2023 – 2022; (ii) Estado de Resultado Comparativo Diciembre 2023-2022, (iii) Estado de Cambios en el Patrimonio Diciembre 2023; (iv) Conciliación Procesos Judiciales Trimestre 31122023; (v) CGN2005_001_SALDOS_Y_MOVIMIENTOS 4ER TRIMESTRE DIC2023 FINAL; (vi) CGN 2016 01 VARIACIONES TRIMESTRALES DICIEMBRE 2023-2022; (vii) CGN 2015 002 RECIPROCAS 4T CARGUE 31122023; (viii) y Certificacion de los estados financieros Diciembre 2023; (ix) Estado de Situación Financiera comparativo ENERO 2024 - DICIEMBRE 2023; (x) Estado de Resultado Comparativo Enero 2024-2023; (xi) certificación de los estados financieros Enero 2024; (xii) estado de Resultado comparativo Febrero 2024 y (xiii) Certificación de los estados financieros febrero 2024.</t>
  </si>
  <si>
    <t>Presentar la información tributaria (información exógena), de acuerdo con la normativa vigente</t>
  </si>
  <si>
    <t>Porcentaje de reportes de información exógena presentados da la SDH</t>
  </si>
  <si>
    <t>No de informes enviados a la SHD / No de reportes a presentar de acuerdo con la normatividad vigente</t>
  </si>
  <si>
    <t>Se calcula a partir de los informes enviados  frente a los exigidos por la norma vigente</t>
  </si>
  <si>
    <t>De acuerdo a los tiempos establecidos por la SDH</t>
  </si>
  <si>
    <t>Informes enviados:
* Enero estampillas
* Abril exógena nacional</t>
  </si>
  <si>
    <t xml:space="preserve">Con el fin de dar cumplimiento a lo dispuesto en la Resolución No. 1255 del 26 octubre de 2022 expedida por la Dirección de Impuestos y Aduanas Nacionales y la Circular DDT No. 01 de 2024 expedida por la Tesorera Distrital de Bogotá, de manera atenta se remitió a la Secretaria Distrital de Hacienda el 13 de marzo de 2024 Radicado 1-2024-004109 la información exógena nacional vigencia 2023 generada desde la Secretaría Distrital de la Mujer “Entidad 121”, en los siguientes formatos: 
1001 Información de pagos o abonos en cuenta y de retenciones en la fuente practicadas
1009 Información del saldo de los pasivos a 31 de diciembre 
2276 Información del certificado de ingresos y retenciones para personas naturales empleados por el año gravable 2023. </t>
  </si>
  <si>
    <t>https://secretariadistritald-my.sharepoint.com/:f:/g/personal/zdoncel_sdmujer_gov_co/Eguk73WZihtIh1e_B4jZxjYB19O3HYolAj1BHLmIDsbFZA?e=r3D4o6</t>
  </si>
  <si>
    <t xml:space="preserve">En cumplimiento con lo establecido Resolución N° SDH-000415 15 de Noviembre de 2016 “Por medio de la cual se unifica y simplifica el procedimiento para el reporte de la información de las Estampillas Universidad Distrital Francisco José de Caldas 50 años, Pro Cultura, Pro Personas Mayores y Cincuenta Años de Labor de la Universidad Pedagógica Nacional, y de la Contribución Especial de Obra Pública” La Dirección Administrativa y Financiera de la Secretaría Distrital de la Mujer, realizado el cargue de los artículos 1 y artículos 2 el 13 de enero del 2024 en el portal de la Secretaria Distrital de Hacienda.
Con el fin de dar cumplimiento a lo dispuesto en la Resolución No. 1255 del 26 octubre de 2022 expedida por la Dirección de Impuestos y Aduanas Nacionales y la Circular DDT No. 01 de 2024 expedida por la Tesorera Distrital de Bogotá, de manera atenta se remitió a la Secretaria Distrital de Hacienda el 13 de marzo de 2024 Radicado 1-2024-004109 la información exógena nacional vigencia 2023 generada desde la Secretaría Distrital de la Mujer “Entidad 121”, en los siguientes formatos: 
1001 Información de pagos o abonos en cuenta y de retenciones en la fuente practicadas
1009 Información del saldo de los pasivos a 31 de diciembre 
2276 Información del certificado de ingresos y retenciones para personas naturales empleados por el año gravable 2023. </t>
  </si>
  <si>
    <t>Tramitar las solicitudes de CDP y CRP requeridas en la Entidad.</t>
  </si>
  <si>
    <t xml:space="preserve">Porcentaje de CDP y CRP solicitados y emitidos </t>
  </si>
  <si>
    <t>No de CDP y CRP emitidos / No de CDP y CRP solicitados</t>
  </si>
  <si>
    <t>Se calcula a partir del número de solicitudes gestionadas frente al numero de solicitudes recibidas</t>
  </si>
  <si>
    <t>Equipo Presupuesto</t>
  </si>
  <si>
    <t>Reporte mensual de CDP y CRP registrados en Bogdata</t>
  </si>
  <si>
    <t>Durante el mes de Marzo de 2024 se atendieron todas las solicitudes de certificados presupuestales recibidas expidiendo los siguientes que se relacionan a continuación:
- 18 Certificados de Disponibilidad Presupuestal -CDP
- 168 Certificados de Regsitro Presupuestal - CRP</t>
  </si>
  <si>
    <t>https://secretariadistritald-my.sharepoint.com/:f:/g/personal/zdoncel_sdmujer_gov_co/EnJtvL_Zd61Jmj1Q3lDFvLsBvwpU2yr6wPDxr5cRCLiAXg?e=ulZVG5</t>
  </si>
  <si>
    <t>En lo corrido del año las expediciones acumuladas son las siguientes: 
- 1.026  Certificados  de Disponibilidad Presupuestal . CDP.
- 976 Certificados de Registro Presupuestal - CRP.</t>
  </si>
  <si>
    <t>Elaborar y publicar reportes de seguimiento de la ejecución presupuestal a través de los aplicativos establecidos por la SDHacienda para tal fin</t>
  </si>
  <si>
    <t>Porcentaje de reportes de  ejecución presupuestal elaborados y publicados.</t>
  </si>
  <si>
    <t>No de reportes publicados de ejecución presupuestal en la página web en el periodo de medición</t>
  </si>
  <si>
    <t>Numero</t>
  </si>
  <si>
    <t>Sumatoria de reportes publicados</t>
  </si>
  <si>
    <t xml:space="preserve">Informes publicados en la página web </t>
  </si>
  <si>
    <t>Durante el mes de MARZO, se publica en la página web de la entidad (mes vencido) la ejecución presupuestal. En el mes de MARZO se publicó la información relativa al mes de FEBRERO de  2024.</t>
  </si>
  <si>
    <t>https://secretariadistritald-my.sharepoint.com/:f:/g/personal/zdoncel_sdmujer_gov_co/Et9m4GVqCHFEj6TVfywCTLoBZACPvc9GMIVQXnEMrBs0mg?e=KvcVx1</t>
  </si>
  <si>
    <t>Mensualmente se publica en la página web de la entidad la ejecución presupuestal del mes inmediatamente anterior. Este año se han realizado las respectivas publicaciones en los meses de enero, febrero y marzo.</t>
  </si>
  <si>
    <t>GESTIÓN DE TALENTO HUMANO</t>
  </si>
  <si>
    <t>Formular, ejecutar y evaluar el Plan de Bienestar Social, Estímulos e Incentivos en la Entidad, para la vigencia 2024.</t>
  </si>
  <si>
    <t>Porcentaje de actividades del Plan de Bienestar Social, Estímulos e Incentivos ejecutadas.</t>
  </si>
  <si>
    <t>(No. de actividades ejecutadas en el Plan de Bienestar Social, Estímulos e Incentivos durante el mes de medición / No. de actividades programadas del Plan de Bienestar Social, Estímulos e Incentivos para el mes de medición) *100</t>
  </si>
  <si>
    <t>Dirección de Talento Humano</t>
  </si>
  <si>
    <t>Actas, registros de asistencia, registros fotográficos, videos, piezas de comunicación, correos electrónicos, certificados, comunicaciones internas y externas, archivos de excel, presentaciones power point, invitaciones, entre otros, de las actividades ejecutadas.</t>
  </si>
  <si>
    <t>Durante el primer trimestre de 2024, se realizaron las siguientes acciones de acuerdo al Plan de Bienestar Social e Incentivos aprobado para dicha vigencia:
*Formulación, aprobación y publicación del Plan de Bienestar Social e Incentivos para la vigencia 2024.
*Envío de tarjetas de felicitación por motivo de cumpleaños en el periodo reportado.
*Envío de tarjetas de reconocimiento por día de profesiones.
*Envío de tarjetas de condolencias.
*Envío de tarjetas de felicitación por motivo de anuncio de embarazo.
*Ferias de servicios.
*Día Internacional de la Felicidad.</t>
  </si>
  <si>
    <t> https://secretariadistritald-my.sharepoint.com/:f:/g/personal/svidal_sdmujer_gov_co/ElZnCAH9BjxBgVvG7GWlTQAB8fNC_fAwrmGdBcCmkTJ7yQ?e=Tctvw2</t>
  </si>
  <si>
    <t>En lo corrido de la vigencia 2024, se han realizado las siguientes acciones de acuerdo al Plan de Bienestar Social e Incentivos aprobado para dicha vigencia:
*Formulación, aprobación y publicación del Plan de Bienestar Social e Incentivos para la vigencia 2024.
*Envío de tarjetas de felicitación por motivo de cumpleaños en el periodo reportado.
*Envío de tarjetas de reconocimiento por día de profesiones.
*Envío de tarjetas de condolencias.
*Envío de tarjetas de felicitación por motivo de anuncio de embarazo.
*Ferias de servicios.
*Día Internacional de la Felicidad.</t>
  </si>
  <si>
    <t>Formular, ejecutar y evaluar el Plan Institucional Capacitación - PIC, así como los programas de inducción y reinducción de la Secretaría Distrital de la Mujer, para la vigencia 2024.</t>
  </si>
  <si>
    <t>Porcentaje de actividades previstas en el Plan Institucional de Capacitación - PIC y de los programas de inducción y reinducción ejecutadas.</t>
  </si>
  <si>
    <t>(No. de actividades ejecutadas en el Plan Institucional de Capacitación - PIC durante el mes de medición/ No. de actividades programadas en el Plan Institucional de Capacitación - PIC para el mes de medición) *100</t>
  </si>
  <si>
    <t>Durante el primer trimestre de 2024, se realizaron las siguientes acciones de acuerdo al Plan Institucional de Capacitación aprobado para dicha vigencia:
*Formulación, aprobación y publicación del Plan Institucional de Capacitación para la vigencia 2024.
*Capacitación en ICOPS.
*Capacitación en el sistema integrado de gestión KAWAK - LUCHA.
*Capacitación sobre la prevención y atención de las violencias contra las mujeres.
*Capacitación sobre las generalidades de la supervisión contractual.
*Taller de gestión de PQRD - Bogotá te escucha.
*Uso del aplicativo mesa de ayuda.
*Taller: como brindar una atención con enfoque diferencial.
*Capacitaciónn sobre tips del proceso de gestión documental de la SDMUJER.</t>
  </si>
  <si>
    <t> https://secretariadistritald-my.sharepoint.com/:f:/g/personal/svidal_sdmujer_gov_co/EkUlgL5hT-5Bv57B5bfJoHoBc2y1TPQMtZMIV2m1DVOt3Q?e=yqrYkS</t>
  </si>
  <si>
    <t>En lo corrido de la vigencia 2024, se han realizado las siguientes acciones de acuerdo al Plan Institucional de Capacitación aprobado para dicha vigencia:
*Formulación, aprobación y publicación del Plan Institucional de Capacitación para la vigencia 2024.
*Capacitación en ICOPS.
*Capacitación en el sistema integrado de gestión KAWAK - LUCHA.
*Capacitación sobre la prevención y atención de las violencias contra las mujeres.
*Capacitación sobre las generalidades de la supervisión contractual.
*Taller de gestión de PQRD - Bogotá te escucha.
*Uso del aplicativo mesa de ayuda.
*Taller: como brindar una atención con enfoque diferencial.
*Capacitaciónn sobre tips del proceso de gestión documental de la SDMUJER.</t>
  </si>
  <si>
    <t>Formular, ejecutar y evaluar el Plan de Trabajo Anual en Seguridad y Salud en el Trabajo, así como desarrollar el Sistema de Gestión de Seguridad y Salud en el Trabajo, de acuerdo a la normatividad legal vigente en la Secretaría Distrital de la Mujer, para la vigencia 2024.</t>
  </si>
  <si>
    <t>Porcentaje de las actividades previstas en el Plan de Trabajo Anual de Seguridad y Salud en el Trabajo ejecutadas</t>
  </si>
  <si>
    <t>(No. de actividades ejecutadas en el Plan Anual de Seguridad y Salud en el Trabajo durante el mes de medición / No. de actividades programadas en el Plan Anual de Seguridad y Salud en el Trabajo para el mes de medición) *100</t>
  </si>
  <si>
    <t>Durante el primer trimestre de 2024, se realizaron las siguientes acciones de acuerdo al Plan Anual de Seguridad y Salud en el Trabajo aprobado para dicha vigencia:
•Formulación, aprobación y publicación del Plan Anual de Seguridad y Salud en el Trabajo para la vigencia 2024.
•	Se ejecutaron las actividades programadas en el plan de mejoramiento resultado de la autoevaluación de estándares mínimos SG-SST vigencia 2023
•	Se han realizado las evaluaciones médicas ocupacionales de ingreso, periódicas y de egreso al personal de planta
•	Se elaboró el documento del Sistema de Vigilancia Epidemiológica para la prevención del riesgo psicosocial y el Sistema de Vigilancia Epidemiológica para la prevención del riesgo cardiovascular
•	Se estructuró el programa estilos de vida y entornos de trabajo saludable para la vigencia 2024 y se encuentra  en la intranet
•	Se elaboró el informe del  análisis estadístico del ausentismo 2023                                     
•	Se elaboró la matriz de elementos de protección personal (EPP)
•	Se elaboró el informe del  análisis estadístico de la accidentalidad del año 2023                                     
•	Se realizó la evaluación anual al SG-SST para la vigencia 2023, de acuerdo a los estándares mínimos establecidos en la Res. 312 de 2019 y se registrar la información correspondiente en el mecanismo dispuesto por el Mintrabajo.
•	Se presentó al Copasst el informe de la evaluación al SG-SST de la revisión por la alta dirección vigencia 2023</t>
  </si>
  <si>
    <t> https://secretariadistritald-my.sharepoint.com/:f:/g/personal/svidal_sdmujer_gov_co/EjTfrKm88u5OgjKFL80TRIUBA5ejLXGgpFp86d8WzK_lng?e=mMgv2U</t>
  </si>
  <si>
    <t>En lo corrido de la vigencia 2024, se han realizado las siguientes acciones de acuerdo al Plan Anual de Seguridad y Salud en el Trabajo aprobado para dicha vigencia:
•	Se ejecutaron las actividades programadas en el plan de mejoramiento resultado de la autoevaluación de estándares mínimos SG-SST vigencia 2023
•	Se han realizado las evaluaciones médicas ocupacionales de ingreso, periódicas y de egreso al personal de planta
•	Se elaboró el documento del Sistema de Vigilancia Epidemiológica para la prevención del riesgo psicosocial y el Sistema de Vigilancia Epidemiológica para la prevención del riesgo cardiovascular
•	Se estructuró el programa estilos de vida y entornos de trabajo saludable para la vigencia 2024 y se encuentra  en la intranet
•	Se elaboró el informe del  análisis estadístico del ausentismo 2023                                     
•	Se elaboró la matriz de elementos de protección personal (EPP)
•	Se elaboró el informe del  análisis estadístico de la accidentalidad del año 2023                                     
•	Se realizó la evaluación anual al SG-SST para la vigencia 2023, de acuerdo a los estándares mínimos establecidos en la Res. 312 de 2019 y se registrar la información correspondiente en el mecanismo dispuesto por el Mintrabajo.
•	Se presentó al Copasst el informe de la evaluación al SG-SST de la revisión por la alta dirección vigencia 2023</t>
  </si>
  <si>
    <t>Formular y ejecutar el Plan  de Gestión de Integridad establecido en el Componente de Iniciativas Adicionales del Plan de Anticorrupción y Atención a la Ciudadanía - PAAC, (Programa de Transparencia y Ética pública) para la vigencia 2024.</t>
  </si>
  <si>
    <t>Porcentaje de las actividades previstas en el el Plan  de Gestión de Integridad establecido en el Componente de Iniciativas Adicionales del Plan de Anticorrupción y Atención a la Ciudadanía - PAAC (Programa de Transparencia y Ética pública)ejecutadas.</t>
  </si>
  <si>
    <t>(No. de actividades ejecutadas en el Plan  de Gestión de Integridad establecido en el Componente de Iniciativas Adicionales del Plan de Anticorrupción y Atención a la Ciudadanía - PAAC (Programa de Transparencia y Ética pública) durante el mes de medición / No. de actividades programadas en el el Plan  de Gestión de Integridad establecido en el Componente de Iniciativas Adicionales del Plan de Anticorrupción y Atención a la Ciudadanía - PAAC (Programa de Transparencia y Ética pública) para el mes de medición) *100</t>
  </si>
  <si>
    <t xml:space="preserve">Reporte de resultados de encuestas, de evaluaciones, actas de reuniones, registros de asistencia, presentaciones realizadas, videos, grabaciones, piezas de comunicación, actos administrativos, correos electrónicos, comunicaciones internas y externas, boletina, archivos de excel, archivos pdf, invitaciones, certificados, entre otros de las actividades ejecutadas. </t>
  </si>
  <si>
    <t>Nombre: Andrea Milena Parada Ortiz</t>
  </si>
  <si>
    <t>Nombre: Claudia Marcela García Santos</t>
  </si>
  <si>
    <t>Cargo: Profesional Universitaria</t>
  </si>
  <si>
    <t>Cargo: Directora de Talento Humano</t>
  </si>
  <si>
    <t>Dirección de Contratación</t>
  </si>
  <si>
    <t>Desarrollo del 100% de los procesos radicados en la Dirección de Contratación, que cumplan con todos los requisitos definidos en la normativa vigente.</t>
  </si>
  <si>
    <t>Porcentaje de estudios previos (procesos precontractuales) revisados</t>
  </si>
  <si>
    <t>(No. de estudios previos revisados en el periodo de medición / No. de estudios  previos recibidos en el periodo de medición)</t>
  </si>
  <si>
    <t>Se calcula a partir del número de estudios previos revisados frente al numero de solicitudes recibidas</t>
  </si>
  <si>
    <t>Estudios previos recibidos para revisión 
Estudios previos revisados remitidos al área solicitante</t>
  </si>
  <si>
    <t>Porcentaje de contratos firmados y legalizados</t>
  </si>
  <si>
    <t>(No. de contratos firmados y legalizados / No. de solicitudes de contratación recibidas)*100 (peso porcentual del periodo)</t>
  </si>
  <si>
    <t>Se calcula a partir del número de solicitudes de contratación legalizadas frente al numero de solicitudes recibidas</t>
  </si>
  <si>
    <t>Minutas (Secop II) de los Contratos Electrónicos y Minutas (Secop I) cuando aplique</t>
  </si>
  <si>
    <t>Porcentaje de procesos con pliegos de condiciones elaborados y</t>
  </si>
  <si>
    <t>(No. de  pliegos de condiciones elabrorados y publicados / No. de estudios previos y anexos técnicos radicados para elaboración de pliego de condiciones)*100 (peso porcentual del periodo)</t>
  </si>
  <si>
    <t>Se calcula a partir del número de  pliegos de condiciones elabrorados y publicados frente al numero de estudios previos y anexos técnicos radicados para elaboración de pliego de condiciones</t>
  </si>
  <si>
    <t xml:space="preserve">Solicitudes de contratación radicadas
Pliegos publicados en SECOP </t>
  </si>
  <si>
    <t>Porcentaje de informes de seguimiento al PAABS elaborados y presentados</t>
  </si>
  <si>
    <t>(Numero de informes de seguimiento al PAABS elaborados y presentados en el periodo de medición/ Numero total de informes de seguimiento al PAABS a elaborar en la vigencia) * 100</t>
  </si>
  <si>
    <t>Se calcula a partir del numero de informes PAABS elaborados en la vigencia con respecto a lo programado</t>
  </si>
  <si>
    <t>Informes de seguimiento al PAABS
Correos electrónicos 
Actas de reuniones de seguimiento.</t>
  </si>
  <si>
    <t>Porcentaje de respuestas a requerimientos emitidas.</t>
  </si>
  <si>
    <t>(No. De respuestas a requerimientos emitidas o expedidas / No. de requerimientos recibidos)*100 (peso porcentual del periodo)</t>
  </si>
  <si>
    <t>Se calcula a partir del número de respuestas a requerimientos elaboradas y remitidas  frente al numero de requerimientos recibidos</t>
  </si>
  <si>
    <t>Correos, oficios o memorandos con respuestas emitida</t>
  </si>
  <si>
    <t>Porcentaje de capacitaciones y/o socializaciones sobre procesos de contratación realizadas</t>
  </si>
  <si>
    <t xml:space="preserve">(Número de capacitaciones y/o sensibilizaciones realizadas /programas segun los indicadores establecidos </t>
  </si>
  <si>
    <t>Actas
Grabaciones  
Listados de asistencia</t>
  </si>
  <si>
    <t>Porcentaje de contratos y/o convenios liquidados</t>
  </si>
  <si>
    <t>(No. de liquidaciones realizadas  /No. de soliciutdes liquidaciones radicadas ) * 100 (peso porcentual del periodo)</t>
  </si>
  <si>
    <t>Se calcula a partir del número de liquidaciones realizadas frente al numero de solicitudes de liquidaciones radicadas</t>
  </si>
  <si>
    <t>Solicitudes de liquidación liquidadas
Actas de liquidación realizadas y publicadas en SECOP</t>
  </si>
  <si>
    <t>Porcentaje de alertas generadas de estado y fecha límite para trámite de liquidación de contratos y/o convenios</t>
  </si>
  <si>
    <t>(No. de alertas generadas / No. de alertas identificadas)</t>
  </si>
  <si>
    <t>Se calcula a partir del número de alertas  generadas frente a las identificadas</t>
  </si>
  <si>
    <t>Memorandos y/o correos remitidos a las dependencias.</t>
  </si>
  <si>
    <t>Nombre: Jennifer Lorena Moreno Arcila</t>
  </si>
  <si>
    <t>Nombre: Luis Guillermo Flechas Salcedo</t>
  </si>
  <si>
    <t>Cargo: Director de Contratación</t>
  </si>
  <si>
    <t>Atención a la Ciudadanía</t>
  </si>
  <si>
    <t>Actualizar la información de la Guia de Tramites y Servicios de Bogota de la Alcaldia Mayor</t>
  </si>
  <si>
    <t>Número de actualizaciones de la información relacionada al proceso de Atención a la Ciudadanía en plataformas virtuales</t>
  </si>
  <si>
    <t>Subsecretaría de Gestión Corporativa - Atención a la Ciudadanía</t>
  </si>
  <si>
    <t xml:space="preserve">Acta de seguimiento mensual </t>
  </si>
  <si>
    <t>Se realizó la actualización del mes de marzo de la información relacionada al proceso de Atención a la Ciudadanía en plataformas virtuales.</t>
  </si>
  <si>
    <r>
      <rPr>
        <sz val="11"/>
        <color rgb="FF000000"/>
        <rFont val="Times New Roman"/>
      </rPr>
      <t xml:space="preserve">Acta de seguimiento del mes de marzo.
</t>
    </r>
    <r>
      <rPr>
        <u/>
        <sz val="11"/>
        <color rgb="FF000000"/>
        <rFont val="Times New Roman"/>
      </rPr>
      <t>Evidencia</t>
    </r>
    <r>
      <rPr>
        <sz val="11"/>
        <color rgb="FF000000"/>
        <rFont val="Times New Roman"/>
      </rPr>
      <t>: https://secretariadistritald-my.sharepoint.com/:f:/g/personal/dpedraza_sdmujer_gov_co/EsMKMEtW8lxFjiK3kBRSawwBAfC0Lqtxz2u-C_em31g6_g?e=HJVfMf</t>
    </r>
  </si>
  <si>
    <t>Se realizó la actualización de los meses de enero, febrero y marzo de la información relacionada al proceso de Atención a la Ciudadanía en plataformas virtuales.</t>
  </si>
  <si>
    <t>No se presentaron retrasos.</t>
  </si>
  <si>
    <t>Sensibilizar a servidoras/es y contratistas en temas de atención a la ciudadanía y gestión de peticiones ciudadanas.</t>
  </si>
  <si>
    <t>Número de sensibilizaciones a servidoras/es y contratistas en temas de atención a la ciudadanía y gestión de peticiones ciudadanas realizadas.</t>
  </si>
  <si>
    <t>Listados de asistencia
Presentación</t>
  </si>
  <si>
    <t>Difundir piezas de comunicación para sensibilizar a las servidoras/es y contratistas en temas de atención a la ciudadanía y gestión de peticiones ciudadanas.</t>
  </si>
  <si>
    <t>Número de piezas comunicacionales para sensibilizar a las servidoras/es y contratistas en temas de atención a la ciudadanía y gestión de peticiones ciudadanas difundidas</t>
  </si>
  <si>
    <t>Piezas publicadas en Boletina Informativa.</t>
  </si>
  <si>
    <t>Recibir, registrar, asignar y hacer seguimiento a la gestión de las peticiones ciudadanas (PQRS) y al manejo del Sistema Distrital para la Gestión de Peticiones Ciudadanas, Bogotá te escucha.</t>
  </si>
  <si>
    <t>(No de peticiones ciudadanas atendidas oportunamente/No de peticiones ciudadana recibidas)*100%</t>
  </si>
  <si>
    <t>Porcentaje de respuestas peticiones ciudadanas con respuesta oportuna de acuerdo con la normatividad vigente</t>
  </si>
  <si>
    <t>Reportes de gestión de las peticiones ciudadanas (PQRS) en la Secretaría Distrital de la Mujer</t>
  </si>
  <si>
    <t>Teniendo en cuenta que la información estadística es remitida por la Secretaría General los primeros días del mes siguiente, durante el mes anterior (febrero) se registraron 208 peticiones y se realizó el cierre de 212 peticiones (115 del mismo mes y 97 correspondientes al mes anterior), todas ellas recibidas a través de los distintos canales de atención dispuestos por la Secretaría Distrital de la Mujer y por traslado en el Sistema Distrital para la Gestión de Peticiones Ciudadanas - Bogotá te escucha.</t>
  </si>
  <si>
    <r>
      <rPr>
        <sz val="11"/>
        <color rgb="FF000000"/>
        <rFont val="Times New Roman"/>
      </rPr>
      <t xml:space="preserve">Reporte de gestión de las peticiones ciudadanas (PQRS) en la Secretaría Distrital de la Mujer del mes de febrero.
</t>
    </r>
    <r>
      <rPr>
        <u/>
        <sz val="11"/>
        <color rgb="FF000000"/>
        <rFont val="Times New Roman"/>
      </rPr>
      <t>Evidencia</t>
    </r>
    <r>
      <rPr>
        <sz val="11"/>
        <color rgb="FF000000"/>
        <rFont val="Times New Roman"/>
      </rPr>
      <t>: https://secretariadistritald-my.sharepoint.com/:f:/g/personal/dpedraza_sdmujer_gov_co/EkJEI7K5aV1Fp0_C29hCGcoBM18rUIUBghoR4CooXCpVmw?e=W5zKGt</t>
    </r>
  </si>
  <si>
    <t>Teniendo en cuenta que la información estadística es remitida por la Secretaría General los primeros días del mes siguiente, durante los meses anteriores (diciembre, enero y febrero) se registraron 579 peticiones y se ha realizado el cierre de 576 peticiones, todas ellas recibidas a través de los distintos canales de atención dispuestos por la Secretaría Distrital de la Mujer y por traslado en el Sistema Distrital para la Gestión de Peticiones Ciudadanas - Bogotá te escucha.</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</si>
  <si>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</si>
  <si>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(Número de espacios de articulación interinstitucional con participación de la SDMujer en el periodo de medición/Número de espacios de articulación interinstitucional participaciones programados Red Distrital de Quejas y Reclamos (Veeduría Distrital), Secretaría General de la Alcaldía Mayor de Bogotá, y otras entidades distritales y nacionales)*100%</t>
  </si>
  <si>
    <t>Porcentaje de espacios de articulación interinstitucional y promoción de la cooperación e intercambio de conocimientos en temas de atención a la ciudadanía con participación de la SDMujer</t>
  </si>
  <si>
    <t>Listados de asistencia</t>
  </si>
  <si>
    <t>Elaborar informes mensuales de seguimiento a la gestión de las peticiones ciudadanas.</t>
  </si>
  <si>
    <t>Número de informes de seguimiento a la gestión de las peticiones ciudadanas.</t>
  </si>
  <si>
    <t>Informes de seguimiento a la gestión de las peticiones ciudadanas.</t>
  </si>
  <si>
    <t>Informes mensuales de seguimiento</t>
  </si>
  <si>
    <t>En el mes de marzo, se elaboró el informe mensual de seguimiento de PQRS y atención a la ciudadanía correspondiente al mes de febrero de 2024. El informe se encuentra publicado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</si>
  <si>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r>
      <rPr>
        <sz val="11"/>
        <color rgb="FF000000"/>
        <rFont val="Times New Roman"/>
      </rPr>
      <t xml:space="preserve">Informe mensual de seguimiento del mes de febrero 2024.
</t>
    </r>
    <r>
      <rPr>
        <u/>
        <sz val="11"/>
        <color rgb="FF000000"/>
        <rFont val="Times New Roman"/>
      </rPr>
      <t>Evidencia</t>
    </r>
    <r>
      <rPr>
        <sz val="11"/>
        <color rgb="FF000000"/>
        <rFont val="Times New Roman"/>
      </rPr>
      <t xml:space="preserve">: https://secretariadistritald-my.sharepoint.com/:f:/g/personal/dpedraza_sdmujer_gov_co/Eig6vHNc5QRDuXu_BwnPFwoBWKFY31YOHfheUk5mp5uweQ?e=tEFB0b
</t>
    </r>
  </si>
  <si>
    <t>Se elaboraron los informes mensuales de seguimiento de PQRS y atención a la ciudadanía correspondiente a los meses de diciembre 2023, enero y febrero 2024. Los informes se encuentran publicados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</si>
  <si>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 xml:space="preserve">Nombre: Diego Andrés Pedraza Peña </t>
  </si>
  <si>
    <t xml:space="preserve">Nombre: Margarita Maria Rua Atehortua </t>
  </si>
  <si>
    <t>Cargo: Subsecretaria de Gestión Corporativa</t>
  </si>
  <si>
    <t>Página 4 de 4</t>
  </si>
  <si>
    <t>CONTROL DE CAMBIOS EN EL PLAN DE ACCIÓN</t>
  </si>
  <si>
    <t>Fecha de aprobación</t>
  </si>
  <si>
    <t>Cambio</t>
  </si>
  <si>
    <t>Justificación del cambio</t>
  </si>
  <si>
    <t>Actualización del Plan de Acción</t>
  </si>
  <si>
    <t>Se incluyen los indicadores de POA de los procesos liderados por la Subsecretaría de Gestión Corporativa y sus Direcciones, Oficina Asesora Jurídica y la Oficina de Control Disciplinario Interno
Se ajusta la formulación de acuerdo con los lineamientos de la GU-PR-03 Guía metodológica para la planeación institucional.</t>
  </si>
  <si>
    <t>PRODUCTO INSTITUCIONAL</t>
  </si>
  <si>
    <t xml:space="preserve">PROCESO ASOCIADO - PLAN OPERATIVO </t>
  </si>
  <si>
    <t xml:space="preserve">NOMBRE PROYECTO DE INVERSIÓN </t>
  </si>
  <si>
    <t>NOMBRE META / INDICADOR</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</si>
  <si>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</si>
  <si>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</si>
  <si>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</si>
  <si>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</si>
  <si>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</si>
  <si>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</si>
  <si>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</si>
  <si>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</si>
  <si>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</si>
  <si>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</si>
  <si>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</si>
  <si>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</si>
  <si>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</si>
  <si>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</si>
  <si>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</si>
  <si>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</si>
  <si>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</si>
  <si>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</si>
  <si>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</si>
  <si>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</si>
  <si>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</si>
  <si>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</si>
  <si>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</si>
  <si>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</si>
  <si>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</si>
  <si>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</si>
  <si>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</si>
  <si>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</si>
  <si>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</si>
  <si>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</si>
  <si>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</si>
  <si>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</si>
  <si>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</si>
  <si>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</si>
  <si>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</si>
  <si>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</si>
  <si>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</si>
  <si>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</si>
  <si>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</si>
  <si>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</si>
  <si>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</si>
  <si>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</si>
  <si>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</si>
  <si>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</si>
  <si>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</si>
  <si>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</si>
  <si>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</si>
  <si>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</si>
  <si>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</si>
  <si>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</si>
  <si>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</si>
  <si>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</si>
  <si>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</si>
  <si>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</si>
  <si>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</si>
  <si>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</si>
  <si>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</si>
  <si>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</si>
  <si>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</si>
  <si>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</si>
  <si>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</si>
  <si>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</si>
  <si>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</si>
  <si>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</si>
  <si>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</si>
  <si>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</si>
  <si>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</si>
  <si>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</si>
  <si>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</si>
  <si>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</si>
  <si>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</si>
  <si>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</si>
  <si>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</si>
  <si>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</si>
  <si>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</si>
  <si>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</si>
  <si>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</si>
  <si>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</si>
  <si>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</si>
  <si>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</si>
  <si>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</si>
  <si>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</si>
  <si>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</si>
  <si>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</si>
  <si>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</si>
  <si>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</si>
  <si>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</si>
  <si>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</si>
  <si>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</si>
  <si>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</si>
  <si>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</si>
  <si>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</si>
  <si>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</si>
  <si>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</si>
  <si>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</si>
  <si>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</si>
  <si>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</si>
  <si>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</si>
  <si>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</si>
  <si>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</si>
  <si>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</si>
  <si>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</si>
  <si>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</si>
  <si>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</si>
  <si>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</si>
  <si>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</si>
  <si>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</si>
  <si>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</si>
  <si>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</si>
  <si>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</si>
  <si>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</si>
  <si>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</si>
  <si>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</si>
  <si>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</si>
  <si>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</si>
  <si>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</si>
  <si>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</si>
  <si>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</si>
  <si>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</si>
  <si>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</si>
  <si>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</si>
  <si>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</si>
  <si>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</si>
  <si>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</si>
  <si>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</si>
  <si>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</si>
  <si>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</si>
  <si>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</si>
  <si>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</si>
  <si>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</si>
  <si>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</si>
  <si>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</si>
  <si>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</si>
  <si>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</si>
  <si>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</si>
  <si>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</si>
  <si>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</si>
  <si>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</si>
  <si>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</si>
  <si>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</si>
  <si>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</si>
  <si>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</si>
  <si>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</si>
  <si>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</si>
  <si>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</si>
  <si>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</si>
  <si>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</si>
  <si>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</si>
  <si>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</si>
  <si>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</si>
  <si>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</si>
  <si>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</si>
  <si>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</si>
  <si>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</si>
  <si>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Durante el mes de marzo no se realizaron liberaciones ni anulaciones; se ejecutaron los giros de pagos pendientes.</t>
  </si>
  <si>
    <t>Durante el mes de marzo se hizo liberación del contrato No.190 de 2023 por valor de $22.730.748. De otra parte, se ejecutaron lo giros de pagos pendientes.</t>
  </si>
  <si>
    <t>Se gestionó (seguimiento, trazabilidad y asignaciòn) el 100% de las mesas de ayuda del mes de Marzo recibidas por almacén e inventarios en las siguientes categorias, cuyo total fue de 57 requerimientos, distribuidos de la siguiente manera:
- 21 Almacén e Inventarios
- 19 Asignación de Inventarios  
- 07 Otros
- 04 Reintegro de Bienes a Almacén                                                                                                                                                                                                                                                                                                                                                                                                                                                
- 03 Solicitud de Bienes Devolutivos
- 03 Traslado de Inventarios</t>
  </si>
  <si>
    <t>Revisión OAP: Rocío López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</si>
</sst>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quot;$&quot;* #,##0.00_-;\-&quot;$&quot;* #,##0.00_-;_-&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0%"/>
    <numFmt numFmtId="174" formatCode="#,##0;[Red]#,##0"/>
    <numFmt numFmtId="175" formatCode="_-[$$-240A]\ * #,##0.00_-;\-[$$-240A]\ * #,##0.00_-;_-[$$-240A]\ * &quot;-&quot;??_-;_-@_-"/>
    <numFmt numFmtId="176" formatCode="&quot;$&quot;\ #,##0.00"/>
  </numFmts>
  <fonts count="52"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u/>
      <sz val="11"/>
      <color theme="10"/>
      <name val="Calibri"/>
      <family val="2"/>
      <scheme val="minor"/>
    </font>
    <font>
      <sz val="10"/>
      <color theme="1"/>
      <name val="Times New Roman"/>
      <family val="1"/>
    </font>
    <font>
      <sz val="10"/>
      <name val="Times New Roman"/>
      <family val="1"/>
    </font>
    <font>
      <sz val="11"/>
      <color rgb="FF242424"/>
      <name val="Times New Roman"/>
      <family val="1"/>
    </font>
    <font>
      <u/>
      <sz val="11"/>
      <name val="Calibri"/>
      <family val="2"/>
      <scheme val="minor"/>
    </font>
    <font>
      <sz val="12"/>
      <color rgb="FF000000"/>
      <name val="Times New Roman"/>
      <family val="1"/>
    </font>
    <font>
      <sz val="12"/>
      <name val="Times New Roman"/>
      <family val="1"/>
    </font>
    <font>
      <sz val="14"/>
      <color rgb="FF000000"/>
      <name val="Times New Roman"/>
      <family val="1"/>
    </font>
    <font>
      <sz val="12"/>
      <color rgb="FFFF0000"/>
      <name val="Times New Roman"/>
      <family val="1"/>
    </font>
    <font>
      <sz val="14"/>
      <name val="Times New Roman"/>
      <family val="1"/>
    </font>
    <font>
      <b/>
      <sz val="11"/>
      <color rgb="FF000000"/>
      <name val="Times New Roman"/>
    </font>
    <font>
      <sz val="11"/>
      <color rgb="FF000000"/>
      <name val="Times New Roman"/>
    </font>
    <font>
      <u/>
      <sz val="11"/>
      <color rgb="FF000000"/>
      <name val="Times New Roman"/>
    </font>
  </fonts>
  <fills count="15">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FF"/>
        <bgColor rgb="FF000000"/>
      </patternFill>
    </fill>
  </fills>
  <borders count="91">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indexed="64"/>
      </top>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medium">
        <color indexed="64"/>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thin">
        <color indexed="64"/>
      </right>
      <top/>
      <bottom style="medium">
        <color rgb="FF000000"/>
      </bottom>
      <diagonal/>
    </border>
    <border>
      <left/>
      <right style="medium">
        <color rgb="FF000000"/>
      </right>
      <top style="thin">
        <color indexed="64"/>
      </top>
      <bottom/>
      <diagonal/>
    </border>
    <border>
      <left/>
      <right style="medium">
        <color rgb="FF000000"/>
      </right>
      <top/>
      <bottom style="medium">
        <color rgb="FF000000"/>
      </bottom>
      <diagonal/>
    </border>
    <border>
      <left style="thin">
        <color rgb="FF000000"/>
      </left>
      <right/>
      <top style="thin">
        <color indexed="64"/>
      </top>
      <bottom/>
      <diagonal/>
    </border>
    <border>
      <left/>
      <right style="thin">
        <color rgb="FF000000"/>
      </right>
      <top/>
      <bottom style="medium">
        <color indexed="64"/>
      </bottom>
      <diagonal/>
    </border>
    <border>
      <left style="thin">
        <color rgb="FF000000"/>
      </left>
      <right/>
      <top/>
      <bottom style="medium">
        <color indexed="64"/>
      </bottom>
      <diagonal/>
    </border>
    <border>
      <left/>
      <right style="thin">
        <color rgb="FF000000"/>
      </right>
      <top style="thin">
        <color rgb="FF000000"/>
      </top>
      <bottom style="thin">
        <color rgb="FF000000"/>
      </bottom>
      <diagonal/>
    </border>
  </borders>
  <cellStyleXfs count="37">
    <xf numFmtId="0" fontId="0" fillId="0" borderId="0"/>
    <xf numFmtId="0" fontId="18" fillId="3" borderId="62" applyNumberFormat="0" applyAlignment="0" applyProtection="0"/>
    <xf numFmtId="49" fontId="20" fillId="0" borderId="0" applyFill="0" applyBorder="0" applyProtection="0">
      <alignment horizontal="left" vertical="center"/>
    </xf>
    <xf numFmtId="0" fontId="21" fillId="4" borderId="63" applyNumberFormat="0" applyFont="0" applyFill="0" applyAlignment="0"/>
    <xf numFmtId="0" fontId="21" fillId="4" borderId="64" applyNumberFormat="0" applyFont="0" applyFill="0" applyAlignment="0"/>
    <xf numFmtId="0" fontId="23" fillId="5" borderId="0" applyNumberFormat="0" applyProtection="0">
      <alignment horizontal="left" wrapText="1" indent="4"/>
    </xf>
    <xf numFmtId="0" fontId="24" fillId="5" borderId="0" applyNumberFormat="0" applyProtection="0">
      <alignment horizontal="left" wrapText="1" indent="4"/>
    </xf>
    <xf numFmtId="0" fontId="22" fillId="6" borderId="0" applyNumberFormat="0" applyBorder="0" applyAlignment="0" applyProtection="0"/>
    <xf numFmtId="16" fontId="25" fillId="0" borderId="0" applyFont="0" applyFill="0" applyBorder="0" applyAlignment="0">
      <alignment horizontal="left"/>
    </xf>
    <xf numFmtId="0" fontId="26" fillId="7" borderId="0" applyNumberFormat="0" applyBorder="0" applyProtection="0">
      <alignment horizontal="center" vertical="center"/>
    </xf>
    <xf numFmtId="169" fontId="18" fillId="0" borderId="0" applyFont="0" applyFill="0" applyBorder="0" applyAlignment="0" applyProtection="0"/>
    <xf numFmtId="168" fontId="18" fillId="0" borderId="0" applyFont="0" applyFill="0" applyBorder="0" applyAlignment="0" applyProtection="0"/>
    <xf numFmtId="41" fontId="18" fillId="0" borderId="0" applyFont="0" applyFill="0" applyBorder="0" applyAlignment="0" applyProtection="0"/>
    <xf numFmtId="169" fontId="4" fillId="0" borderId="0" applyFon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167" fontId="18" fillId="0" borderId="0" applyFont="0" applyFill="0" applyBorder="0" applyAlignment="0" applyProtection="0"/>
    <xf numFmtId="171" fontId="2"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4" fontId="21" fillId="0" borderId="0" applyFont="0" applyFill="0" applyBorder="0" applyAlignment="0" applyProtection="0"/>
    <xf numFmtId="0" fontId="27" fillId="8" borderId="0" applyNumberFormat="0" applyBorder="0" applyAlignment="0" applyProtection="0"/>
    <xf numFmtId="0" fontId="2" fillId="0" borderId="0"/>
    <xf numFmtId="0" fontId="2" fillId="0" borderId="0"/>
    <xf numFmtId="0" fontId="21" fillId="0" borderId="0"/>
    <xf numFmtId="0" fontId="5" fillId="0" borderId="0"/>
    <xf numFmtId="0" fontId="4"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4" fillId="0" borderId="0" applyFill="0" applyBorder="0">
      <alignment wrapText="1"/>
    </xf>
    <xf numFmtId="0" fontId="19" fillId="0" borderId="0"/>
    <xf numFmtId="0" fontId="28" fillId="5" borderId="0" applyNumberFormat="0" applyBorder="0" applyProtection="0">
      <alignment horizontal="left" indent="1"/>
    </xf>
    <xf numFmtId="0" fontId="39" fillId="0" borderId="0" applyNumberFormat="0" applyFill="0" applyBorder="0" applyAlignment="0" applyProtection="0"/>
    <xf numFmtId="0" fontId="39" fillId="0" borderId="0" applyNumberFormat="0" applyFill="0" applyBorder="0" applyAlignment="0" applyProtection="0"/>
    <xf numFmtId="41" fontId="18" fillId="0" borderId="0" applyFont="0" applyFill="0" applyBorder="0" applyAlignment="0" applyProtection="0"/>
  </cellStyleXfs>
  <cellXfs count="678">
    <xf numFmtId="0" fontId="0" fillId="0" borderId="0" xfId="0"/>
    <xf numFmtId="174" fontId="18" fillId="0" borderId="0" xfId="14" applyNumberFormat="1" applyFont="1" applyBorder="1" applyAlignment="1">
      <alignment vertical="center"/>
    </xf>
    <xf numFmtId="0" fontId="0" fillId="0" borderId="0" xfId="0" applyAlignment="1">
      <alignment vertical="center"/>
    </xf>
    <xf numFmtId="0" fontId="9" fillId="9" borderId="65" xfId="22" applyFont="1" applyFill="1" applyBorder="1" applyAlignment="1">
      <alignment vertical="center" wrapText="1"/>
    </xf>
    <xf numFmtId="0" fontId="9" fillId="9" borderId="0" xfId="22" applyFont="1" applyFill="1" applyAlignment="1">
      <alignment vertical="center" wrapText="1"/>
    </xf>
    <xf numFmtId="0" fontId="11" fillId="9" borderId="0" xfId="22" applyFont="1" applyFill="1" applyAlignment="1">
      <alignment vertical="center" wrapText="1"/>
    </xf>
    <xf numFmtId="0" fontId="9" fillId="9" borderId="1" xfId="22" applyFont="1" applyFill="1" applyBorder="1" applyAlignment="1">
      <alignment vertical="center" wrapText="1"/>
    </xf>
    <xf numFmtId="0" fontId="8" fillId="9" borderId="0" xfId="22" applyFont="1" applyFill="1" applyAlignment="1">
      <alignment vertical="center" wrapText="1"/>
    </xf>
    <xf numFmtId="0" fontId="8" fillId="9" borderId="2" xfId="22" applyFont="1" applyFill="1" applyBorder="1" applyAlignment="1">
      <alignment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9" borderId="1" xfId="22" applyFont="1" applyFill="1" applyBorder="1" applyAlignment="1">
      <alignment horizontal="center" vertical="center" wrapText="1"/>
    </xf>
    <xf numFmtId="0" fontId="9" fillId="9" borderId="66" xfId="22" applyFont="1" applyFill="1" applyBorder="1" applyAlignment="1">
      <alignment horizontal="center" vertical="center" wrapText="1"/>
    </xf>
    <xf numFmtId="0" fontId="12" fillId="9" borderId="0" xfId="22" applyFont="1" applyFill="1" applyAlignment="1">
      <alignment horizontal="center" vertical="center" wrapText="1"/>
    </xf>
    <xf numFmtId="0" fontId="9" fillId="9" borderId="0" xfId="22" applyFont="1" applyFill="1" applyAlignment="1">
      <alignment horizontal="center" vertical="center" wrapText="1"/>
    </xf>
    <xf numFmtId="0" fontId="12" fillId="0" borderId="0" xfId="22" applyFont="1" applyAlignment="1">
      <alignment horizontal="center" vertical="center" wrapText="1"/>
    </xf>
    <xf numFmtId="0" fontId="13" fillId="2" borderId="0" xfId="22" applyFont="1" applyFill="1" applyAlignment="1">
      <alignment vertical="center" wrapText="1"/>
    </xf>
    <xf numFmtId="0" fontId="30" fillId="9" borderId="1" xfId="0" applyFont="1" applyFill="1" applyBorder="1" applyAlignment="1">
      <alignment vertical="center"/>
    </xf>
    <xf numFmtId="0" fontId="30" fillId="9" borderId="0" xfId="0" applyFont="1" applyFill="1" applyAlignment="1">
      <alignment vertical="center"/>
    </xf>
    <xf numFmtId="0" fontId="30" fillId="9" borderId="2" xfId="0" applyFont="1" applyFill="1" applyBorder="1" applyAlignment="1">
      <alignment vertical="center"/>
    </xf>
    <xf numFmtId="174" fontId="0" fillId="0" borderId="0" xfId="0" applyNumberFormat="1" applyAlignment="1">
      <alignment vertical="center"/>
    </xf>
    <xf numFmtId="165" fontId="18" fillId="0" borderId="0" xfId="15" applyFont="1" applyAlignment="1">
      <alignment vertical="center"/>
    </xf>
    <xf numFmtId="0" fontId="9" fillId="0" borderId="4" xfId="22" applyFont="1" applyBorder="1" applyAlignment="1">
      <alignment horizontal="left" vertical="center" wrapText="1"/>
    </xf>
    <xf numFmtId="0" fontId="9" fillId="10" borderId="5" xfId="22" applyFont="1" applyFill="1" applyBorder="1" applyAlignment="1">
      <alignment horizontal="left" vertical="center" wrapText="1"/>
    </xf>
    <xf numFmtId="173" fontId="9" fillId="10" borderId="5" xfId="28" applyNumberFormat="1" applyFont="1" applyFill="1" applyBorder="1" applyAlignment="1" applyProtection="1">
      <alignment vertical="center" wrapText="1"/>
    </xf>
    <xf numFmtId="165" fontId="29" fillId="0" borderId="0" xfId="15" applyFont="1" applyAlignment="1">
      <alignment vertical="center"/>
    </xf>
    <xf numFmtId="0" fontId="9" fillId="10" borderId="6" xfId="22" applyFont="1" applyFill="1" applyBorder="1" applyAlignment="1">
      <alignment horizontal="left" vertical="center" wrapText="1"/>
    </xf>
    <xf numFmtId="9" fontId="8" fillId="10" borderId="6" xfId="28" applyFont="1" applyFill="1" applyBorder="1" applyAlignment="1" applyProtection="1">
      <alignment horizontal="center" vertical="center" wrapText="1"/>
      <protection locked="0"/>
    </xf>
    <xf numFmtId="0" fontId="9" fillId="0" borderId="6" xfId="22" applyFont="1" applyBorder="1" applyAlignment="1">
      <alignment horizontal="left" vertical="center" wrapText="1"/>
    </xf>
    <xf numFmtId="9" fontId="8" fillId="0" borderId="6" xfId="29" applyFont="1" applyFill="1" applyBorder="1" applyAlignment="1" applyProtection="1">
      <alignment horizontal="center" vertical="center" wrapText="1"/>
      <protection locked="0"/>
    </xf>
    <xf numFmtId="9" fontId="8" fillId="10" borderId="5" xfId="28" applyFont="1" applyFill="1" applyBorder="1" applyAlignment="1" applyProtection="1">
      <alignment horizontal="center" vertical="center" wrapText="1"/>
      <protection locked="0"/>
    </xf>
    <xf numFmtId="0" fontId="30" fillId="0" borderId="0" xfId="0" applyFont="1" applyAlignment="1">
      <alignment vertical="center"/>
    </xf>
    <xf numFmtId="0" fontId="32" fillId="10" borderId="7" xfId="0" applyFont="1" applyFill="1" applyBorder="1" applyAlignment="1">
      <alignment vertical="center"/>
    </xf>
    <xf numFmtId="0" fontId="32" fillId="10" borderId="8" xfId="0" applyFont="1" applyFill="1" applyBorder="1" applyAlignment="1">
      <alignment vertical="center"/>
    </xf>
    <xf numFmtId="0" fontId="32" fillId="10" borderId="0" xfId="0" applyFont="1" applyFill="1" applyAlignment="1">
      <alignment vertical="center"/>
    </xf>
    <xf numFmtId="0" fontId="32" fillId="10" borderId="9" xfId="0" applyFont="1" applyFill="1" applyBorder="1" applyAlignment="1">
      <alignment vertical="center"/>
    </xf>
    <xf numFmtId="0" fontId="32" fillId="10" borderId="10" xfId="0" applyFont="1" applyFill="1" applyBorder="1" applyAlignment="1">
      <alignment vertical="center"/>
    </xf>
    <xf numFmtId="0" fontId="32" fillId="10" borderId="11" xfId="0" applyFont="1" applyFill="1" applyBorder="1" applyAlignment="1">
      <alignment vertical="center"/>
    </xf>
    <xf numFmtId="0" fontId="32" fillId="10" borderId="6"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168" fontId="30" fillId="0" borderId="6" xfId="11" applyFont="1" applyBorder="1" applyAlignment="1">
      <alignment horizontal="center" vertical="center" wrapText="1"/>
    </xf>
    <xf numFmtId="0" fontId="30" fillId="0" borderId="6" xfId="0" applyFont="1" applyBorder="1" applyAlignment="1">
      <alignment vertical="center"/>
    </xf>
    <xf numFmtId="9" fontId="30" fillId="0" borderId="6" xfId="28" applyFont="1" applyBorder="1" applyAlignment="1">
      <alignment vertical="center"/>
    </xf>
    <xf numFmtId="0" fontId="9" fillId="10" borderId="3" xfId="0" applyFont="1" applyFill="1" applyBorder="1" applyAlignment="1">
      <alignment horizontal="center" vertical="center" wrapText="1"/>
    </xf>
    <xf numFmtId="0" fontId="33" fillId="10" borderId="6" xfId="0" applyFont="1" applyFill="1" applyBorder="1" applyAlignment="1">
      <alignment horizontal="center" vertical="center"/>
    </xf>
    <xf numFmtId="0" fontId="30" fillId="0" borderId="0" xfId="0" applyFont="1" applyAlignment="1">
      <alignment horizontal="center" vertical="center"/>
    </xf>
    <xf numFmtId="0" fontId="34" fillId="0" borderId="6" xfId="0" applyFont="1" applyBorder="1" applyAlignment="1">
      <alignment vertical="center"/>
    </xf>
    <xf numFmtId="0" fontId="33" fillId="10" borderId="6" xfId="0" applyFont="1" applyFill="1" applyBorder="1" applyAlignment="1">
      <alignment horizontal="left" vertical="center"/>
    </xf>
    <xf numFmtId="0" fontId="30" fillId="0" borderId="6" xfId="0" applyFont="1" applyBorder="1" applyAlignment="1">
      <alignment horizontal="left" vertical="center"/>
    </xf>
    <xf numFmtId="0" fontId="30" fillId="0" borderId="12" xfId="0" applyFont="1" applyBorder="1" applyAlignment="1">
      <alignment horizontal="left" vertical="center"/>
    </xf>
    <xf numFmtId="41" fontId="30" fillId="0" borderId="6" xfId="12" applyFont="1" applyFill="1" applyBorder="1" applyAlignment="1">
      <alignment vertical="center"/>
    </xf>
    <xf numFmtId="0" fontId="34" fillId="0" borderId="0" xfId="0" applyFont="1" applyAlignment="1">
      <alignment vertical="center"/>
    </xf>
    <xf numFmtId="0" fontId="32" fillId="0" borderId="0" xfId="0" applyFont="1" applyAlignment="1">
      <alignment horizontal="left" vertical="center"/>
    </xf>
    <xf numFmtId="0" fontId="32" fillId="10" borderId="6" xfId="0" applyFont="1" applyFill="1" applyBorder="1" applyAlignment="1">
      <alignment vertical="center"/>
    </xf>
    <xf numFmtId="41" fontId="30" fillId="0" borderId="12" xfId="12" applyFont="1" applyFill="1" applyBorder="1" applyAlignment="1">
      <alignment vertical="center"/>
    </xf>
    <xf numFmtId="49" fontId="30" fillId="0" borderId="12" xfId="12" applyNumberFormat="1" applyFont="1" applyFill="1" applyBorder="1" applyAlignment="1">
      <alignment vertical="center"/>
    </xf>
    <xf numFmtId="49" fontId="30" fillId="0" borderId="6" xfId="12" applyNumberFormat="1" applyFont="1" applyFill="1" applyBorder="1" applyAlignment="1">
      <alignment vertical="center"/>
    </xf>
    <xf numFmtId="0" fontId="30" fillId="0" borderId="0" xfId="0" applyFont="1" applyAlignment="1">
      <alignment horizontal="left" vertical="center"/>
    </xf>
    <xf numFmtId="0" fontId="14" fillId="9" borderId="0" xfId="0" applyFont="1" applyFill="1" applyAlignment="1">
      <alignment vertical="center"/>
    </xf>
    <xf numFmtId="0" fontId="14" fillId="9" borderId="0" xfId="0" applyFont="1" applyFill="1" applyAlignment="1">
      <alignment horizontal="center" vertical="center"/>
    </xf>
    <xf numFmtId="49" fontId="9" fillId="10" borderId="3" xfId="0" applyNumberFormat="1" applyFont="1" applyFill="1" applyBorder="1" applyAlignment="1">
      <alignment horizontal="center" vertical="center" wrapText="1"/>
    </xf>
    <xf numFmtId="0" fontId="14" fillId="0" borderId="6" xfId="0" applyFont="1" applyBorder="1" applyAlignment="1">
      <alignment vertical="center"/>
    </xf>
    <xf numFmtId="0" fontId="10" fillId="11" borderId="6"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0" fillId="11" borderId="6" xfId="0" applyFont="1" applyFill="1" applyBorder="1" applyAlignment="1">
      <alignment horizontal="left" vertical="center"/>
    </xf>
    <xf numFmtId="0" fontId="9" fillId="10" borderId="6" xfId="0" applyFont="1" applyFill="1" applyBorder="1" applyAlignment="1">
      <alignment horizontal="left" vertical="center" wrapText="1"/>
    </xf>
    <xf numFmtId="0" fontId="9" fillId="10" borderId="6" xfId="0" applyFont="1" applyFill="1" applyBorder="1" applyAlignment="1">
      <alignment vertical="center" wrapText="1"/>
    </xf>
    <xf numFmtId="175" fontId="10" fillId="11" borderId="6" xfId="15" applyNumberFormat="1" applyFont="1" applyFill="1" applyBorder="1" applyAlignment="1">
      <alignment horizontal="center" vertical="center"/>
    </xf>
    <xf numFmtId="175" fontId="10" fillId="11" borderId="6" xfId="0" applyNumberFormat="1" applyFont="1" applyFill="1" applyBorder="1" applyAlignment="1">
      <alignment horizontal="center" vertical="center"/>
    </xf>
    <xf numFmtId="9" fontId="9" fillId="10" borderId="5" xfId="28" applyFont="1" applyFill="1" applyBorder="1" applyAlignment="1" applyProtection="1">
      <alignment horizontal="center" vertical="center" wrapText="1"/>
    </xf>
    <xf numFmtId="0" fontId="35"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xf>
    <xf numFmtId="0" fontId="9" fillId="0" borderId="1" xfId="22" applyFont="1" applyBorder="1" applyAlignment="1">
      <alignment vertical="center" wrapText="1"/>
    </xf>
    <xf numFmtId="0" fontId="9" fillId="0" borderId="0" xfId="22" applyFont="1" applyAlignment="1">
      <alignment vertical="center" wrapText="1"/>
    </xf>
    <xf numFmtId="0" fontId="11" fillId="0" borderId="0" xfId="22" applyFont="1" applyAlignment="1">
      <alignment vertical="center" wrapText="1"/>
    </xf>
    <xf numFmtId="0" fontId="8" fillId="0" borderId="0" xfId="22" applyFont="1" applyAlignment="1">
      <alignment vertical="center" wrapText="1"/>
    </xf>
    <xf numFmtId="0" fontId="8" fillId="0" borderId="2" xfId="22" applyFont="1" applyBorder="1" applyAlignment="1">
      <alignment vertical="center" wrapText="1"/>
    </xf>
    <xf numFmtId="172" fontId="18" fillId="0" borderId="6" xfId="10" applyNumberFormat="1" applyFont="1" applyBorder="1" applyAlignment="1">
      <alignment vertical="center"/>
    </xf>
    <xf numFmtId="172" fontId="18" fillId="0" borderId="13" xfId="10" applyNumberFormat="1" applyFont="1" applyBorder="1" applyAlignment="1">
      <alignment vertical="center"/>
    </xf>
    <xf numFmtId="172" fontId="18" fillId="0" borderId="4" xfId="10" applyNumberFormat="1" applyFont="1" applyBorder="1" applyAlignment="1">
      <alignment vertical="center"/>
    </xf>
    <xf numFmtId="172" fontId="18" fillId="0" borderId="12" xfId="10" applyNumberFormat="1" applyFont="1" applyBorder="1" applyAlignment="1">
      <alignment vertical="center"/>
    </xf>
    <xf numFmtId="172" fontId="18" fillId="0" borderId="15" xfId="10" applyNumberFormat="1"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5" fontId="10" fillId="0" borderId="6" xfId="15" applyNumberFormat="1" applyFont="1" applyFill="1" applyBorder="1" applyAlignment="1">
      <alignment horizontal="center" vertical="center"/>
    </xf>
    <xf numFmtId="0" fontId="14" fillId="12" borderId="6" xfId="0" applyFont="1" applyFill="1" applyBorder="1" applyAlignment="1">
      <alignment horizontal="center" vertical="center"/>
    </xf>
    <xf numFmtId="0" fontId="10" fillId="12" borderId="6" xfId="0" applyFont="1" applyFill="1" applyBorder="1" applyAlignment="1">
      <alignment horizontal="center" vertical="center"/>
    </xf>
    <xf numFmtId="9" fontId="18" fillId="0" borderId="12" xfId="28" applyFont="1" applyBorder="1" applyAlignment="1">
      <alignment vertical="center"/>
    </xf>
    <xf numFmtId="0" fontId="9" fillId="10" borderId="12" xfId="0" applyFont="1" applyFill="1" applyBorder="1" applyAlignment="1">
      <alignment horizontal="center" vertical="center" wrapText="1"/>
    </xf>
    <xf numFmtId="9" fontId="32" fillId="10" borderId="6" xfId="28" applyFont="1" applyFill="1" applyBorder="1" applyAlignment="1">
      <alignment horizontal="center" vertical="center" wrapText="1"/>
    </xf>
    <xf numFmtId="9" fontId="30" fillId="0" borderId="0" xfId="28" applyFont="1" applyAlignment="1">
      <alignment vertical="center"/>
    </xf>
    <xf numFmtId="176" fontId="14" fillId="0" borderId="6" xfId="14" applyNumberFormat="1" applyFont="1" applyBorder="1" applyAlignment="1">
      <alignment vertical="center"/>
    </xf>
    <xf numFmtId="176" fontId="10" fillId="11" borderId="6" xfId="14" applyNumberFormat="1" applyFont="1" applyFill="1" applyBorder="1" applyAlignment="1">
      <alignment horizontal="center" vertical="center"/>
    </xf>
    <xf numFmtId="0" fontId="9" fillId="13" borderId="6" xfId="22" applyFont="1" applyFill="1" applyBorder="1" applyAlignment="1">
      <alignment horizontal="center" vertical="center" wrapText="1"/>
    </xf>
    <xf numFmtId="0" fontId="9" fillId="9" borderId="67" xfId="22" applyFont="1" applyFill="1" applyBorder="1" applyAlignment="1">
      <alignment vertical="center" wrapText="1"/>
    </xf>
    <xf numFmtId="0" fontId="9" fillId="9" borderId="68" xfId="22" applyFont="1" applyFill="1" applyBorder="1" applyAlignment="1">
      <alignment vertical="center" wrapText="1"/>
    </xf>
    <xf numFmtId="0" fontId="9" fillId="0" borderId="5" xfId="22" applyFont="1" applyBorder="1" applyAlignment="1">
      <alignment horizontal="center" vertical="center" wrapText="1"/>
    </xf>
    <xf numFmtId="0" fontId="9" fillId="13" borderId="18" xfId="22" applyFont="1" applyFill="1" applyBorder="1" applyAlignment="1">
      <alignment horizontal="center" vertical="center" wrapText="1"/>
    </xf>
    <xf numFmtId="0" fontId="9" fillId="13" borderId="19" xfId="22" applyFont="1" applyFill="1" applyBorder="1" applyAlignment="1">
      <alignment horizontal="center" vertical="center" wrapText="1"/>
    </xf>
    <xf numFmtId="172" fontId="18" fillId="0" borderId="20" xfId="10" applyNumberFormat="1" applyFont="1" applyBorder="1" applyAlignment="1">
      <alignment vertical="center"/>
    </xf>
    <xf numFmtId="172" fontId="18" fillId="0" borderId="21" xfId="10" applyNumberFormat="1" applyFont="1" applyBorder="1" applyAlignment="1">
      <alignment vertical="center"/>
    </xf>
    <xf numFmtId="0" fontId="8" fillId="0" borderId="23" xfId="22" applyFont="1" applyBorder="1" applyAlignment="1">
      <alignment horizontal="left" vertical="center" wrapText="1"/>
    </xf>
    <xf numFmtId="168" fontId="9" fillId="0" borderId="5" xfId="11" applyFont="1" applyFill="1" applyBorder="1" applyAlignment="1" applyProtection="1">
      <alignment horizontal="center" vertical="center" wrapText="1"/>
    </xf>
    <xf numFmtId="9" fontId="9" fillId="0" borderId="6" xfId="22" applyNumberFormat="1" applyFont="1" applyBorder="1" applyAlignment="1">
      <alignment horizontal="center" vertical="center" wrapText="1"/>
    </xf>
    <xf numFmtId="9" fontId="9" fillId="0" borderId="5" xfId="22" applyNumberFormat="1" applyFont="1" applyBorder="1" applyAlignment="1">
      <alignment horizontal="center" vertical="center" wrapText="1"/>
    </xf>
    <xf numFmtId="0" fontId="9" fillId="13" borderId="24" xfId="22" applyFont="1" applyFill="1" applyBorder="1" applyAlignment="1">
      <alignment horizontal="center" vertical="center" wrapText="1"/>
    </xf>
    <xf numFmtId="0" fontId="9" fillId="13" borderId="25" xfId="22" applyFont="1" applyFill="1" applyBorder="1" applyAlignment="1">
      <alignment horizontal="center" vertical="center" wrapText="1"/>
    </xf>
    <xf numFmtId="0" fontId="9" fillId="13" borderId="26" xfId="22" applyFont="1" applyFill="1" applyBorder="1" applyAlignment="1">
      <alignment horizontal="center" vertical="center" wrapText="1"/>
    </xf>
    <xf numFmtId="172" fontId="18" fillId="0" borderId="23" xfId="10" applyNumberFormat="1" applyFont="1" applyBorder="1" applyAlignment="1">
      <alignment vertical="center"/>
    </xf>
    <xf numFmtId="172" fontId="18" fillId="0" borderId="5" xfId="10" applyNumberFormat="1" applyFont="1" applyBorder="1" applyAlignment="1">
      <alignment vertical="center"/>
    </xf>
    <xf numFmtId="0" fontId="8" fillId="0" borderId="1" xfId="22" applyFont="1" applyBorder="1" applyAlignment="1">
      <alignment horizontal="left" vertical="center" wrapText="1"/>
    </xf>
    <xf numFmtId="3" fontId="9" fillId="0" borderId="0" xfId="22" applyNumberFormat="1" applyFont="1" applyAlignment="1">
      <alignment horizontal="center" vertical="center" wrapText="1"/>
    </xf>
    <xf numFmtId="168" fontId="9" fillId="0" borderId="0" xfId="11" applyFont="1" applyFill="1" applyBorder="1" applyAlignment="1" applyProtection="1">
      <alignment horizontal="center" vertical="center" wrapText="1"/>
    </xf>
    <xf numFmtId="0" fontId="31" fillId="0" borderId="0" xfId="22" applyFont="1" applyAlignment="1">
      <alignment horizontal="center" vertical="center" wrapText="1"/>
    </xf>
    <xf numFmtId="0" fontId="31" fillId="0" borderId="2" xfId="22" applyFont="1" applyBorder="1" applyAlignment="1">
      <alignment horizontal="center" vertical="center" wrapText="1"/>
    </xf>
    <xf numFmtId="0" fontId="15" fillId="0" borderId="22" xfId="0" applyFont="1" applyBorder="1" applyAlignment="1">
      <alignment horizontal="left" vertical="center" wrapText="1"/>
    </xf>
    <xf numFmtId="0" fontId="15" fillId="0" borderId="16" xfId="0" applyFont="1" applyBorder="1" applyAlignment="1">
      <alignment horizontal="left" vertical="center" wrapText="1"/>
    </xf>
    <xf numFmtId="0" fontId="36"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9" fillId="13" borderId="23" xfId="22" applyFont="1" applyFill="1" applyBorder="1" applyAlignment="1">
      <alignment horizontal="center" vertical="center" wrapText="1"/>
    </xf>
    <xf numFmtId="0" fontId="9" fillId="13" borderId="5" xfId="22" applyFont="1" applyFill="1" applyBorder="1" applyAlignment="1">
      <alignment horizontal="center" vertical="center" wrapText="1"/>
    </xf>
    <xf numFmtId="0" fontId="9" fillId="13" borderId="20" xfId="22" applyFont="1" applyFill="1" applyBorder="1" applyAlignment="1">
      <alignment vertical="center" wrapText="1"/>
    </xf>
    <xf numFmtId="0" fontId="9" fillId="13" borderId="13" xfId="22" applyFont="1" applyFill="1" applyBorder="1" applyAlignment="1">
      <alignment vertical="center" wrapText="1"/>
    </xf>
    <xf numFmtId="0" fontId="9" fillId="13" borderId="23" xfId="22" applyFont="1" applyFill="1" applyBorder="1" applyAlignment="1">
      <alignment vertical="center" wrapText="1"/>
    </xf>
    <xf numFmtId="0" fontId="9" fillId="13" borderId="31" xfId="22" applyFont="1" applyFill="1" applyBorder="1" applyAlignment="1">
      <alignment horizontal="center" vertical="center" wrapText="1"/>
    </xf>
    <xf numFmtId="0" fontId="9" fillId="12" borderId="0" xfId="22" applyFont="1" applyFill="1" applyAlignment="1">
      <alignment vertical="center" wrapText="1"/>
    </xf>
    <xf numFmtId="0" fontId="14" fillId="0" borderId="6" xfId="0" applyFont="1" applyBorder="1" applyAlignment="1">
      <alignment horizontal="center" vertical="center" wrapText="1"/>
    </xf>
    <xf numFmtId="9" fontId="9" fillId="0" borderId="3" xfId="22" applyNumberFormat="1" applyFont="1" applyBorder="1" applyAlignment="1">
      <alignment horizontal="center" vertical="center" wrapText="1"/>
    </xf>
    <xf numFmtId="9" fontId="9" fillId="0" borderId="3" xfId="28" applyFont="1" applyFill="1" applyBorder="1" applyAlignment="1" applyProtection="1">
      <alignment horizontal="center" vertical="center" wrapText="1"/>
    </xf>
    <xf numFmtId="9" fontId="9" fillId="10" borderId="5" xfId="28" applyFont="1" applyFill="1" applyBorder="1" applyAlignment="1" applyProtection="1">
      <alignment vertical="center" wrapText="1"/>
    </xf>
    <xf numFmtId="172" fontId="0" fillId="0" borderId="0" xfId="0" applyNumberFormat="1"/>
    <xf numFmtId="0" fontId="34" fillId="0" borderId="6" xfId="0" applyFont="1" applyBorder="1" applyAlignment="1">
      <alignment horizontal="center" vertical="center" wrapText="1"/>
    </xf>
    <xf numFmtId="3" fontId="9" fillId="0" borderId="1" xfId="22" applyNumberFormat="1" applyFont="1" applyBorder="1" applyAlignment="1">
      <alignment vertical="center" wrapText="1"/>
    </xf>
    <xf numFmtId="172" fontId="0" fillId="0" borderId="13" xfId="10" applyNumberFormat="1" applyFont="1" applyBorder="1" applyAlignment="1">
      <alignment vertical="center"/>
    </xf>
    <xf numFmtId="9" fontId="30" fillId="0" borderId="6" xfId="0" applyNumberFormat="1" applyFont="1" applyBorder="1" applyAlignment="1">
      <alignment horizontal="center" vertical="center" wrapText="1"/>
    </xf>
    <xf numFmtId="9" fontId="30" fillId="0" borderId="6" xfId="28" applyFont="1" applyBorder="1" applyAlignment="1">
      <alignment horizontal="center" vertical="center" wrapText="1"/>
    </xf>
    <xf numFmtId="168" fontId="30" fillId="0" borderId="6" xfId="11" applyFont="1" applyFill="1" applyBorder="1" applyAlignment="1">
      <alignment horizontal="center" vertical="center" wrapText="1"/>
    </xf>
    <xf numFmtId="41" fontId="30" fillId="0" borderId="6" xfId="12" applyFont="1" applyFill="1" applyBorder="1" applyAlignment="1">
      <alignment horizontal="center" vertical="center" wrapText="1"/>
    </xf>
    <xf numFmtId="9" fontId="30" fillId="0" borderId="6" xfId="0" applyNumberFormat="1" applyFont="1" applyBorder="1" applyAlignment="1">
      <alignment horizontal="center" vertical="center"/>
    </xf>
    <xf numFmtId="172" fontId="0" fillId="0" borderId="4" xfId="10" applyNumberFormat="1" applyFont="1" applyBorder="1" applyAlignment="1">
      <alignment vertical="center"/>
    </xf>
    <xf numFmtId="0" fontId="30" fillId="0" borderId="3" xfId="0" applyFont="1" applyBorder="1" applyAlignment="1">
      <alignment horizontal="center" vertical="center" wrapText="1"/>
    </xf>
    <xf numFmtId="0" fontId="30" fillId="9" borderId="3" xfId="0" applyFont="1" applyFill="1" applyBorder="1" applyAlignment="1">
      <alignment horizontal="center" vertical="center" wrapText="1"/>
    </xf>
    <xf numFmtId="9" fontId="8" fillId="0" borderId="3" xfId="22" applyNumberFormat="1" applyFont="1" applyBorder="1" applyAlignment="1">
      <alignment horizontal="center" vertical="center" wrapText="1"/>
    </xf>
    <xf numFmtId="0" fontId="30" fillId="0" borderId="3" xfId="0" applyFont="1" applyBorder="1" applyAlignment="1">
      <alignment vertical="center" wrapText="1"/>
    </xf>
    <xf numFmtId="9" fontId="30" fillId="0" borderId="6" xfId="0" applyNumberFormat="1" applyFont="1" applyBorder="1" applyAlignment="1">
      <alignment vertical="center"/>
    </xf>
    <xf numFmtId="0" fontId="30" fillId="0" borderId="6" xfId="0" applyFont="1" applyBorder="1" applyAlignment="1">
      <alignment horizontal="left" vertical="center" wrapText="1"/>
    </xf>
    <xf numFmtId="168" fontId="30" fillId="0" borderId="6" xfId="11" applyFont="1" applyBorder="1" applyAlignment="1">
      <alignment vertical="center" wrapText="1"/>
    </xf>
    <xf numFmtId="0" fontId="30" fillId="0" borderId="6" xfId="28" applyNumberFormat="1" applyFont="1" applyBorder="1" applyAlignment="1">
      <alignment horizontal="left" vertical="center" wrapText="1"/>
    </xf>
    <xf numFmtId="0" fontId="8" fillId="0" borderId="6" xfId="0" applyFont="1" applyBorder="1" applyAlignment="1">
      <alignment horizontal="left" vertical="center" wrapText="1"/>
    </xf>
    <xf numFmtId="0" fontId="8" fillId="0" borderId="6" xfId="0" applyFont="1" applyBorder="1" applyAlignment="1">
      <alignment horizontal="center" vertical="center" wrapText="1"/>
    </xf>
    <xf numFmtId="172" fontId="0" fillId="0" borderId="13" xfId="10" applyNumberFormat="1" applyFont="1" applyFill="1" applyBorder="1" applyAlignment="1">
      <alignment vertical="center"/>
    </xf>
    <xf numFmtId="172" fontId="18" fillId="0" borderId="4" xfId="10" applyNumberFormat="1" applyFont="1" applyFill="1" applyBorder="1" applyAlignment="1">
      <alignment vertical="center"/>
    </xf>
    <xf numFmtId="172" fontId="18" fillId="0" borderId="15" xfId="10" applyNumberFormat="1" applyFont="1" applyFill="1" applyBorder="1" applyAlignment="1">
      <alignment vertical="center"/>
    </xf>
    <xf numFmtId="172" fontId="18" fillId="0" borderId="13" xfId="10" applyNumberFormat="1" applyFont="1" applyFill="1" applyBorder="1" applyAlignment="1">
      <alignment vertical="center"/>
    </xf>
    <xf numFmtId="172" fontId="18" fillId="0" borderId="6" xfId="10" applyNumberFormat="1" applyFont="1" applyFill="1" applyBorder="1" applyAlignment="1">
      <alignment vertical="center"/>
    </xf>
    <xf numFmtId="9" fontId="18" fillId="0" borderId="12" xfId="28" applyFont="1" applyFill="1" applyBorder="1" applyAlignment="1">
      <alignment vertical="center"/>
    </xf>
    <xf numFmtId="172" fontId="18" fillId="0" borderId="12" xfId="10" applyNumberFormat="1" applyFont="1" applyFill="1" applyBorder="1" applyAlignment="1">
      <alignment vertical="center"/>
    </xf>
    <xf numFmtId="172" fontId="18" fillId="0" borderId="23" xfId="10" applyNumberFormat="1" applyFont="1" applyFill="1" applyBorder="1" applyAlignment="1">
      <alignment vertical="center"/>
    </xf>
    <xf numFmtId="172" fontId="18" fillId="0" borderId="5" xfId="10" applyNumberFormat="1" applyFont="1" applyFill="1" applyBorder="1" applyAlignment="1">
      <alignment vertical="center"/>
    </xf>
    <xf numFmtId="172" fontId="29" fillId="0" borderId="4" xfId="10" applyNumberFormat="1" applyFont="1" applyFill="1" applyBorder="1" applyAlignment="1">
      <alignment vertical="center"/>
    </xf>
    <xf numFmtId="172" fontId="29" fillId="0" borderId="6" xfId="10" applyNumberFormat="1" applyFont="1" applyFill="1" applyBorder="1" applyAlignment="1">
      <alignment vertical="center"/>
    </xf>
    <xf numFmtId="172" fontId="18" fillId="0" borderId="20" xfId="10" applyNumberFormat="1" applyFont="1" applyFill="1" applyBorder="1" applyAlignment="1">
      <alignment vertical="center"/>
    </xf>
    <xf numFmtId="172" fontId="18" fillId="0" borderId="21" xfId="10" applyNumberFormat="1" applyFont="1" applyFill="1" applyBorder="1" applyAlignment="1">
      <alignment vertical="center"/>
    </xf>
    <xf numFmtId="172" fontId="18" fillId="0" borderId="22" xfId="10" applyNumberFormat="1" applyFont="1" applyFill="1" applyBorder="1" applyAlignment="1">
      <alignment vertical="center"/>
    </xf>
    <xf numFmtId="172" fontId="29" fillId="0" borderId="21" xfId="10" applyNumberFormat="1" applyFont="1" applyFill="1" applyBorder="1" applyAlignment="1">
      <alignment vertical="center"/>
    </xf>
    <xf numFmtId="172" fontId="29" fillId="0" borderId="4" xfId="10" applyNumberFormat="1" applyFont="1" applyBorder="1" applyAlignment="1">
      <alignment vertical="center"/>
    </xf>
    <xf numFmtId="172" fontId="29" fillId="0" borderId="6" xfId="10" applyNumberFormat="1" applyFont="1" applyBorder="1" applyAlignment="1">
      <alignment vertical="center"/>
    </xf>
    <xf numFmtId="172" fontId="29" fillId="0" borderId="21" xfId="10" applyNumberFormat="1" applyFont="1" applyBorder="1" applyAlignment="1">
      <alignment vertical="center"/>
    </xf>
    <xf numFmtId="169" fontId="18" fillId="0" borderId="6" xfId="10" applyFont="1" applyFill="1" applyBorder="1" applyAlignment="1">
      <alignment vertical="center"/>
    </xf>
    <xf numFmtId="0" fontId="9" fillId="13" borderId="49" xfId="22" applyFont="1" applyFill="1" applyBorder="1" applyAlignment="1">
      <alignment vertical="center" wrapText="1"/>
    </xf>
    <xf numFmtId="0" fontId="9" fillId="13" borderId="51" xfId="22" applyFont="1" applyFill="1" applyBorder="1" applyAlignment="1">
      <alignment vertical="center" wrapText="1"/>
    </xf>
    <xf numFmtId="0" fontId="9" fillId="13" borderId="53" xfId="22" applyFont="1" applyFill="1" applyBorder="1" applyAlignment="1">
      <alignment vertical="center" wrapText="1"/>
    </xf>
    <xf numFmtId="169" fontId="18" fillId="0" borderId="20" xfId="10" applyFont="1" applyFill="1" applyBorder="1" applyAlignment="1">
      <alignment vertical="center"/>
    </xf>
    <xf numFmtId="169" fontId="18" fillId="0" borderId="21" xfId="10" applyFont="1" applyFill="1" applyBorder="1" applyAlignment="1">
      <alignment vertical="center"/>
    </xf>
    <xf numFmtId="169" fontId="18" fillId="0" borderId="21" xfId="10" applyFont="1" applyBorder="1" applyAlignment="1">
      <alignment vertical="center"/>
    </xf>
    <xf numFmtId="3" fontId="18" fillId="0" borderId="36" xfId="0" applyNumberFormat="1" applyFont="1" applyBorder="1" applyAlignment="1">
      <alignment horizontal="right" vertical="center"/>
    </xf>
    <xf numFmtId="169" fontId="18" fillId="0" borderId="13" xfId="10" applyFont="1" applyFill="1" applyBorder="1" applyAlignment="1">
      <alignment vertical="center"/>
    </xf>
    <xf numFmtId="169" fontId="18" fillId="0" borderId="23" xfId="10" applyFont="1" applyFill="1" applyBorder="1" applyAlignment="1">
      <alignment vertical="center"/>
    </xf>
    <xf numFmtId="169" fontId="18" fillId="0" borderId="5" xfId="10" applyFont="1" applyFill="1" applyBorder="1" applyAlignment="1">
      <alignment vertical="center"/>
    </xf>
    <xf numFmtId="0" fontId="30" fillId="0" borderId="6" xfId="0" applyFont="1" applyBorder="1" applyAlignment="1">
      <alignment horizontal="justify" vertical="center" wrapText="1"/>
    </xf>
    <xf numFmtId="0" fontId="30" fillId="0" borderId="6" xfId="0" applyFont="1" applyBorder="1" applyAlignment="1">
      <alignment vertical="center" wrapText="1"/>
    </xf>
    <xf numFmtId="9" fontId="30" fillId="0" borderId="6" xfId="28" applyFont="1" applyFill="1" applyBorder="1" applyAlignment="1">
      <alignment horizontal="center" vertical="center" wrapText="1"/>
    </xf>
    <xf numFmtId="9" fontId="30" fillId="0" borderId="6" xfId="28" applyFont="1" applyBorder="1" applyAlignment="1">
      <alignment vertical="center" wrapText="1"/>
    </xf>
    <xf numFmtId="0" fontId="30" fillId="0" borderId="6" xfId="28" applyNumberFormat="1" applyFont="1" applyBorder="1" applyAlignment="1">
      <alignment vertical="center" wrapText="1"/>
    </xf>
    <xf numFmtId="0" fontId="30" fillId="0" borderId="0" xfId="0" applyFont="1" applyAlignment="1">
      <alignment vertical="center" wrapText="1"/>
    </xf>
    <xf numFmtId="0" fontId="30" fillId="9" borderId="3" xfId="0" applyFont="1" applyFill="1" applyBorder="1" applyAlignment="1">
      <alignment vertical="center" wrapText="1"/>
    </xf>
    <xf numFmtId="0" fontId="30" fillId="0" borderId="6" xfId="11" applyNumberFormat="1" applyFont="1" applyFill="1" applyBorder="1" applyAlignment="1">
      <alignment horizontal="center" vertical="center" wrapText="1"/>
    </xf>
    <xf numFmtId="0" fontId="30" fillId="0" borderId="6" xfId="12" applyNumberFormat="1" applyFont="1" applyFill="1" applyBorder="1" applyAlignment="1">
      <alignment horizontal="center" vertical="center" wrapText="1"/>
    </xf>
    <xf numFmtId="0" fontId="41" fillId="0" borderId="6" xfId="0" applyFont="1" applyBorder="1" applyAlignment="1">
      <alignment horizontal="center" vertical="center" wrapText="1"/>
    </xf>
    <xf numFmtId="0" fontId="41" fillId="0" borderId="3" xfId="0" applyFont="1" applyBorder="1" applyAlignment="1">
      <alignment horizontal="center" vertical="center" wrapText="1"/>
    </xf>
    <xf numFmtId="41" fontId="40" fillId="0" borderId="6" xfId="12" applyFont="1" applyFill="1" applyBorder="1" applyAlignment="1">
      <alignment horizontal="center" vertical="center" wrapText="1"/>
    </xf>
    <xf numFmtId="0" fontId="42" fillId="0" borderId="6" xfId="0" applyFont="1" applyBorder="1" applyAlignment="1">
      <alignment horizontal="center" vertical="center" wrapText="1"/>
    </xf>
    <xf numFmtId="0" fontId="30" fillId="0" borderId="6" xfId="28" applyNumberFormat="1" applyFont="1" applyBorder="1" applyAlignment="1">
      <alignment horizontal="center" vertical="center" wrapText="1"/>
    </xf>
    <xf numFmtId="0" fontId="39" fillId="0" borderId="0" xfId="35" applyAlignment="1">
      <alignment vertical="center"/>
    </xf>
    <xf numFmtId="9" fontId="30" fillId="0" borderId="6" xfId="28" applyFont="1" applyBorder="1" applyAlignment="1">
      <alignment horizontal="center" vertical="center"/>
    </xf>
    <xf numFmtId="9" fontId="30" fillId="0" borderId="6" xfId="0" applyNumberFormat="1" applyFont="1" applyBorder="1" applyAlignment="1">
      <alignment vertical="center" wrapText="1"/>
    </xf>
    <xf numFmtId="9" fontId="8" fillId="0" borderId="6" xfId="29" applyFont="1" applyBorder="1" applyAlignment="1" applyProtection="1">
      <alignment horizontal="center" vertical="center" wrapText="1"/>
      <protection locked="0"/>
    </xf>
    <xf numFmtId="0" fontId="30" fillId="0" borderId="70" xfId="0" applyFont="1" applyBorder="1" applyAlignment="1">
      <alignment horizontal="center" vertical="center" wrapText="1"/>
    </xf>
    <xf numFmtId="0" fontId="30" fillId="0" borderId="12" xfId="0" applyFont="1" applyBorder="1" applyAlignment="1">
      <alignment horizontal="center" vertical="center"/>
    </xf>
    <xf numFmtId="0" fontId="30" fillId="0" borderId="8" xfId="0" applyFont="1" applyBorder="1" applyAlignment="1">
      <alignment horizontal="center" vertical="center" wrapText="1"/>
    </xf>
    <xf numFmtId="0" fontId="34" fillId="0" borderId="6" xfId="28" applyNumberFormat="1" applyFont="1" applyBorder="1" applyAlignment="1">
      <alignment vertical="center" wrapText="1"/>
    </xf>
    <xf numFmtId="0" fontId="39" fillId="0" borderId="6" xfId="35" applyNumberFormat="1" applyBorder="1" applyAlignment="1">
      <alignment vertical="center" wrapText="1"/>
    </xf>
    <xf numFmtId="9" fontId="8" fillId="10" borderId="5" xfId="30" applyFont="1" applyFill="1" applyBorder="1" applyAlignment="1" applyProtection="1">
      <alignment horizontal="center" vertical="center" wrapText="1"/>
    </xf>
    <xf numFmtId="9" fontId="8" fillId="10" borderId="6" xfId="30" applyFont="1" applyFill="1" applyBorder="1" applyAlignment="1" applyProtection="1">
      <alignment horizontal="center" vertical="center" wrapText="1"/>
    </xf>
    <xf numFmtId="173" fontId="9" fillId="10" borderId="6" xfId="28" applyNumberFormat="1" applyFont="1" applyFill="1" applyBorder="1" applyAlignment="1" applyProtection="1">
      <alignment vertical="center" wrapText="1"/>
    </xf>
    <xf numFmtId="172" fontId="29" fillId="0" borderId="5" xfId="10" applyNumberFormat="1" applyFont="1" applyFill="1" applyBorder="1" applyAlignment="1">
      <alignment vertical="center"/>
    </xf>
    <xf numFmtId="172" fontId="29" fillId="0" borderId="5" xfId="10" applyNumberFormat="1" applyFont="1" applyBorder="1" applyAlignment="1">
      <alignment vertical="center"/>
    </xf>
    <xf numFmtId="9" fontId="9" fillId="10" borderId="6" xfId="28" applyFont="1" applyFill="1" applyBorder="1" applyAlignment="1" applyProtection="1">
      <alignment horizontal="center" vertical="center" wrapText="1"/>
    </xf>
    <xf numFmtId="0" fontId="8" fillId="0" borderId="6" xfId="28" applyNumberFormat="1" applyFont="1" applyBorder="1" applyAlignment="1">
      <alignment horizontal="left" vertical="center" wrapText="1"/>
    </xf>
    <xf numFmtId="0" fontId="39" fillId="0" borderId="6" xfId="34" applyNumberFormat="1" applyBorder="1" applyAlignment="1">
      <alignment vertical="center" wrapText="1"/>
    </xf>
    <xf numFmtId="0" fontId="34" fillId="0" borderId="6" xfId="28" applyNumberFormat="1" applyFont="1" applyBorder="1" applyAlignment="1">
      <alignment horizontal="left" vertical="center" wrapText="1"/>
    </xf>
    <xf numFmtId="1" fontId="8" fillId="0" borderId="3" xfId="22" applyNumberFormat="1" applyFont="1" applyBorder="1" applyAlignment="1">
      <alignment horizontal="center" vertical="center" wrapText="1"/>
    </xf>
    <xf numFmtId="1" fontId="40" fillId="0" borderId="6" xfId="28" applyNumberFormat="1" applyFont="1" applyFill="1" applyBorder="1" applyAlignment="1">
      <alignment horizontal="center" vertical="center" wrapText="1"/>
    </xf>
    <xf numFmtId="1" fontId="40" fillId="0" borderId="6" xfId="12" applyNumberFormat="1" applyFont="1" applyFill="1" applyBorder="1" applyAlignment="1">
      <alignment horizontal="center" vertical="center" wrapText="1"/>
    </xf>
    <xf numFmtId="9" fontId="40" fillId="0" borderId="6" xfId="28" applyFont="1" applyFill="1" applyBorder="1" applyAlignment="1">
      <alignment horizontal="center" vertical="center" wrapText="1"/>
    </xf>
    <xf numFmtId="0" fontId="34" fillId="0" borderId="39" xfId="0" applyFont="1" applyBorder="1" applyAlignment="1">
      <alignment horizontal="center" vertical="center"/>
    </xf>
    <xf numFmtId="0" fontId="34" fillId="0" borderId="39" xfId="0" applyFont="1" applyBorder="1" applyAlignment="1">
      <alignment horizontal="center" vertical="center" wrapText="1"/>
    </xf>
    <xf numFmtId="0" fontId="8" fillId="0" borderId="39" xfId="0" applyFont="1" applyBorder="1" applyAlignment="1">
      <alignment horizontal="center" vertical="center"/>
    </xf>
    <xf numFmtId="0" fontId="34" fillId="0" borderId="4" xfId="0" applyFont="1" applyBorder="1" applyAlignment="1">
      <alignment horizontal="center" vertical="center" wrapText="1"/>
    </xf>
    <xf numFmtId="0" fontId="34"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34" fillId="0" borderId="11" xfId="0" applyFont="1" applyBorder="1" applyAlignment="1">
      <alignment horizontal="center" vertical="center" wrapText="1"/>
    </xf>
    <xf numFmtId="9" fontId="8" fillId="14" borderId="11" xfId="0" applyNumberFormat="1" applyFont="1" applyFill="1" applyBorder="1" applyAlignment="1">
      <alignment horizontal="center" vertical="center"/>
    </xf>
    <xf numFmtId="0" fontId="8" fillId="14" borderId="11" xfId="0" applyFont="1" applyFill="1" applyBorder="1" applyAlignment="1">
      <alignment horizontal="center" vertical="center"/>
    </xf>
    <xf numFmtId="0" fontId="9" fillId="10" borderId="6" xfId="0" applyFont="1" applyFill="1" applyBorder="1" applyAlignment="1">
      <alignment horizontal="center" vertical="center" wrapText="1"/>
    </xf>
    <xf numFmtId="0" fontId="8" fillId="14" borderId="6" xfId="0" applyFont="1" applyFill="1" applyBorder="1" applyAlignment="1">
      <alignment horizontal="center" vertical="center"/>
    </xf>
    <xf numFmtId="9" fontId="8" fillId="14" borderId="6" xfId="0" applyNumberFormat="1" applyFont="1" applyFill="1" applyBorder="1" applyAlignment="1">
      <alignment horizontal="center" vertical="center"/>
    </xf>
    <xf numFmtId="0" fontId="34" fillId="0" borderId="6" xfId="0" applyFont="1" applyBorder="1" applyAlignment="1">
      <alignment horizontal="center" vertical="center"/>
    </xf>
    <xf numFmtId="9" fontId="34" fillId="0" borderId="6" xfId="0" applyNumberFormat="1" applyFont="1" applyBorder="1" applyAlignment="1">
      <alignment horizontal="center" vertical="center"/>
    </xf>
    <xf numFmtId="0" fontId="44" fillId="0" borderId="39" xfId="0" applyFont="1" applyBorder="1" applyAlignment="1">
      <alignment horizontal="center" vertical="center"/>
    </xf>
    <xf numFmtId="0" fontId="44" fillId="0" borderId="39" xfId="0" applyFont="1" applyBorder="1" applyAlignment="1">
      <alignment horizontal="center" vertical="center" wrapText="1"/>
    </xf>
    <xf numFmtId="0" fontId="44" fillId="0" borderId="6" xfId="0" applyFont="1" applyBorder="1" applyAlignment="1">
      <alignment horizontal="center" vertical="center" wrapText="1"/>
    </xf>
    <xf numFmtId="0" fontId="45" fillId="14" borderId="39" xfId="0" applyFont="1" applyFill="1" applyBorder="1" applyAlignment="1">
      <alignment horizontal="center" vertical="center"/>
    </xf>
    <xf numFmtId="0" fontId="46" fillId="14" borderId="39" xfId="0" applyFont="1" applyFill="1" applyBorder="1" applyAlignment="1">
      <alignment horizontal="center" vertical="center" wrapText="1"/>
    </xf>
    <xf numFmtId="0" fontId="44" fillId="14" borderId="11" xfId="0" applyFont="1" applyFill="1" applyBorder="1" applyAlignment="1">
      <alignment horizontal="center" vertical="center" wrapText="1"/>
    </xf>
    <xf numFmtId="0" fontId="45" fillId="0" borderId="39" xfId="0" applyFont="1" applyBorder="1" applyAlignment="1">
      <alignment horizontal="center" vertical="center"/>
    </xf>
    <xf numFmtId="0" fontId="44" fillId="0" borderId="4" xfId="0" applyFont="1" applyBorder="1" applyAlignment="1">
      <alignment horizontal="center" vertical="center"/>
    </xf>
    <xf numFmtId="0" fontId="47" fillId="0" borderId="11" xfId="0" applyFont="1" applyBorder="1" applyAlignment="1">
      <alignment horizontal="center" vertical="center"/>
    </xf>
    <xf numFmtId="0" fontId="44"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45" fillId="14" borderId="11" xfId="0" applyFont="1" applyFill="1" applyBorder="1" applyAlignment="1">
      <alignment horizontal="center" vertical="center"/>
    </xf>
    <xf numFmtId="0" fontId="46" fillId="14" borderId="11" xfId="0" applyFont="1" applyFill="1" applyBorder="1" applyAlignment="1">
      <alignment horizontal="center" vertical="center"/>
    </xf>
    <xf numFmtId="0" fontId="45" fillId="0" borderId="11" xfId="0" applyFont="1" applyBorder="1" applyAlignment="1">
      <alignment horizontal="center" vertical="center"/>
    </xf>
    <xf numFmtId="9" fontId="45" fillId="14" borderId="11" xfId="0" applyNumberFormat="1" applyFont="1" applyFill="1" applyBorder="1" applyAlignment="1">
      <alignment horizontal="center" vertical="center"/>
    </xf>
    <xf numFmtId="9" fontId="45" fillId="0" borderId="11" xfId="0" applyNumberFormat="1" applyFont="1" applyBorder="1" applyAlignment="1">
      <alignment horizontal="center" vertical="center"/>
    </xf>
    <xf numFmtId="0" fontId="44" fillId="14" borderId="11" xfId="0" applyFont="1" applyFill="1" applyBorder="1" applyAlignment="1">
      <alignment horizontal="center" vertical="center"/>
    </xf>
    <xf numFmtId="0" fontId="48" fillId="14" borderId="11" xfId="0" applyFont="1" applyFill="1" applyBorder="1" applyAlignment="1">
      <alignment horizontal="center" vertical="center"/>
    </xf>
    <xf numFmtId="0" fontId="45" fillId="14" borderId="11" xfId="0" applyFont="1" applyFill="1" applyBorder="1" applyAlignment="1">
      <alignment horizontal="center" vertical="center" wrapText="1"/>
    </xf>
    <xf numFmtId="9" fontId="34" fillId="0" borderId="39" xfId="0" applyNumberFormat="1" applyFont="1" applyBorder="1" applyAlignment="1">
      <alignment horizontal="center" vertical="center" wrapText="1"/>
    </xf>
    <xf numFmtId="9" fontId="8" fillId="0" borderId="39" xfId="0" applyNumberFormat="1" applyFont="1" applyBorder="1" applyAlignment="1">
      <alignment horizontal="center" vertical="center"/>
    </xf>
    <xf numFmtId="9" fontId="34" fillId="0" borderId="11" xfId="0" applyNumberFormat="1" applyFont="1" applyBorder="1" applyAlignment="1">
      <alignment horizontal="center" vertical="center" wrapText="1"/>
    </xf>
    <xf numFmtId="9" fontId="8" fillId="0" borderId="11" xfId="0" applyNumberFormat="1" applyFont="1" applyBorder="1" applyAlignment="1">
      <alignment horizontal="center" vertical="center"/>
    </xf>
    <xf numFmtId="0" fontId="44" fillId="0" borderId="4" xfId="0" applyFont="1" applyBorder="1" applyAlignment="1">
      <alignment horizontal="center" vertical="center" wrapText="1"/>
    </xf>
    <xf numFmtId="0" fontId="44" fillId="14" borderId="4" xfId="0" applyFont="1" applyFill="1" applyBorder="1" applyAlignment="1">
      <alignment horizontal="center" vertical="center"/>
    </xf>
    <xf numFmtId="0" fontId="45" fillId="0" borderId="4" xfId="0" applyFont="1" applyBorder="1" applyAlignment="1">
      <alignment horizontal="center" vertical="center" wrapText="1"/>
    </xf>
    <xf numFmtId="0" fontId="45" fillId="0" borderId="4" xfId="0" applyFont="1" applyBorder="1" applyAlignment="1">
      <alignment horizontal="center" vertical="center"/>
    </xf>
    <xf numFmtId="9" fontId="34" fillId="0" borderId="11" xfId="0" applyNumberFormat="1" applyFont="1" applyBorder="1" applyAlignment="1">
      <alignment horizontal="center" vertical="center"/>
    </xf>
    <xf numFmtId="9" fontId="29" fillId="0" borderId="27" xfId="28" applyFont="1" applyFill="1" applyBorder="1" applyAlignment="1">
      <alignment horizontal="center" vertical="center"/>
    </xf>
    <xf numFmtId="10" fontId="29" fillId="0" borderId="16" xfId="28" applyNumberFormat="1" applyFont="1" applyFill="1" applyBorder="1" applyAlignment="1">
      <alignment horizontal="center" vertical="center"/>
    </xf>
    <xf numFmtId="172" fontId="29" fillId="0" borderId="16" xfId="10" applyNumberFormat="1" applyFont="1" applyFill="1" applyBorder="1" applyAlignment="1">
      <alignment horizontal="center" vertical="center"/>
    </xf>
    <xf numFmtId="10" fontId="29" fillId="0" borderId="28" xfId="28" applyNumberFormat="1" applyFont="1" applyFill="1" applyBorder="1" applyAlignment="1">
      <alignment horizontal="center" vertical="center"/>
    </xf>
    <xf numFmtId="172" fontId="29" fillId="0" borderId="15" xfId="10" applyNumberFormat="1" applyFont="1" applyBorder="1" applyAlignment="1">
      <alignment horizontal="center" vertical="center"/>
    </xf>
    <xf numFmtId="9" fontId="29" fillId="0" borderId="12" xfId="28" applyFont="1" applyBorder="1" applyAlignment="1">
      <alignment horizontal="center" vertical="center"/>
    </xf>
    <xf numFmtId="172" fontId="29" fillId="0" borderId="12" xfId="10" applyNumberFormat="1" applyFont="1" applyBorder="1" applyAlignment="1">
      <alignment horizontal="center" vertical="center"/>
    </xf>
    <xf numFmtId="9" fontId="29" fillId="0" borderId="27" xfId="28" applyFont="1" applyBorder="1" applyAlignment="1">
      <alignment horizontal="center" vertical="center"/>
    </xf>
    <xf numFmtId="172" fontId="9" fillId="12" borderId="0" xfId="22" applyNumberFormat="1" applyFont="1" applyFill="1" applyAlignment="1">
      <alignment vertical="center" wrapText="1"/>
    </xf>
    <xf numFmtId="0" fontId="29" fillId="0" borderId="0" xfId="0" applyFont="1"/>
    <xf numFmtId="0" fontId="8" fillId="0" borderId="23" xfId="22" applyFont="1" applyBorder="1" applyAlignment="1">
      <alignment horizontal="center" vertical="center" wrapText="1"/>
    </xf>
    <xf numFmtId="14" fontId="0" fillId="0" borderId="13" xfId="0" applyNumberFormat="1" applyBorder="1" applyAlignment="1">
      <alignment horizontal="center" vertical="center"/>
    </xf>
    <xf numFmtId="0" fontId="0" fillId="0" borderId="6" xfId="0" applyBorder="1" applyAlignment="1">
      <alignment horizontal="center" vertical="center" wrapText="1"/>
    </xf>
    <xf numFmtId="0" fontId="9" fillId="13" borderId="3" xfId="22" applyFont="1" applyFill="1" applyBorder="1" applyAlignment="1">
      <alignment horizontal="center" vertical="center" wrapText="1"/>
    </xf>
    <xf numFmtId="0" fontId="9" fillId="0" borderId="21" xfId="22" applyFont="1" applyBorder="1" applyAlignment="1">
      <alignment horizontal="left" vertical="center" wrapText="1"/>
    </xf>
    <xf numFmtId="9" fontId="8" fillId="0" borderId="21" xfId="29" applyFont="1" applyFill="1" applyBorder="1" applyAlignment="1" applyProtection="1">
      <alignment horizontal="center" vertical="center" wrapText="1"/>
      <protection locked="0"/>
    </xf>
    <xf numFmtId="9" fontId="9" fillId="0" borderId="21" xfId="22" applyNumberFormat="1" applyFont="1" applyBorder="1" applyAlignment="1">
      <alignment horizontal="center" vertical="center" wrapText="1"/>
    </xf>
    <xf numFmtId="10" fontId="9" fillId="0" borderId="3" xfId="22" applyNumberFormat="1" applyFont="1" applyBorder="1" applyAlignment="1">
      <alignment horizontal="center" vertical="center" wrapText="1"/>
    </xf>
    <xf numFmtId="10" fontId="8" fillId="10" borderId="5" xfId="30" applyNumberFormat="1" applyFont="1" applyFill="1" applyBorder="1" applyAlignment="1" applyProtection="1">
      <alignment horizontal="center" vertical="center" wrapText="1"/>
    </xf>
    <xf numFmtId="10" fontId="9" fillId="10" borderId="5" xfId="28" applyNumberFormat="1" applyFont="1" applyFill="1" applyBorder="1" applyAlignment="1" applyProtection="1">
      <alignment vertical="center" wrapText="1"/>
    </xf>
    <xf numFmtId="10" fontId="9" fillId="10" borderId="5" xfId="28" applyNumberFormat="1" applyFont="1" applyFill="1" applyBorder="1" applyAlignment="1" applyProtection="1">
      <alignment horizontal="center" vertical="center" wrapText="1"/>
    </xf>
    <xf numFmtId="9" fontId="18" fillId="0" borderId="6" xfId="28" applyFont="1" applyFill="1" applyBorder="1" applyAlignment="1">
      <alignment vertical="center"/>
    </xf>
    <xf numFmtId="9" fontId="18" fillId="0" borderId="5" xfId="28" applyFont="1" applyFill="1" applyBorder="1" applyAlignment="1">
      <alignment vertical="center"/>
    </xf>
    <xf numFmtId="0" fontId="39" fillId="0" borderId="39" xfId="35" applyBorder="1" applyAlignment="1">
      <alignment horizontal="center" vertical="center" wrapText="1"/>
    </xf>
    <xf numFmtId="0" fontId="30" fillId="0" borderId="79" xfId="0" applyFont="1" applyBorder="1" applyAlignment="1">
      <alignment horizontal="center" vertical="center" wrapText="1"/>
    </xf>
    <xf numFmtId="0" fontId="50" fillId="0" borderId="6" xfId="28" applyNumberFormat="1" applyFont="1" applyBorder="1" applyAlignment="1">
      <alignment horizontal="left" vertical="center" wrapText="1"/>
    </xf>
    <xf numFmtId="9" fontId="8" fillId="10" borderId="6" xfId="30" applyFont="1" applyFill="1" applyBorder="1" applyAlignment="1">
      <alignment horizontal="center" vertical="center" wrapText="1"/>
    </xf>
    <xf numFmtId="0" fontId="39" fillId="0" borderId="6" xfId="35" applyNumberFormat="1" applyBorder="1" applyAlignment="1">
      <alignment horizontal="left" vertical="center" wrapText="1"/>
    </xf>
    <xf numFmtId="0" fontId="34" fillId="0" borderId="6" xfId="0" applyFont="1" applyBorder="1" applyAlignment="1">
      <alignment horizontal="left" vertical="center" wrapText="1"/>
    </xf>
    <xf numFmtId="0" fontId="8" fillId="0" borderId="6" xfId="0" applyFont="1" applyBorder="1" applyAlignment="1">
      <alignment horizontal="left" vertical="top" wrapText="1"/>
    </xf>
    <xf numFmtId="0" fontId="8" fillId="0" borderId="6" xfId="0" applyFont="1" applyBorder="1" applyAlignment="1">
      <alignment vertical="center" wrapText="1"/>
    </xf>
    <xf numFmtId="0" fontId="44" fillId="0" borderId="6" xfId="0" applyFont="1" applyBorder="1" applyAlignment="1">
      <alignment horizontal="center" vertical="center"/>
    </xf>
    <xf numFmtId="9" fontId="44" fillId="0" borderId="4" xfId="0" applyNumberFormat="1" applyFont="1" applyBorder="1" applyAlignment="1">
      <alignment horizontal="center" vertical="center"/>
    </xf>
    <xf numFmtId="0" fontId="39" fillId="0" borderId="6" xfId="35" applyNumberFormat="1" applyBorder="1" applyAlignment="1">
      <alignment horizontal="center" vertical="center" wrapText="1"/>
    </xf>
    <xf numFmtId="9" fontId="9" fillId="0" borderId="12" xfId="22" applyNumberFormat="1" applyFont="1" applyBorder="1" applyAlignment="1">
      <alignment horizontal="center" vertical="center" wrapText="1"/>
    </xf>
    <xf numFmtId="9" fontId="9" fillId="0" borderId="27" xfId="22" applyNumberFormat="1" applyFont="1" applyBorder="1" applyAlignment="1">
      <alignment horizontal="center" vertical="center" wrapText="1"/>
    </xf>
    <xf numFmtId="0" fontId="39" fillId="0" borderId="11" xfId="34" applyBorder="1" applyAlignment="1">
      <alignment horizontal="center" vertical="center" wrapText="1"/>
    </xf>
    <xf numFmtId="0" fontId="39" fillId="0" borderId="6" xfId="34" applyFill="1" applyBorder="1" applyAlignment="1">
      <alignment horizontal="center" vertical="center" wrapText="1"/>
    </xf>
    <xf numFmtId="0" fontId="30" fillId="0" borderId="6" xfId="28" applyNumberFormat="1" applyFont="1" applyFill="1" applyBorder="1" applyAlignment="1">
      <alignment horizontal="center" vertical="center" wrapText="1"/>
    </xf>
    <xf numFmtId="0" fontId="34" fillId="0" borderId="4" xfId="0" applyFont="1" applyBorder="1" applyAlignment="1">
      <alignment horizontal="left" vertical="center" wrapText="1"/>
    </xf>
    <xf numFmtId="0" fontId="30" fillId="0" borderId="6" xfId="28" applyNumberFormat="1" applyFont="1" applyFill="1" applyBorder="1" applyAlignment="1">
      <alignment vertical="center" wrapText="1"/>
    </xf>
    <xf numFmtId="1" fontId="30" fillId="0" borderId="6" xfId="28" applyNumberFormat="1" applyFont="1" applyBorder="1" applyAlignment="1">
      <alignment vertical="center"/>
    </xf>
    <xf numFmtId="0" fontId="39" fillId="0" borderId="6" xfId="35" applyFill="1" applyBorder="1" applyAlignment="1">
      <alignment horizontal="center" vertical="center" wrapText="1"/>
    </xf>
    <xf numFmtId="0" fontId="39" fillId="0" borderId="39" xfId="35" applyFill="1" applyBorder="1" applyAlignment="1">
      <alignment horizontal="center" vertical="center" wrapText="1"/>
    </xf>
    <xf numFmtId="9" fontId="39" fillId="0" borderId="90" xfId="34" applyNumberFormat="1" applyBorder="1" applyAlignment="1">
      <alignment horizontal="center" vertical="center" wrapText="1"/>
    </xf>
    <xf numFmtId="9" fontId="39" fillId="0" borderId="70" xfId="35" applyNumberFormat="1" applyBorder="1" applyAlignment="1">
      <alignment horizontal="center" vertical="center" wrapText="1"/>
    </xf>
    <xf numFmtId="9" fontId="39" fillId="0" borderId="90" xfId="35" applyNumberFormat="1" applyBorder="1" applyAlignment="1">
      <alignment horizontal="center" vertical="center" wrapText="1"/>
    </xf>
    <xf numFmtId="0" fontId="9" fillId="13" borderId="29" xfId="22" applyFont="1" applyFill="1" applyBorder="1" applyAlignment="1">
      <alignment horizontal="center" vertical="center" wrapText="1"/>
    </xf>
    <xf numFmtId="0" fontId="9" fillId="13" borderId="7" xfId="22" applyFont="1" applyFill="1" applyBorder="1" applyAlignment="1">
      <alignment horizontal="center" vertical="center" wrapText="1"/>
    </xf>
    <xf numFmtId="0" fontId="9" fillId="13" borderId="59" xfId="22" applyFont="1" applyFill="1" applyBorder="1" applyAlignment="1">
      <alignment horizontal="center" vertical="center" wrapText="1"/>
    </xf>
    <xf numFmtId="9" fontId="8" fillId="0" borderId="29" xfId="22" applyNumberFormat="1" applyFont="1" applyBorder="1" applyAlignment="1">
      <alignment horizontal="left" vertical="center" wrapText="1"/>
    </xf>
    <xf numFmtId="9" fontId="8" fillId="0" borderId="7" xfId="22" applyNumberFormat="1" applyFont="1" applyBorder="1" applyAlignment="1">
      <alignment horizontal="left" vertical="center" wrapText="1"/>
    </xf>
    <xf numFmtId="9" fontId="8" fillId="0" borderId="8" xfId="22" applyNumberFormat="1" applyFont="1" applyBorder="1" applyAlignment="1">
      <alignment horizontal="left" vertical="center" wrapText="1"/>
    </xf>
    <xf numFmtId="9" fontId="8" fillId="0" borderId="15" xfId="22" applyNumberFormat="1" applyFont="1" applyBorder="1" applyAlignment="1">
      <alignment horizontal="left" vertical="center" wrapText="1"/>
    </xf>
    <xf numFmtId="9" fontId="8" fillId="0" borderId="10" xfId="22" applyNumberFormat="1" applyFont="1" applyBorder="1" applyAlignment="1">
      <alignment horizontal="left" vertical="center" wrapText="1"/>
    </xf>
    <xf numFmtId="9" fontId="8" fillId="0" borderId="11" xfId="22" applyNumberFormat="1" applyFont="1" applyBorder="1" applyAlignment="1">
      <alignment horizontal="left" vertical="center" wrapText="1"/>
    </xf>
    <xf numFmtId="9" fontId="8" fillId="0" borderId="30" xfId="22" applyNumberFormat="1" applyFont="1" applyBorder="1" applyAlignment="1">
      <alignment horizontal="left" vertical="center" wrapText="1"/>
    </xf>
    <xf numFmtId="9" fontId="8" fillId="0" borderId="0" xfId="22" applyNumberFormat="1" applyFont="1" applyAlignment="1">
      <alignment horizontal="left" vertical="center" wrapText="1"/>
    </xf>
    <xf numFmtId="9" fontId="8" fillId="0" borderId="9" xfId="22" applyNumberFormat="1" applyFont="1" applyBorder="1" applyAlignment="1">
      <alignment horizontal="left" vertical="center" wrapText="1"/>
    </xf>
    <xf numFmtId="2" fontId="8" fillId="0" borderId="58" xfId="22" applyNumberFormat="1" applyFont="1" applyBorder="1" applyAlignment="1">
      <alignment vertical="center" wrapText="1"/>
    </xf>
    <xf numFmtId="2" fontId="8" fillId="0" borderId="18" xfId="22" applyNumberFormat="1" applyFont="1" applyBorder="1" applyAlignment="1">
      <alignment vertical="center" wrapText="1"/>
    </xf>
    <xf numFmtId="9" fontId="8" fillId="0" borderId="3" xfId="28" applyFont="1" applyFill="1" applyBorder="1" applyAlignment="1" applyProtection="1">
      <alignment horizontal="center" vertical="center" wrapText="1"/>
    </xf>
    <xf numFmtId="9" fontId="8" fillId="0" borderId="19" xfId="28" applyFont="1" applyFill="1" applyBorder="1" applyAlignment="1" applyProtection="1">
      <alignment horizontal="center" vertical="center" wrapText="1"/>
    </xf>
    <xf numFmtId="2" fontId="8" fillId="0" borderId="14" xfId="22" applyNumberFormat="1" applyFont="1" applyBorder="1" applyAlignment="1">
      <alignment vertical="center" wrapText="1"/>
    </xf>
    <xf numFmtId="9" fontId="8" fillId="0" borderId="4" xfId="28" applyFont="1" applyFill="1" applyBorder="1" applyAlignment="1" applyProtection="1">
      <alignment horizontal="center" vertical="center" wrapText="1"/>
    </xf>
    <xf numFmtId="0" fontId="9" fillId="0" borderId="58" xfId="22" applyFont="1" applyBorder="1" applyAlignment="1">
      <alignment horizontal="center" vertical="center" wrapText="1"/>
    </xf>
    <xf numFmtId="0" fontId="9" fillId="0" borderId="18" xfId="22" applyFont="1" applyBorder="1" applyAlignment="1">
      <alignment horizontal="center" vertical="center" wrapText="1"/>
    </xf>
    <xf numFmtId="9" fontId="9" fillId="0" borderId="3" xfId="22" applyNumberFormat="1" applyFont="1" applyBorder="1" applyAlignment="1">
      <alignment horizontal="center" vertical="center" wrapText="1"/>
    </xf>
    <xf numFmtId="0" fontId="9" fillId="0" borderId="19" xfId="22" applyFont="1" applyBorder="1" applyAlignment="1">
      <alignment horizontal="center" vertical="center" wrapText="1"/>
    </xf>
    <xf numFmtId="0" fontId="9" fillId="13" borderId="20" xfId="22" applyFont="1" applyFill="1" applyBorder="1" applyAlignment="1">
      <alignment horizontal="center" vertical="center" wrapText="1"/>
    </xf>
    <xf numFmtId="0" fontId="9" fillId="13" borderId="13" xfId="22" applyFont="1" applyFill="1" applyBorder="1" applyAlignment="1">
      <alignment horizontal="center" vertical="center" wrapText="1"/>
    </xf>
    <xf numFmtId="0" fontId="9" fillId="13" borderId="21" xfId="22" applyFont="1" applyFill="1" applyBorder="1" applyAlignment="1">
      <alignment horizontal="center" vertical="center" wrapText="1"/>
    </xf>
    <xf numFmtId="0" fontId="9" fillId="13" borderId="6" xfId="22" applyFont="1" applyFill="1" applyBorder="1" applyAlignment="1">
      <alignment horizontal="center" vertical="center" wrapText="1"/>
    </xf>
    <xf numFmtId="0" fontId="9" fillId="0" borderId="35" xfId="22" applyFont="1" applyBorder="1" applyAlignment="1">
      <alignment horizontal="center" vertical="center" wrapText="1"/>
    </xf>
    <xf numFmtId="0" fontId="9" fillId="0" borderId="36" xfId="22" applyFont="1" applyBorder="1" applyAlignment="1">
      <alignment horizontal="center" vertical="center" wrapText="1"/>
    </xf>
    <xf numFmtId="0" fontId="9" fillId="0" borderId="37" xfId="22" applyFont="1" applyBorder="1" applyAlignment="1">
      <alignment horizontal="center" vertical="center" wrapText="1"/>
    </xf>
    <xf numFmtId="0" fontId="9" fillId="13" borderId="8" xfId="22" applyFont="1" applyFill="1" applyBorder="1" applyAlignment="1">
      <alignment horizontal="center" vertical="center" wrapText="1"/>
    </xf>
    <xf numFmtId="0" fontId="9" fillId="13" borderId="40" xfId="22" applyFont="1" applyFill="1" applyBorder="1" applyAlignment="1">
      <alignment horizontal="center" vertical="center" wrapText="1"/>
    </xf>
    <xf numFmtId="0" fontId="9" fillId="13" borderId="4" xfId="22" applyFont="1" applyFill="1" applyBorder="1" applyAlignment="1">
      <alignment horizontal="center" vertical="center" wrapText="1"/>
    </xf>
    <xf numFmtId="0" fontId="9" fillId="13" borderId="41" xfId="22" applyFont="1" applyFill="1" applyBorder="1" applyAlignment="1">
      <alignment horizontal="center" vertical="center" wrapText="1"/>
    </xf>
    <xf numFmtId="0" fontId="9" fillId="13" borderId="42" xfId="22" applyFont="1" applyFill="1" applyBorder="1" applyAlignment="1">
      <alignment horizontal="center" vertical="center" wrapText="1"/>
    </xf>
    <xf numFmtId="0" fontId="9" fillId="13" borderId="43" xfId="22" applyFont="1" applyFill="1" applyBorder="1" applyAlignment="1">
      <alignment horizontal="center" vertical="center" wrapText="1"/>
    </xf>
    <xf numFmtId="9" fontId="8" fillId="0" borderId="29" xfId="30" applyFont="1" applyFill="1" applyBorder="1" applyAlignment="1" applyProtection="1">
      <alignment horizontal="left" vertical="center" wrapText="1"/>
    </xf>
    <xf numFmtId="9" fontId="8" fillId="0" borderId="7" xfId="30" applyFont="1" applyFill="1" applyBorder="1" applyAlignment="1" applyProtection="1">
      <alignment horizontal="left" vertical="center" wrapText="1"/>
    </xf>
    <xf numFmtId="9" fontId="8" fillId="0" borderId="8" xfId="30" applyFont="1" applyFill="1" applyBorder="1" applyAlignment="1" applyProtection="1">
      <alignment horizontal="left" vertical="center" wrapText="1"/>
    </xf>
    <xf numFmtId="9" fontId="8" fillId="0" borderId="44" xfId="30" applyFont="1" applyFill="1" applyBorder="1" applyAlignment="1" applyProtection="1">
      <alignment horizontal="left" vertical="center" wrapText="1"/>
    </xf>
    <xf numFmtId="9" fontId="8" fillId="0" borderId="45" xfId="30" applyFont="1" applyFill="1" applyBorder="1" applyAlignment="1" applyProtection="1">
      <alignment horizontal="left" vertical="center" wrapText="1"/>
    </xf>
    <xf numFmtId="9" fontId="8" fillId="0" borderId="46" xfId="30" applyFont="1" applyFill="1" applyBorder="1" applyAlignment="1" applyProtection="1">
      <alignment horizontal="left" vertical="center" wrapText="1"/>
    </xf>
    <xf numFmtId="9" fontId="8" fillId="0" borderId="6" xfId="30" applyFont="1" applyFill="1" applyBorder="1" applyAlignment="1" applyProtection="1">
      <alignment horizontal="center" vertical="center" wrapText="1"/>
    </xf>
    <xf numFmtId="9" fontId="8" fillId="0" borderId="5" xfId="30" applyFont="1" applyFill="1" applyBorder="1" applyAlignment="1" applyProtection="1">
      <alignment horizontal="center" vertical="center" wrapText="1"/>
    </xf>
    <xf numFmtId="9" fontId="8" fillId="0" borderId="6" xfId="30" applyFont="1" applyFill="1" applyBorder="1" applyAlignment="1" applyProtection="1">
      <alignment horizontal="left" vertical="center" wrapText="1"/>
    </xf>
    <xf numFmtId="9" fontId="8" fillId="0" borderId="16" xfId="30" applyFont="1" applyFill="1" applyBorder="1" applyAlignment="1" applyProtection="1">
      <alignment horizontal="left" vertical="center" wrapText="1"/>
    </xf>
    <xf numFmtId="9" fontId="8" fillId="0" borderId="5" xfId="30" applyFont="1" applyFill="1" applyBorder="1" applyAlignment="1" applyProtection="1">
      <alignment horizontal="left" vertical="center" wrapText="1"/>
    </xf>
    <xf numFmtId="9" fontId="8" fillId="0" borderId="28" xfId="30" applyFont="1" applyFill="1" applyBorder="1" applyAlignment="1" applyProtection="1">
      <alignment horizontal="left" vertical="center" wrapText="1"/>
    </xf>
    <xf numFmtId="0" fontId="9" fillId="13" borderId="22" xfId="22" applyFont="1" applyFill="1" applyBorder="1" applyAlignment="1">
      <alignment horizontal="center" vertical="center" wrapText="1"/>
    </xf>
    <xf numFmtId="0" fontId="9" fillId="9" borderId="20" xfId="22" applyFont="1" applyFill="1" applyBorder="1" applyAlignment="1">
      <alignment horizontal="center" vertical="center" wrapText="1"/>
    </xf>
    <xf numFmtId="0" fontId="9" fillId="9" borderId="21" xfId="22" applyFont="1" applyFill="1" applyBorder="1" applyAlignment="1">
      <alignment horizontal="center" vertical="center" wrapText="1"/>
    </xf>
    <xf numFmtId="0" fontId="9" fillId="9" borderId="22" xfId="22" applyFont="1" applyFill="1" applyBorder="1" applyAlignment="1">
      <alignment horizontal="center" vertical="center" wrapText="1"/>
    </xf>
    <xf numFmtId="0" fontId="9" fillId="13" borderId="16" xfId="22" applyFont="1" applyFill="1" applyBorder="1" applyAlignment="1">
      <alignment horizontal="center" vertical="center" wrapText="1"/>
    </xf>
    <xf numFmtId="0" fontId="9" fillId="13" borderId="12" xfId="22" applyFont="1" applyFill="1" applyBorder="1" applyAlignment="1">
      <alignment horizontal="center" vertical="center" wrapText="1"/>
    </xf>
    <xf numFmtId="0" fontId="9" fillId="13" borderId="38" xfId="22" applyFont="1" applyFill="1" applyBorder="1" applyAlignment="1">
      <alignment horizontal="center" vertical="center" wrapText="1"/>
    </xf>
    <xf numFmtId="0" fontId="9" fillId="13" borderId="39" xfId="22" applyFont="1" applyFill="1" applyBorder="1" applyAlignment="1">
      <alignment horizontal="center" vertical="center" wrapText="1"/>
    </xf>
    <xf numFmtId="0" fontId="8" fillId="13" borderId="6" xfId="22" applyFont="1" applyFill="1" applyBorder="1" applyAlignment="1">
      <alignment horizontal="center" vertical="center" wrapText="1"/>
    </xf>
    <xf numFmtId="0" fontId="9" fillId="13" borderId="35" xfId="22" applyFont="1" applyFill="1" applyBorder="1" applyAlignment="1">
      <alignment horizontal="left" vertical="center" wrapText="1"/>
    </xf>
    <xf numFmtId="0" fontId="9" fillId="13" borderId="37" xfId="22" applyFont="1" applyFill="1" applyBorder="1" applyAlignment="1">
      <alignment horizontal="left" vertical="center" wrapText="1"/>
    </xf>
    <xf numFmtId="0" fontId="9" fillId="13" borderId="1" xfId="22" applyFont="1" applyFill="1" applyBorder="1" applyAlignment="1">
      <alignment horizontal="left" vertical="center" wrapText="1"/>
    </xf>
    <xf numFmtId="0" fontId="9" fillId="13" borderId="2" xfId="22" applyFont="1" applyFill="1" applyBorder="1" applyAlignment="1">
      <alignment horizontal="left" vertical="center" wrapText="1"/>
    </xf>
    <xf numFmtId="0" fontId="9" fillId="13" borderId="47" xfId="22" applyFont="1" applyFill="1" applyBorder="1" applyAlignment="1">
      <alignment horizontal="left" vertical="center" wrapText="1"/>
    </xf>
    <xf numFmtId="0" fontId="9" fillId="13" borderId="48" xfId="22" applyFont="1" applyFill="1" applyBorder="1" applyAlignment="1">
      <alignment horizontal="left" vertical="center" wrapText="1"/>
    </xf>
    <xf numFmtId="0" fontId="9" fillId="13" borderId="36" xfId="22" applyFont="1" applyFill="1" applyBorder="1" applyAlignment="1">
      <alignment horizontal="left" vertical="center" wrapText="1"/>
    </xf>
    <xf numFmtId="0" fontId="9" fillId="13" borderId="0" xfId="22" applyFont="1" applyFill="1" applyAlignment="1">
      <alignment horizontal="left" vertical="center" wrapText="1"/>
    </xf>
    <xf numFmtId="0" fontId="9" fillId="13" borderId="45" xfId="22" applyFont="1" applyFill="1" applyBorder="1" applyAlignment="1">
      <alignment horizontal="left" vertical="center" wrapText="1"/>
    </xf>
    <xf numFmtId="0" fontId="9" fillId="13" borderId="32" xfId="22" applyFont="1" applyFill="1" applyBorder="1" applyAlignment="1">
      <alignment horizontal="left" vertical="center" wrapText="1"/>
    </xf>
    <xf numFmtId="0" fontId="9" fillId="13" borderId="34" xfId="22" applyFont="1" applyFill="1" applyBorder="1" applyAlignment="1">
      <alignment horizontal="left" vertical="center" wrapText="1"/>
    </xf>
    <xf numFmtId="0" fontId="0" fillId="0" borderId="20" xfId="0" applyBorder="1" applyAlignment="1">
      <alignment horizontal="center" vertical="center"/>
    </xf>
    <xf numFmtId="0" fontId="0" fillId="0" borderId="22" xfId="0" applyBorder="1" applyAlignment="1">
      <alignment horizontal="center" vertical="center"/>
    </xf>
    <xf numFmtId="0" fontId="9" fillId="0" borderId="1" xfId="22" applyFont="1" applyBorder="1" applyAlignment="1">
      <alignment horizontal="center"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0" borderId="47" xfId="22" applyFont="1" applyBorder="1" applyAlignment="1">
      <alignment horizontal="center" vertical="center" wrapText="1"/>
    </xf>
    <xf numFmtId="0" fontId="9" fillId="0" borderId="45" xfId="22" applyFont="1" applyBorder="1" applyAlignment="1">
      <alignment horizontal="center" vertical="center" wrapText="1"/>
    </xf>
    <xf numFmtId="0" fontId="9" fillId="0" borderId="48" xfId="22" applyFont="1" applyBorder="1" applyAlignment="1">
      <alignment horizontal="center" vertical="center" wrapText="1"/>
    </xf>
    <xf numFmtId="0" fontId="12" fillId="0" borderId="32" xfId="22" applyFont="1" applyBorder="1" applyAlignment="1">
      <alignment horizontal="center"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29" fillId="0" borderId="49" xfId="0" applyFont="1" applyBorder="1" applyAlignment="1">
      <alignment horizontal="center" vertical="center" wrapText="1"/>
    </xf>
    <xf numFmtId="0" fontId="29" fillId="0" borderId="42" xfId="0" applyFont="1" applyBorder="1" applyAlignment="1">
      <alignment horizontal="center" vertical="center" wrapText="1"/>
    </xf>
    <xf numFmtId="0" fontId="29" fillId="0" borderId="13" xfId="0" applyFont="1" applyBorder="1" applyAlignment="1">
      <alignment horizontal="center" vertical="center"/>
    </xf>
    <xf numFmtId="0" fontId="29" fillId="0" borderId="16" xfId="0" applyFont="1" applyBorder="1" applyAlignment="1">
      <alignment horizontal="center" vertical="center"/>
    </xf>
    <xf numFmtId="0" fontId="29" fillId="0" borderId="53" xfId="0" applyFont="1" applyBorder="1" applyAlignment="1">
      <alignment horizontal="center" vertical="center" wrapText="1"/>
    </xf>
    <xf numFmtId="0" fontId="29" fillId="0" borderId="61" xfId="0" applyFont="1" applyBorder="1" applyAlignment="1">
      <alignment horizontal="center" vertical="center" wrapText="1"/>
    </xf>
    <xf numFmtId="0" fontId="0" fillId="0" borderId="23" xfId="0" applyBorder="1" applyAlignment="1">
      <alignment horizontal="center" vertical="center"/>
    </xf>
    <xf numFmtId="0" fontId="0" fillId="0" borderId="28" xfId="0" applyBorder="1" applyAlignment="1">
      <alignment horizontal="center" vertical="center"/>
    </xf>
    <xf numFmtId="14" fontId="35" fillId="0" borderId="35" xfId="0" applyNumberFormat="1" applyFont="1" applyBorder="1" applyAlignment="1">
      <alignment horizontal="center" vertical="center"/>
    </xf>
    <xf numFmtId="0" fontId="35" fillId="0" borderId="37"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47" xfId="0" applyFont="1" applyBorder="1" applyAlignment="1">
      <alignment horizontal="center" vertical="center"/>
    </xf>
    <xf numFmtId="0" fontId="35" fillId="0" borderId="48" xfId="0" applyFont="1" applyBorder="1" applyAlignment="1">
      <alignment horizontal="center" vertical="center"/>
    </xf>
    <xf numFmtId="0" fontId="9" fillId="13" borderId="32" xfId="22" applyFont="1" applyFill="1" applyBorder="1" applyAlignment="1">
      <alignment horizontal="center" vertical="center" wrapText="1"/>
    </xf>
    <xf numFmtId="0" fontId="9" fillId="13" borderId="34" xfId="22" applyFont="1" applyFill="1" applyBorder="1" applyAlignment="1">
      <alignment horizontal="center" vertical="center" wrapText="1"/>
    </xf>
    <xf numFmtId="0" fontId="37" fillId="0" borderId="55" xfId="0" applyFont="1" applyBorder="1" applyAlignment="1">
      <alignment horizontal="center" vertical="center"/>
    </xf>
    <xf numFmtId="0" fontId="37" fillId="0" borderId="56" xfId="0" applyFont="1" applyBorder="1" applyAlignment="1">
      <alignment horizontal="center" vertical="center"/>
    </xf>
    <xf numFmtId="0" fontId="37" fillId="0" borderId="57" xfId="0" applyFont="1" applyBorder="1" applyAlignment="1">
      <alignment horizontal="center" vertical="center"/>
    </xf>
    <xf numFmtId="0" fontId="29" fillId="0" borderId="51" xfId="0" applyFont="1" applyBorder="1" applyAlignment="1">
      <alignment horizontal="center" vertical="center" wrapText="1"/>
    </xf>
    <xf numFmtId="0" fontId="29" fillId="0" borderId="38" xfId="0" applyFont="1" applyBorder="1" applyAlignment="1">
      <alignment horizontal="center" vertical="center" wrapText="1"/>
    </xf>
    <xf numFmtId="0" fontId="8" fillId="0" borderId="35"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47" xfId="22" applyFont="1" applyBorder="1" applyAlignment="1">
      <alignment horizontal="center" vertical="center" wrapText="1"/>
    </xf>
    <xf numFmtId="0" fontId="9" fillId="0" borderId="24" xfId="22" applyFont="1" applyBorder="1" applyAlignment="1">
      <alignment horizontal="center" vertical="center"/>
    </xf>
    <xf numFmtId="0" fontId="9" fillId="0" borderId="25" xfId="22" applyFont="1" applyBorder="1" applyAlignment="1">
      <alignment horizontal="center" vertical="center"/>
    </xf>
    <xf numFmtId="0" fontId="9" fillId="0" borderId="26" xfId="22" applyFont="1" applyBorder="1" applyAlignment="1">
      <alignment horizontal="center" vertical="center"/>
    </xf>
    <xf numFmtId="0" fontId="9" fillId="0" borderId="20" xfId="22" applyFont="1" applyBorder="1" applyAlignment="1">
      <alignment horizontal="center" vertical="center" wrapText="1"/>
    </xf>
    <xf numFmtId="0" fontId="9" fillId="0" borderId="21" xfId="22" applyFont="1" applyBorder="1" applyAlignment="1">
      <alignment horizontal="center" vertical="center" wrapText="1"/>
    </xf>
    <xf numFmtId="0" fontId="9" fillId="0" borderId="22" xfId="22" applyFont="1" applyBorder="1" applyAlignment="1">
      <alignment horizontal="center" vertical="center" wrapText="1"/>
    </xf>
    <xf numFmtId="0" fontId="9" fillId="0" borderId="23" xfId="22" applyFont="1" applyBorder="1" applyAlignment="1">
      <alignment horizontal="center" vertical="center" wrapText="1"/>
    </xf>
    <xf numFmtId="0" fontId="9" fillId="0" borderId="5" xfId="22" applyFont="1" applyBorder="1" applyAlignment="1">
      <alignment horizontal="center" vertical="center" wrapText="1"/>
    </xf>
    <xf numFmtId="0" fontId="9" fillId="0" borderId="28" xfId="22" applyFont="1" applyBorder="1" applyAlignment="1">
      <alignment horizontal="center"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36" fillId="0" borderId="32" xfId="0" applyFont="1" applyBorder="1" applyAlignment="1">
      <alignment horizontal="left" vertical="center" wrapText="1"/>
    </xf>
    <xf numFmtId="0" fontId="36" fillId="0" borderId="33" xfId="0" applyFont="1" applyBorder="1" applyAlignment="1">
      <alignment horizontal="left" vertical="center" wrapText="1"/>
    </xf>
    <xf numFmtId="0" fontId="36" fillId="0" borderId="34" xfId="0" applyFont="1" applyBorder="1" applyAlignment="1">
      <alignment horizontal="left" vertical="center" wrapText="1"/>
    </xf>
    <xf numFmtId="0" fontId="9" fillId="0" borderId="32" xfId="22" applyFont="1" applyBorder="1" applyAlignment="1">
      <alignment horizontal="center" vertical="center" wrapText="1"/>
    </xf>
    <xf numFmtId="0" fontId="9" fillId="0" borderId="33" xfId="22" applyFont="1" applyBorder="1" applyAlignment="1">
      <alignment horizontal="center" vertical="center" wrapText="1"/>
    </xf>
    <xf numFmtId="0" fontId="9" fillId="0" borderId="34" xfId="22" applyFont="1" applyBorder="1" applyAlignment="1">
      <alignment horizontal="center" vertical="center" wrapText="1"/>
    </xf>
    <xf numFmtId="0" fontId="9" fillId="13" borderId="47" xfId="22" applyFont="1" applyFill="1" applyBorder="1" applyAlignment="1">
      <alignment horizontal="center" vertical="center" wrapText="1"/>
    </xf>
    <xf numFmtId="0" fontId="9" fillId="13" borderId="45" xfId="22" applyFont="1" applyFill="1" applyBorder="1" applyAlignment="1">
      <alignment horizontal="center" vertical="center" wrapText="1"/>
    </xf>
    <xf numFmtId="0" fontId="9" fillId="13" borderId="48" xfId="22" applyFont="1" applyFill="1" applyBorder="1" applyAlignment="1">
      <alignment horizontal="center" vertical="center" wrapText="1"/>
    </xf>
    <xf numFmtId="0" fontId="9" fillId="13" borderId="33" xfId="22" applyFont="1" applyFill="1" applyBorder="1" applyAlignment="1">
      <alignment horizontal="center" vertical="center" wrapText="1"/>
    </xf>
    <xf numFmtId="0" fontId="9" fillId="0" borderId="24" xfId="22" applyFont="1" applyBorder="1" applyAlignment="1">
      <alignment horizontal="center" vertical="center" wrapText="1"/>
    </xf>
    <xf numFmtId="0" fontId="9" fillId="0" borderId="25" xfId="22" applyFont="1" applyBorder="1" applyAlignment="1">
      <alignment horizontal="center" vertical="center" wrapText="1"/>
    </xf>
    <xf numFmtId="0" fontId="9" fillId="0" borderId="26" xfId="22" applyFont="1" applyBorder="1" applyAlignment="1">
      <alignment horizontal="center" vertical="center" wrapText="1"/>
    </xf>
    <xf numFmtId="0" fontId="8" fillId="0" borderId="5" xfId="22" applyFont="1" applyBorder="1" applyAlignment="1">
      <alignment horizontal="center" vertical="center" wrapText="1"/>
    </xf>
    <xf numFmtId="3" fontId="8" fillId="0" borderId="5" xfId="22" applyNumberFormat="1" applyFont="1" applyBorder="1" applyAlignment="1">
      <alignment horizontal="center" vertical="center" wrapText="1"/>
    </xf>
    <xf numFmtId="0" fontId="9" fillId="9" borderId="45" xfId="22" applyFont="1" applyFill="1" applyBorder="1" applyAlignment="1">
      <alignment horizontal="left" vertical="center" wrapText="1"/>
    </xf>
    <xf numFmtId="2" fontId="8" fillId="0" borderId="13" xfId="22" applyNumberFormat="1" applyFont="1" applyBorder="1" applyAlignment="1">
      <alignment vertical="center" wrapText="1"/>
    </xf>
    <xf numFmtId="2" fontId="8" fillId="0" borderId="23" xfId="22" applyNumberFormat="1" applyFont="1" applyBorder="1" applyAlignment="1">
      <alignment vertical="center" wrapText="1"/>
    </xf>
    <xf numFmtId="173" fontId="8" fillId="0" borderId="3" xfId="28" applyNumberFormat="1" applyFont="1" applyFill="1" applyBorder="1" applyAlignment="1" applyProtection="1">
      <alignment horizontal="center" vertical="center" wrapText="1"/>
    </xf>
    <xf numFmtId="173" fontId="8" fillId="0" borderId="19" xfId="28" applyNumberFormat="1" applyFont="1" applyFill="1" applyBorder="1" applyAlignment="1" applyProtection="1">
      <alignment horizontal="center" vertical="center" wrapText="1"/>
    </xf>
    <xf numFmtId="9" fontId="34" fillId="0" borderId="29" xfId="22" applyNumberFormat="1" applyFont="1" applyBorder="1" applyAlignment="1">
      <alignment horizontal="left" vertical="center" wrapText="1"/>
    </xf>
    <xf numFmtId="9" fontId="34" fillId="0" borderId="7" xfId="22" applyNumberFormat="1" applyFont="1" applyBorder="1" applyAlignment="1">
      <alignment horizontal="left" vertical="center" wrapText="1"/>
    </xf>
    <xf numFmtId="9" fontId="34" fillId="0" borderId="44" xfId="22" applyNumberFormat="1" applyFont="1" applyBorder="1" applyAlignment="1">
      <alignment horizontal="left" vertical="center" wrapText="1"/>
    </xf>
    <xf numFmtId="9" fontId="34" fillId="0" borderId="45" xfId="22" applyNumberFormat="1" applyFont="1" applyBorder="1" applyAlignment="1">
      <alignment horizontal="left" vertical="center" wrapText="1"/>
    </xf>
    <xf numFmtId="9" fontId="39" fillId="0" borderId="70" xfId="34" applyNumberFormat="1" applyFill="1" applyBorder="1" applyAlignment="1">
      <alignment horizontal="center" vertical="center" wrapText="1"/>
    </xf>
    <xf numFmtId="9" fontId="31" fillId="0" borderId="70" xfId="22" applyNumberFormat="1" applyFont="1" applyBorder="1" applyAlignment="1">
      <alignment horizontal="center" vertical="center" wrapText="1"/>
    </xf>
    <xf numFmtId="9" fontId="31" fillId="0" borderId="76" xfId="22" applyNumberFormat="1" applyFont="1" applyBorder="1" applyAlignment="1">
      <alignment horizontal="center" vertical="center" wrapText="1"/>
    </xf>
    <xf numFmtId="9" fontId="31" fillId="0" borderId="77" xfId="22" applyNumberFormat="1" applyFont="1" applyBorder="1" applyAlignment="1">
      <alignment horizontal="center" vertical="center" wrapText="1"/>
    </xf>
    <xf numFmtId="9" fontId="31" fillId="0" borderId="78" xfId="22" applyNumberFormat="1" applyFont="1" applyBorder="1" applyAlignment="1">
      <alignment horizontal="center" vertical="center" wrapText="1"/>
    </xf>
    <xf numFmtId="2" fontId="9" fillId="0" borderId="58" xfId="22" applyNumberFormat="1" applyFont="1" applyBorder="1" applyAlignment="1">
      <alignment vertical="center" wrapText="1"/>
    </xf>
    <xf numFmtId="2" fontId="9" fillId="0" borderId="14" xfId="22" applyNumberFormat="1" applyFont="1" applyBorder="1" applyAlignment="1">
      <alignment vertical="center" wrapText="1"/>
    </xf>
    <xf numFmtId="173" fontId="8" fillId="0" borderId="4" xfId="28" applyNumberFormat="1" applyFont="1" applyFill="1" applyBorder="1" applyAlignment="1" applyProtection="1">
      <alignment horizontal="center" vertical="center" wrapText="1"/>
    </xf>
    <xf numFmtId="0" fontId="8" fillId="0" borderId="29" xfId="0" applyFont="1" applyBorder="1" applyAlignment="1">
      <alignment vertical="center" wrapText="1"/>
    </xf>
    <xf numFmtId="0" fontId="8" fillId="0" borderId="7" xfId="0" applyFont="1" applyBorder="1" applyAlignment="1">
      <alignment vertical="center" wrapText="1"/>
    </xf>
    <xf numFmtId="0" fontId="8" fillId="0" borderId="71" xfId="0" applyFont="1" applyBorder="1" applyAlignment="1">
      <alignment vertical="center" wrapText="1"/>
    </xf>
    <xf numFmtId="0" fontId="8" fillId="0" borderId="72" xfId="0" applyFont="1" applyBorder="1" applyAlignment="1">
      <alignment vertical="center" wrapText="1"/>
    </xf>
    <xf numFmtId="0" fontId="8" fillId="0" borderId="73" xfId="0" applyFont="1" applyBorder="1" applyAlignment="1">
      <alignment vertical="center" wrapText="1"/>
    </xf>
    <xf numFmtId="0" fontId="8" fillId="0" borderId="80" xfId="0" applyFont="1" applyBorder="1" applyAlignment="1">
      <alignment vertical="center" wrapText="1"/>
    </xf>
    <xf numFmtId="9" fontId="39" fillId="0" borderId="29" xfId="34" applyNumberFormat="1" applyBorder="1" applyAlignment="1">
      <alignment horizontal="center" vertical="center" wrapText="1"/>
    </xf>
    <xf numFmtId="9" fontId="39" fillId="0" borderId="7" xfId="35" applyNumberFormat="1" applyBorder="1" applyAlignment="1">
      <alignment horizontal="center" vertical="center" wrapText="1"/>
    </xf>
    <xf numFmtId="9" fontId="39" fillId="0" borderId="59" xfId="35" applyNumberFormat="1" applyBorder="1" applyAlignment="1">
      <alignment horizontal="center" vertical="center" wrapText="1"/>
    </xf>
    <xf numFmtId="9" fontId="39" fillId="0" borderId="15" xfId="35" applyNumberFormat="1" applyBorder="1" applyAlignment="1">
      <alignment horizontal="center" vertical="center" wrapText="1"/>
    </xf>
    <xf numFmtId="9" fontId="39" fillId="0" borderId="10" xfId="35" applyNumberFormat="1" applyBorder="1" applyAlignment="1">
      <alignment horizontal="center" vertical="center" wrapText="1"/>
    </xf>
    <xf numFmtId="9" fontId="39" fillId="0" borderId="60" xfId="35" applyNumberFormat="1" applyBorder="1" applyAlignment="1">
      <alignment horizontal="center" vertical="center" wrapText="1"/>
    </xf>
    <xf numFmtId="9" fontId="34" fillId="0" borderId="8" xfId="22" applyNumberFormat="1" applyFont="1" applyBorder="1" applyAlignment="1">
      <alignment horizontal="left" vertical="center" wrapText="1"/>
    </xf>
    <xf numFmtId="9" fontId="34" fillId="0" borderId="15" xfId="22" applyNumberFormat="1" applyFont="1" applyBorder="1" applyAlignment="1">
      <alignment horizontal="left" vertical="center" wrapText="1"/>
    </xf>
    <xf numFmtId="9" fontId="34" fillId="0" borderId="10" xfId="22" applyNumberFormat="1" applyFont="1" applyBorder="1" applyAlignment="1">
      <alignment horizontal="left" vertical="center" wrapText="1"/>
    </xf>
    <xf numFmtId="9" fontId="34" fillId="0" borderId="11" xfId="22" applyNumberFormat="1" applyFont="1" applyBorder="1" applyAlignment="1">
      <alignment horizontal="left" vertical="center" wrapText="1"/>
    </xf>
    <xf numFmtId="9" fontId="39" fillId="0" borderId="29" xfId="34" applyNumberFormat="1" applyFill="1" applyBorder="1" applyAlignment="1">
      <alignment horizontal="center" vertical="center" wrapText="1"/>
    </xf>
    <xf numFmtId="9" fontId="39" fillId="0" borderId="7" xfId="35" applyNumberFormat="1" applyFill="1" applyBorder="1" applyAlignment="1">
      <alignment horizontal="center" vertical="center" wrapText="1"/>
    </xf>
    <xf numFmtId="9" fontId="39" fillId="0" borderId="59" xfId="35" applyNumberFormat="1" applyFill="1" applyBorder="1" applyAlignment="1">
      <alignment horizontal="center" vertical="center" wrapText="1"/>
    </xf>
    <xf numFmtId="9" fontId="39" fillId="0" borderId="15" xfId="35" applyNumberFormat="1" applyFill="1" applyBorder="1" applyAlignment="1">
      <alignment horizontal="center" vertical="center" wrapText="1"/>
    </xf>
    <xf numFmtId="9" fontId="39" fillId="0" borderId="10" xfId="35" applyNumberFormat="1" applyFill="1" applyBorder="1" applyAlignment="1">
      <alignment horizontal="center" vertical="center" wrapText="1"/>
    </xf>
    <xf numFmtId="9" fontId="39" fillId="0" borderId="60" xfId="35" applyNumberFormat="1" applyFill="1" applyBorder="1" applyAlignment="1">
      <alignment horizontal="center" vertical="center" wrapText="1"/>
    </xf>
    <xf numFmtId="9" fontId="39" fillId="0" borderId="30" xfId="35" applyNumberFormat="1" applyFill="1" applyBorder="1" applyAlignment="1">
      <alignment horizontal="center" vertical="center" wrapText="1"/>
    </xf>
    <xf numFmtId="9" fontId="39" fillId="0" borderId="0" xfId="35" applyNumberFormat="1" applyFill="1" applyBorder="1" applyAlignment="1">
      <alignment horizontal="center" vertical="center" wrapText="1"/>
    </xf>
    <xf numFmtId="9" fontId="39" fillId="0" borderId="2" xfId="35" applyNumberFormat="1" applyFill="1" applyBorder="1" applyAlignment="1">
      <alignment horizontal="center" vertical="center" wrapText="1"/>
    </xf>
    <xf numFmtId="0" fontId="8" fillId="0" borderId="2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8" xfId="0" applyFont="1" applyBorder="1" applyAlignment="1">
      <alignment horizontal="center" vertical="center" wrapText="1"/>
    </xf>
    <xf numFmtId="0" fontId="9" fillId="13" borderId="52" xfId="22" applyFont="1" applyFill="1" applyBorder="1" applyAlignment="1">
      <alignment horizontal="center" vertical="center" wrapText="1"/>
    </xf>
    <xf numFmtId="0" fontId="8" fillId="0" borderId="71"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29" xfId="0" applyFont="1" applyBorder="1" applyAlignment="1">
      <alignment horizontal="left" vertical="center" wrapText="1"/>
    </xf>
    <xf numFmtId="0" fontId="8" fillId="0" borderId="7" xfId="0" applyFont="1" applyBorder="1" applyAlignment="1">
      <alignment horizontal="left" vertical="center" wrapText="1"/>
    </xf>
    <xf numFmtId="0" fontId="8" fillId="0" borderId="71" xfId="0" applyFont="1" applyBorder="1" applyAlignment="1">
      <alignment horizontal="left" vertical="center" wrapText="1"/>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8" fillId="0" borderId="88" xfId="0" applyFont="1" applyBorder="1" applyAlignment="1">
      <alignment horizontal="left" vertical="center" wrapText="1"/>
    </xf>
    <xf numFmtId="0" fontId="8" fillId="0" borderId="8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89" xfId="0" applyFont="1" applyBorder="1" applyAlignment="1">
      <alignment horizontal="center" vertical="center" wrapText="1"/>
    </xf>
    <xf numFmtId="0" fontId="8" fillId="0" borderId="46" xfId="0" applyFont="1" applyBorder="1" applyAlignment="1">
      <alignment horizontal="center" vertical="center" wrapText="1"/>
    </xf>
    <xf numFmtId="2" fontId="8" fillId="0" borderId="23" xfId="22" applyNumberFormat="1" applyFont="1" applyBorder="1" applyAlignment="1">
      <alignment horizontal="left" vertical="center" wrapText="1"/>
    </xf>
    <xf numFmtId="2" fontId="8" fillId="0" borderId="18" xfId="22" applyNumberFormat="1" applyFont="1" applyBorder="1" applyAlignment="1">
      <alignment horizontal="left" vertical="center" wrapText="1"/>
    </xf>
    <xf numFmtId="9" fontId="8" fillId="0" borderId="44" xfId="22" applyNumberFormat="1" applyFont="1" applyBorder="1" applyAlignment="1">
      <alignment horizontal="left" vertical="center" wrapText="1"/>
    </xf>
    <xf numFmtId="9" fontId="8" fillId="0" borderId="45" xfId="22" applyNumberFormat="1" applyFont="1" applyBorder="1" applyAlignment="1">
      <alignment horizontal="left" vertical="center" wrapText="1"/>
    </xf>
    <xf numFmtId="9" fontId="8" fillId="0" borderId="46" xfId="22" applyNumberFormat="1" applyFont="1" applyBorder="1" applyAlignment="1">
      <alignment horizontal="left" vertical="center" wrapText="1"/>
    </xf>
    <xf numFmtId="9" fontId="8" fillId="0" borderId="29" xfId="22" applyNumberFormat="1" applyFont="1" applyBorder="1" applyAlignment="1">
      <alignment horizontal="center" vertical="center" wrapText="1"/>
    </xf>
    <xf numFmtId="9" fontId="8" fillId="0" borderId="7" xfId="22" applyNumberFormat="1" applyFont="1" applyBorder="1" applyAlignment="1">
      <alignment horizontal="center" vertical="center" wrapText="1"/>
    </xf>
    <xf numFmtId="9" fontId="8" fillId="0" borderId="59" xfId="22" applyNumberFormat="1" applyFont="1" applyBorder="1" applyAlignment="1">
      <alignment horizontal="center" vertical="center" wrapText="1"/>
    </xf>
    <xf numFmtId="9" fontId="8" fillId="0" borderId="44" xfId="22" applyNumberFormat="1" applyFont="1" applyBorder="1" applyAlignment="1">
      <alignment horizontal="center" vertical="center" wrapText="1"/>
    </xf>
    <xf numFmtId="9" fontId="8" fillId="0" borderId="45" xfId="22" applyNumberFormat="1" applyFont="1" applyBorder="1" applyAlignment="1">
      <alignment horizontal="center" vertical="center" wrapText="1"/>
    </xf>
    <xf numFmtId="9" fontId="8" fillId="0" borderId="48" xfId="22" applyNumberFormat="1" applyFont="1" applyBorder="1" applyAlignment="1">
      <alignment horizontal="center" vertical="center" wrapText="1"/>
    </xf>
    <xf numFmtId="2" fontId="8" fillId="0" borderId="14" xfId="22" applyNumberFormat="1" applyFont="1" applyBorder="1" applyAlignment="1">
      <alignment horizontal="left" vertical="center" wrapText="1"/>
    </xf>
    <xf numFmtId="2" fontId="8" fillId="0" borderId="13" xfId="22" applyNumberFormat="1" applyFont="1" applyBorder="1" applyAlignment="1">
      <alignment horizontal="left" vertical="center" wrapText="1"/>
    </xf>
    <xf numFmtId="9" fontId="39" fillId="0" borderId="7" xfId="34" applyNumberFormat="1" applyBorder="1" applyAlignment="1">
      <alignment horizontal="center" vertical="center" wrapText="1"/>
    </xf>
    <xf numFmtId="9" fontId="39" fillId="0" borderId="59" xfId="34" applyNumberFormat="1" applyBorder="1" applyAlignment="1">
      <alignment horizontal="center" vertical="center" wrapText="1"/>
    </xf>
    <xf numFmtId="9" fontId="39" fillId="0" borderId="15" xfId="34" applyNumberFormat="1" applyBorder="1" applyAlignment="1">
      <alignment horizontal="center" vertical="center" wrapText="1"/>
    </xf>
    <xf numFmtId="9" fontId="39" fillId="0" borderId="10" xfId="34" applyNumberFormat="1" applyBorder="1" applyAlignment="1">
      <alignment horizontal="center" vertical="center" wrapText="1"/>
    </xf>
    <xf numFmtId="9" fontId="39" fillId="0" borderId="60" xfId="34" applyNumberFormat="1" applyBorder="1" applyAlignment="1">
      <alignment horizontal="center" vertical="center" wrapText="1"/>
    </xf>
    <xf numFmtId="2" fontId="8" fillId="0" borderId="58" xfId="22" applyNumberFormat="1" applyFont="1" applyBorder="1" applyAlignment="1">
      <alignment horizontal="left" vertical="center" wrapText="1"/>
    </xf>
    <xf numFmtId="9" fontId="43" fillId="0" borderId="29" xfId="34" applyNumberFormat="1" applyFont="1" applyFill="1" applyBorder="1" applyAlignment="1">
      <alignment horizontal="center" vertical="center" wrapText="1"/>
    </xf>
    <xf numFmtId="9" fontId="43" fillId="0" borderId="7" xfId="34" applyNumberFormat="1" applyFont="1" applyFill="1" applyBorder="1" applyAlignment="1">
      <alignment horizontal="center" vertical="center" wrapText="1"/>
    </xf>
    <xf numFmtId="9" fontId="43" fillId="0" borderId="59" xfId="34" applyNumberFormat="1" applyFont="1" applyFill="1" applyBorder="1" applyAlignment="1">
      <alignment horizontal="center" vertical="center" wrapText="1"/>
    </xf>
    <xf numFmtId="9" fontId="43" fillId="0" borderId="15" xfId="34" applyNumberFormat="1" applyFont="1" applyFill="1" applyBorder="1" applyAlignment="1">
      <alignment horizontal="center" vertical="center" wrapText="1"/>
    </xf>
    <xf numFmtId="9" fontId="43" fillId="0" borderId="10" xfId="34" applyNumberFormat="1" applyFont="1" applyFill="1" applyBorder="1" applyAlignment="1">
      <alignment horizontal="center" vertical="center" wrapText="1"/>
    </xf>
    <xf numFmtId="9" fontId="43" fillId="0" borderId="60" xfId="34" applyNumberFormat="1" applyFont="1" applyFill="1" applyBorder="1" applyAlignment="1">
      <alignment horizontal="center" vertical="center" wrapText="1"/>
    </xf>
    <xf numFmtId="9" fontId="8" fillId="0" borderId="6" xfId="30" applyFont="1" applyFill="1" applyBorder="1" applyAlignment="1" applyProtection="1">
      <alignment horizontal="justify" vertical="center" wrapText="1"/>
    </xf>
    <xf numFmtId="0" fontId="9" fillId="0" borderId="3" xfId="22" applyFont="1" applyBorder="1" applyAlignment="1">
      <alignment horizontal="center" vertical="center" wrapText="1"/>
    </xf>
    <xf numFmtId="0" fontId="9" fillId="0" borderId="4" xfId="22" applyFont="1" applyBorder="1" applyAlignment="1">
      <alignment horizontal="center" vertical="center" wrapText="1"/>
    </xf>
    <xf numFmtId="9" fontId="34" fillId="0" borderId="29" xfId="30" applyFont="1" applyFill="1" applyBorder="1" applyAlignment="1" applyProtection="1">
      <alignment horizontal="justify" vertical="center" wrapText="1"/>
    </xf>
    <xf numFmtId="9" fontId="8" fillId="0" borderId="7" xfId="30" applyFont="1" applyFill="1" applyBorder="1" applyAlignment="1" applyProtection="1">
      <alignment horizontal="justify" vertical="center" wrapText="1"/>
    </xf>
    <xf numFmtId="9" fontId="8" fillId="0" borderId="8" xfId="30" applyFont="1" applyFill="1" applyBorder="1" applyAlignment="1" applyProtection="1">
      <alignment horizontal="justify" vertical="center" wrapText="1"/>
    </xf>
    <xf numFmtId="9" fontId="8" fillId="0" borderId="15" xfId="30" applyFont="1" applyFill="1" applyBorder="1" applyAlignment="1" applyProtection="1">
      <alignment horizontal="justify" vertical="center" wrapText="1"/>
    </xf>
    <xf numFmtId="9" fontId="8" fillId="0" borderId="10" xfId="30" applyFont="1" applyFill="1" applyBorder="1" applyAlignment="1" applyProtection="1">
      <alignment horizontal="justify" vertical="center" wrapText="1"/>
    </xf>
    <xf numFmtId="9" fontId="8" fillId="0" borderId="11" xfId="30" applyFont="1" applyFill="1" applyBorder="1" applyAlignment="1" applyProtection="1">
      <alignment horizontal="justify" vertical="center" wrapText="1"/>
    </xf>
    <xf numFmtId="9" fontId="8" fillId="0" borderId="29" xfId="30" applyFont="1" applyFill="1" applyBorder="1" applyAlignment="1" applyProtection="1">
      <alignment horizontal="justify" vertical="center" wrapText="1"/>
    </xf>
    <xf numFmtId="2" fontId="8" fillId="0" borderId="69" xfId="22" applyNumberFormat="1" applyFont="1" applyBorder="1" applyAlignment="1">
      <alignment horizontal="left" vertical="center" wrapText="1"/>
    </xf>
    <xf numFmtId="0" fontId="0" fillId="0" borderId="18" xfId="0" applyBorder="1" applyAlignment="1">
      <alignment horizontal="left" vertical="center" wrapText="1"/>
    </xf>
    <xf numFmtId="0" fontId="34" fillId="0" borderId="29"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45" xfId="0" applyFont="1" applyBorder="1" applyAlignment="1">
      <alignment horizontal="center" vertical="center" wrapText="1"/>
    </xf>
    <xf numFmtId="9" fontId="25" fillId="0" borderId="6" xfId="34" applyNumberFormat="1" applyFont="1" applyBorder="1" applyAlignment="1">
      <alignment horizontal="center" vertical="center" wrapText="1"/>
    </xf>
    <xf numFmtId="9" fontId="25" fillId="0" borderId="16" xfId="34" applyNumberFormat="1" applyFont="1" applyBorder="1" applyAlignment="1">
      <alignment horizontal="center" vertical="center" wrapText="1"/>
    </xf>
    <xf numFmtId="9" fontId="25" fillId="0" borderId="5" xfId="34" applyNumberFormat="1" applyFont="1" applyBorder="1" applyAlignment="1">
      <alignment horizontal="center" vertical="center" wrapText="1"/>
    </xf>
    <xf numFmtId="9" fontId="25" fillId="0" borderId="28" xfId="34" applyNumberFormat="1" applyFont="1" applyBorder="1" applyAlignment="1">
      <alignment horizontal="center" vertical="center" wrapText="1"/>
    </xf>
    <xf numFmtId="0" fontId="34" fillId="0" borderId="72" xfId="0" applyFont="1" applyBorder="1" applyAlignment="1">
      <alignment horizontal="center" vertical="center" wrapText="1"/>
    </xf>
    <xf numFmtId="0" fontId="34" fillId="0" borderId="73" xfId="0" applyFont="1" applyBorder="1" applyAlignment="1">
      <alignment horizontal="center" vertical="center" wrapText="1"/>
    </xf>
    <xf numFmtId="2" fontId="8" fillId="0" borderId="20" xfId="22" applyNumberFormat="1" applyFont="1" applyBorder="1" applyAlignment="1">
      <alignment horizontal="left" vertical="center" wrapText="1"/>
    </xf>
    <xf numFmtId="9" fontId="8" fillId="0" borderId="40" xfId="28" applyFont="1" applyFill="1" applyBorder="1" applyAlignment="1" applyProtection="1">
      <alignment horizontal="center" vertical="center" wrapText="1"/>
    </xf>
    <xf numFmtId="0" fontId="50" fillId="0" borderId="7" xfId="0" applyFont="1" applyBorder="1" applyAlignment="1">
      <alignment horizontal="center" vertical="center" wrapText="1"/>
    </xf>
    <xf numFmtId="0" fontId="50" fillId="0" borderId="72" xfId="0" applyFont="1" applyBorder="1" applyAlignment="1">
      <alignment horizontal="center" vertical="center" wrapText="1"/>
    </xf>
    <xf numFmtId="0" fontId="50" fillId="0" borderId="73" xfId="0" applyFont="1" applyBorder="1" applyAlignment="1">
      <alignment horizontal="center" vertical="center" wrapText="1"/>
    </xf>
    <xf numFmtId="9" fontId="39" fillId="0" borderId="75" xfId="34" applyNumberFormat="1" applyBorder="1" applyAlignment="1">
      <alignment horizontal="center" vertical="center" wrapText="1"/>
    </xf>
    <xf numFmtId="9" fontId="39" fillId="0" borderId="36" xfId="35" applyNumberFormat="1" applyBorder="1" applyAlignment="1">
      <alignment horizontal="center" vertical="center" wrapText="1"/>
    </xf>
    <xf numFmtId="9" fontId="39" fillId="0" borderId="37" xfId="35" applyNumberFormat="1" applyBorder="1" applyAlignment="1">
      <alignment horizontal="center" vertical="center" wrapText="1"/>
    </xf>
    <xf numFmtId="9" fontId="39" fillId="0" borderId="72" xfId="35" applyNumberFormat="1" applyBorder="1" applyAlignment="1">
      <alignment horizontal="center" vertical="center" wrapText="1"/>
    </xf>
    <xf numFmtId="9" fontId="39" fillId="0" borderId="73" xfId="35" applyNumberFormat="1" applyBorder="1" applyAlignment="1">
      <alignment horizontal="center" vertical="center" wrapText="1"/>
    </xf>
    <xf numFmtId="9" fontId="39" fillId="0" borderId="74" xfId="35" applyNumberFormat="1" applyBorder="1" applyAlignment="1">
      <alignment horizontal="center" vertical="center" wrapText="1"/>
    </xf>
    <xf numFmtId="0" fontId="0" fillId="0" borderId="14" xfId="0" applyBorder="1" applyAlignment="1">
      <alignment horizontal="left" vertical="center" wrapText="1"/>
    </xf>
    <xf numFmtId="9" fontId="39" fillId="0" borderId="30" xfId="34" applyNumberFormat="1" applyBorder="1" applyAlignment="1">
      <alignment horizontal="center" vertical="center" wrapText="1"/>
    </xf>
    <xf numFmtId="9" fontId="39" fillId="0" borderId="0" xfId="35" applyNumberFormat="1" applyBorder="1" applyAlignment="1">
      <alignment horizontal="center" vertical="center" wrapText="1"/>
    </xf>
    <xf numFmtId="9" fontId="39" fillId="0" borderId="2" xfId="35" applyNumberFormat="1" applyBorder="1" applyAlignment="1">
      <alignment horizontal="center" vertical="center" wrapText="1"/>
    </xf>
    <xf numFmtId="0" fontId="34" fillId="0" borderId="29" xfId="0" applyFont="1" applyBorder="1" applyAlignment="1">
      <alignment vertical="center" wrapText="1"/>
    </xf>
    <xf numFmtId="0" fontId="34" fillId="0" borderId="7" xfId="0" applyFont="1" applyBorder="1" applyAlignment="1">
      <alignment vertical="center" wrapText="1"/>
    </xf>
    <xf numFmtId="0" fontId="34" fillId="0" borderId="85" xfId="0" applyFont="1" applyBorder="1" applyAlignment="1">
      <alignment vertical="center" wrapText="1"/>
    </xf>
    <xf numFmtId="0" fontId="34" fillId="0" borderId="81" xfId="0" applyFont="1" applyBorder="1" applyAlignment="1">
      <alignment vertical="center" wrapText="1"/>
    </xf>
    <xf numFmtId="0" fontId="34" fillId="0" borderId="82" xfId="0" applyFont="1" applyBorder="1" applyAlignment="1">
      <alignment vertical="center" wrapText="1"/>
    </xf>
    <xf numFmtId="0" fontId="34" fillId="0" borderId="86" xfId="0" applyFont="1" applyBorder="1" applyAlignment="1">
      <alignment vertical="center" wrapText="1"/>
    </xf>
    <xf numFmtId="0" fontId="9" fillId="13" borderId="58" xfId="22" applyFont="1" applyFill="1" applyBorder="1" applyAlignment="1">
      <alignment horizontal="center" vertical="center" wrapText="1"/>
    </xf>
    <xf numFmtId="0" fontId="9" fillId="13" borderId="3" xfId="22" applyFont="1" applyFill="1" applyBorder="1" applyAlignment="1">
      <alignment horizontal="center" vertical="center" wrapText="1"/>
    </xf>
    <xf numFmtId="0" fontId="9" fillId="13" borderId="17" xfId="22" applyFont="1" applyFill="1" applyBorder="1" applyAlignment="1">
      <alignment horizontal="center" vertical="center" wrapText="1"/>
    </xf>
    <xf numFmtId="9" fontId="9" fillId="0" borderId="3" xfId="28" applyFont="1" applyBorder="1" applyAlignment="1">
      <alignment horizontal="center" vertical="center" wrapText="1"/>
    </xf>
    <xf numFmtId="9" fontId="9" fillId="0" borderId="19" xfId="28" applyFont="1" applyBorder="1" applyAlignment="1">
      <alignment horizontal="center" vertical="center" wrapText="1"/>
    </xf>
    <xf numFmtId="0" fontId="34" fillId="0" borderId="71" xfId="0" applyFont="1" applyBorder="1" applyAlignment="1">
      <alignment vertical="center" wrapText="1"/>
    </xf>
    <xf numFmtId="0" fontId="34" fillId="0" borderId="83" xfId="0" applyFont="1" applyBorder="1" applyAlignment="1">
      <alignment vertical="center" wrapText="1"/>
    </xf>
    <xf numFmtId="0" fontId="34" fillId="0" borderId="8" xfId="0" applyFont="1" applyBorder="1" applyAlignment="1">
      <alignment vertical="center" wrapText="1"/>
    </xf>
    <xf numFmtId="0" fontId="34" fillId="0" borderId="84" xfId="0" applyFont="1" applyBorder="1" applyAlignment="1">
      <alignment vertical="center" wrapText="1"/>
    </xf>
    <xf numFmtId="0" fontId="32" fillId="10" borderId="3"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2" fillId="10" borderId="12" xfId="0" applyFont="1" applyFill="1" applyBorder="1" applyAlignment="1">
      <alignment horizontal="center" vertical="center"/>
    </xf>
    <xf numFmtId="0" fontId="32" fillId="10" borderId="38" xfId="0" applyFont="1" applyFill="1" applyBorder="1" applyAlignment="1">
      <alignment horizontal="center" vertical="center"/>
    </xf>
    <xf numFmtId="0" fontId="32" fillId="10" borderId="39" xfId="0" applyFont="1" applyFill="1" applyBorder="1" applyAlignment="1">
      <alignment horizontal="center" vertical="center"/>
    </xf>
    <xf numFmtId="0" fontId="32" fillId="10" borderId="29" xfId="0" applyFont="1" applyFill="1" applyBorder="1" applyAlignment="1">
      <alignment horizontal="center" vertical="center"/>
    </xf>
    <xf numFmtId="0" fontId="32" fillId="10" borderId="7" xfId="0" applyFont="1" applyFill="1" applyBorder="1" applyAlignment="1">
      <alignment horizontal="center" vertical="center"/>
    </xf>
    <xf numFmtId="0" fontId="32" fillId="10" borderId="8"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0" xfId="0" applyFont="1" applyFill="1" applyAlignment="1">
      <alignment horizontal="center" vertical="center"/>
    </xf>
    <xf numFmtId="0" fontId="32" fillId="10" borderId="9" xfId="0" applyFont="1" applyFill="1" applyBorder="1" applyAlignment="1">
      <alignment horizontal="center" vertical="center"/>
    </xf>
    <xf numFmtId="0" fontId="32" fillId="10" borderId="15" xfId="0" applyFont="1" applyFill="1" applyBorder="1" applyAlignment="1">
      <alignment horizontal="center" vertical="center"/>
    </xf>
    <xf numFmtId="0" fontId="32" fillId="10" borderId="10" xfId="0" applyFont="1" applyFill="1" applyBorder="1" applyAlignment="1">
      <alignment horizontal="center" vertical="center"/>
    </xf>
    <xf numFmtId="0" fontId="32" fillId="10" borderId="11" xfId="0" applyFont="1" applyFill="1" applyBorder="1" applyAlignment="1">
      <alignment horizontal="center" vertical="center"/>
    </xf>
    <xf numFmtId="0" fontId="9" fillId="0" borderId="43" xfId="0" applyFont="1" applyBorder="1" applyAlignment="1">
      <alignment horizontal="left" vertical="center" wrapText="1"/>
    </xf>
    <xf numFmtId="0" fontId="9" fillId="0" borderId="21" xfId="0" applyFont="1" applyBorder="1" applyAlignment="1">
      <alignment horizontal="left" vertical="center" wrapText="1"/>
    </xf>
    <xf numFmtId="0" fontId="9" fillId="0" borderId="39" xfId="0" applyFont="1" applyBorder="1" applyAlignment="1">
      <alignment horizontal="left" vertical="center" wrapText="1"/>
    </xf>
    <xf numFmtId="0" fontId="9" fillId="0" borderId="6" xfId="0" applyFont="1" applyBorder="1" applyAlignment="1">
      <alignment horizontal="left" vertical="center" wrapText="1"/>
    </xf>
    <xf numFmtId="0" fontId="32" fillId="0" borderId="6" xfId="0" applyFont="1" applyBorder="1" applyAlignment="1">
      <alignment horizontal="left" vertical="center" wrapText="1"/>
    </xf>
    <xf numFmtId="0" fontId="32"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29"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9" fillId="9" borderId="6" xfId="22" applyFont="1" applyFill="1" applyBorder="1" applyAlignment="1">
      <alignment horizontal="left" vertical="center" wrapText="1"/>
    </xf>
    <xf numFmtId="0" fontId="32" fillId="12" borderId="6" xfId="22" applyFont="1" applyFill="1" applyBorder="1" applyAlignment="1">
      <alignment horizontal="center" vertical="center" wrapText="1"/>
    </xf>
    <xf numFmtId="0" fontId="9" fillId="12" borderId="6" xfId="22"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32" fillId="10" borderId="38" xfId="0" applyFont="1" applyFill="1" applyBorder="1" applyAlignment="1">
      <alignment horizontal="center" vertical="center" wrapText="1"/>
    </xf>
    <xf numFmtId="0" fontId="32" fillId="10" borderId="39" xfId="0" applyFont="1" applyFill="1" applyBorder="1" applyAlignment="1">
      <alignment horizontal="center" vertical="center" wrapText="1"/>
    </xf>
    <xf numFmtId="0" fontId="30" fillId="0" borderId="6" xfId="0" applyFont="1" applyBorder="1" applyAlignment="1">
      <alignment horizontal="center" vertical="center"/>
    </xf>
    <xf numFmtId="0" fontId="32" fillId="10" borderId="6" xfId="0" applyFont="1" applyFill="1" applyBorder="1" applyAlignment="1">
      <alignment horizontal="center" vertical="center" wrapText="1"/>
    </xf>
    <xf numFmtId="14" fontId="38" fillId="0" borderId="6" xfId="0" applyNumberFormat="1" applyFont="1" applyBorder="1" applyAlignment="1">
      <alignment horizontal="center" vertical="center"/>
    </xf>
    <xf numFmtId="0" fontId="38" fillId="0" borderId="6" xfId="0" applyFont="1" applyBorder="1" applyAlignment="1">
      <alignment horizontal="center" vertical="center"/>
    </xf>
    <xf numFmtId="0" fontId="32" fillId="0" borderId="6" xfId="0" applyFont="1" applyBorder="1" applyAlignment="1">
      <alignment horizontal="center" vertical="center" wrapText="1"/>
    </xf>
    <xf numFmtId="0" fontId="32" fillId="0" borderId="6" xfId="0" applyFont="1" applyBorder="1" applyAlignment="1">
      <alignment horizontal="center" vertical="center"/>
    </xf>
    <xf numFmtId="0" fontId="30" fillId="0" borderId="12" xfId="0" applyFont="1" applyBorder="1" applyAlignment="1">
      <alignment horizontal="left" vertical="center"/>
    </xf>
    <xf numFmtId="0" fontId="30" fillId="0" borderId="38" xfId="0" applyFont="1" applyBorder="1" applyAlignment="1">
      <alignment horizontal="left" vertical="center"/>
    </xf>
    <xf numFmtId="0" fontId="30" fillId="0" borderId="39" xfId="0" applyFont="1" applyBorder="1" applyAlignment="1">
      <alignment horizontal="left" vertical="center"/>
    </xf>
    <xf numFmtId="0" fontId="32" fillId="0" borderId="29"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9" fillId="0" borderId="6" xfId="0" applyFont="1" applyBorder="1" applyAlignment="1">
      <alignment vertical="center" wrapText="1"/>
    </xf>
    <xf numFmtId="0" fontId="10" fillId="9" borderId="4" xfId="0" applyFont="1" applyFill="1" applyBorder="1" applyAlignment="1">
      <alignment horizontal="center" vertical="center"/>
    </xf>
    <xf numFmtId="0" fontId="10" fillId="9" borderId="6" xfId="0" applyFont="1" applyFill="1" applyBorder="1" applyAlignment="1">
      <alignment horizontal="center" vertical="center"/>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6" xfId="0" applyFont="1" applyFill="1" applyBorder="1" applyAlignment="1">
      <alignment horizontal="center" vertical="center"/>
    </xf>
    <xf numFmtId="0" fontId="9" fillId="10" borderId="38" xfId="0" applyFont="1" applyFill="1" applyBorder="1" applyAlignment="1">
      <alignment horizontal="center" vertical="center" wrapText="1"/>
    </xf>
    <xf numFmtId="0" fontId="9" fillId="9" borderId="4" xfId="22" applyFont="1" applyFill="1" applyBorder="1" applyAlignment="1">
      <alignment horizontal="left" vertical="center" wrapText="1"/>
    </xf>
    <xf numFmtId="0" fontId="32" fillId="10" borderId="6" xfId="0" applyFont="1" applyFill="1" applyBorder="1" applyAlignment="1">
      <alignment horizontal="center" vertical="center"/>
    </xf>
    <xf numFmtId="0" fontId="9" fillId="12" borderId="4" xfId="22" applyFont="1" applyFill="1" applyBorder="1" applyAlignment="1">
      <alignment horizontal="center" vertical="center" wrapText="1"/>
    </xf>
    <xf numFmtId="0" fontId="32" fillId="10" borderId="9" xfId="0" applyFont="1" applyFill="1" applyBorder="1" applyAlignment="1">
      <alignment horizontal="center" vertical="center" wrapText="1"/>
    </xf>
    <xf numFmtId="0" fontId="32" fillId="10" borderId="11" xfId="0" applyFont="1" applyFill="1" applyBorder="1" applyAlignment="1">
      <alignment horizontal="center" vertical="center" wrapText="1"/>
    </xf>
    <xf numFmtId="0" fontId="9" fillId="0" borderId="6" xfId="22" applyFont="1" applyBorder="1" applyAlignment="1">
      <alignment horizontal="left" vertical="center" wrapText="1"/>
    </xf>
    <xf numFmtId="0" fontId="9" fillId="0" borderId="6" xfId="22" applyFont="1" applyBorder="1" applyAlignment="1">
      <alignment horizontal="center" vertical="center" wrapText="1"/>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9" fillId="13" borderId="49" xfId="22" applyFont="1" applyFill="1" applyBorder="1" applyAlignment="1">
      <alignment horizontal="center" vertical="center" wrapText="1"/>
    </xf>
    <xf numFmtId="0" fontId="9" fillId="13" borderId="50"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8" fillId="0" borderId="20"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23" xfId="22" applyFont="1" applyBorder="1" applyAlignment="1">
      <alignment horizontal="center" vertical="center" wrapText="1"/>
    </xf>
    <xf numFmtId="0" fontId="9" fillId="0" borderId="21" xfId="22" applyFont="1" applyBorder="1" applyAlignment="1">
      <alignment horizontal="center" vertical="center"/>
    </xf>
    <xf numFmtId="0" fontId="9" fillId="0" borderId="6" xfId="22" applyFont="1" applyBorder="1" applyAlignment="1">
      <alignment horizontal="center" vertical="center"/>
    </xf>
    <xf numFmtId="0" fontId="9" fillId="13" borderId="5" xfId="22" applyFont="1" applyFill="1" applyBorder="1" applyAlignment="1">
      <alignment horizontal="center" vertical="center" wrapText="1"/>
    </xf>
    <xf numFmtId="0" fontId="9" fillId="13" borderId="28" xfId="22" applyFont="1" applyFill="1" applyBorder="1" applyAlignment="1">
      <alignment horizontal="center" vertical="center" wrapText="1"/>
    </xf>
    <xf numFmtId="0" fontId="0" fillId="0" borderId="12" xfId="0" applyBorder="1" applyAlignment="1">
      <alignment horizontal="center" vertical="center" wrapText="1"/>
    </xf>
    <xf numFmtId="0" fontId="0" fillId="0" borderId="38" xfId="0" applyBorder="1" applyAlignment="1">
      <alignment horizontal="center" vertical="center" wrapText="1"/>
    </xf>
    <xf numFmtId="0" fontId="0" fillId="0" borderId="52" xfId="0" applyBorder="1" applyAlignment="1">
      <alignment horizontal="center" vertical="center" wrapText="1"/>
    </xf>
    <xf numFmtId="41" fontId="30" fillId="0" borderId="29" xfId="12" applyFont="1" applyFill="1" applyBorder="1" applyAlignment="1">
      <alignment horizontal="left" vertical="center"/>
    </xf>
    <xf numFmtId="41" fontId="30" fillId="0" borderId="30" xfId="12" applyFont="1" applyFill="1" applyBorder="1" applyAlignment="1">
      <alignment horizontal="left" vertical="center"/>
    </xf>
    <xf numFmtId="41" fontId="30" fillId="0" borderId="15" xfId="12" applyFont="1" applyFill="1" applyBorder="1" applyAlignment="1">
      <alignment horizontal="left" vertical="center"/>
    </xf>
    <xf numFmtId="0" fontId="8" fillId="0" borderId="11"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9" fontId="8" fillId="0" borderId="6" xfId="0" applyNumberFormat="1" applyFont="1" applyFill="1" applyBorder="1" applyAlignment="1">
      <alignment horizontal="center" vertical="center"/>
    </xf>
    <xf numFmtId="0" fontId="34" fillId="0" borderId="6" xfId="0" applyFont="1" applyFill="1" applyBorder="1" applyAlignment="1">
      <alignment horizontal="center" vertical="center"/>
    </xf>
    <xf numFmtId="9" fontId="34" fillId="0" borderId="6" xfId="0" applyNumberFormat="1" applyFont="1" applyFill="1" applyBorder="1" applyAlignment="1">
      <alignment horizontal="center" vertical="center"/>
    </xf>
    <xf numFmtId="9" fontId="30" fillId="0" borderId="6" xfId="28" applyFont="1" applyFill="1" applyBorder="1" applyAlignment="1">
      <alignment horizontal="center" vertical="center"/>
    </xf>
    <xf numFmtId="0" fontId="34" fillId="0" borderId="6" xfId="0" applyFont="1" applyBorder="1" applyAlignment="1">
      <alignment vertical="center" wrapText="1"/>
    </xf>
    <xf numFmtId="0" fontId="30" fillId="0" borderId="6" xfId="28" applyNumberFormat="1" applyFont="1" applyFill="1" applyBorder="1" applyAlignment="1">
      <alignment horizontal="left" vertical="center" wrapText="1"/>
    </xf>
    <xf numFmtId="0" fontId="34" fillId="0" borderId="39"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9" fillId="0" borderId="11" xfId="35" applyFill="1" applyBorder="1" applyAlignment="1">
      <alignment horizontal="center" vertical="center" wrapText="1"/>
    </xf>
    <xf numFmtId="0" fontId="9" fillId="0" borderId="4" xfId="22" applyFont="1" applyFill="1" applyBorder="1" applyAlignment="1">
      <alignment horizontal="left" vertical="center" wrapText="1"/>
    </xf>
    <xf numFmtId="0" fontId="9" fillId="0" borderId="6" xfId="22" applyFont="1" applyFill="1" applyBorder="1" applyAlignment="1">
      <alignment horizontal="left" vertical="center" wrapText="1"/>
    </xf>
  </cellXfs>
  <cellStyles count="37">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ipervínculo" xfId="34" builtinId="8"/>
    <cellStyle name="Hyperlink" xfId="35" xr:uid="{00000000-000B-0000-0000-000008000000}"/>
    <cellStyle name="Millares" xfId="10" builtinId="3"/>
    <cellStyle name="Millares [0]" xfId="11" builtinId="6"/>
    <cellStyle name="Millares [0] 2" xfId="12" xr:uid="{00000000-0005-0000-0000-00000B000000}"/>
    <cellStyle name="Millares [0] 2 2" xfId="36" xr:uid="{DB04847E-9238-4B35-9783-E7ADB89B8424}"/>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8" Type="http://schemas.openxmlformats.org/officeDocument/2006/relationships/image" Target="../media/image24.emf"/><Relationship Id="rId3" Type="http://schemas.openxmlformats.org/officeDocument/2006/relationships/customXml" Target="../ink/ink2.xml"/><Relationship Id="rId7" Type="http://schemas.openxmlformats.org/officeDocument/2006/relationships/customXml" Target="../ink/ink4.xml"/><Relationship Id="rId2" Type="http://schemas.openxmlformats.org/officeDocument/2006/relationships/image" Target="../media/image2.emf"/><Relationship Id="rId1" Type="http://schemas.openxmlformats.org/officeDocument/2006/relationships/customXml" Target="../ink/ink1.xml"/><Relationship Id="rId6" Type="http://schemas.openxmlformats.org/officeDocument/2006/relationships/image" Target="../media/image23.emf"/><Relationship Id="rId5" Type="http://schemas.openxmlformats.org/officeDocument/2006/relationships/customXml" Target="../ink/ink3.xml"/><Relationship Id="rId10" Type="http://schemas.openxmlformats.org/officeDocument/2006/relationships/image" Target="../media/image230.emf"/><Relationship Id="rId4" Type="http://schemas.openxmlformats.org/officeDocument/2006/relationships/image" Target="../media/image25.emf"/><Relationship Id="rId9" Type="http://schemas.openxmlformats.org/officeDocument/2006/relationships/customXml" Target="../ink/ink5.xml"/></Relationships>
</file>

<file path=xl/drawings/_rels/drawing6.xml.rels><?xml version="1.0" encoding="UTF-8" standalone="yes"?>
<Relationships xmlns="http://schemas.openxmlformats.org/package/2006/relationships"><Relationship Id="rId3" Type="http://schemas.openxmlformats.org/officeDocument/2006/relationships/customXml" Target="../ink/ink7.xml"/><Relationship Id="rId2" Type="http://schemas.openxmlformats.org/officeDocument/2006/relationships/image" Target="../media/image20.emf"/><Relationship Id="rId1" Type="http://schemas.openxmlformats.org/officeDocument/2006/relationships/customXml" Target="../ink/ink6.xml"/><Relationship Id="rId6" Type="http://schemas.openxmlformats.org/officeDocument/2006/relationships/image" Target="../media/image200.emf"/><Relationship Id="rId5" Type="http://schemas.openxmlformats.org/officeDocument/2006/relationships/customXml" Target="../ink/ink8.xml"/><Relationship Id="rId4" Type="http://schemas.openxmlformats.org/officeDocument/2006/relationships/image" Target="../media/image201.emf"/></Relationships>
</file>

<file path=xl/drawings/_rels/drawing7.xml.rels><?xml version="1.0" encoding="UTF-8" standalone="yes"?>
<Relationships xmlns="http://schemas.openxmlformats.org/package/2006/relationships"><Relationship Id="rId3" Type="http://schemas.openxmlformats.org/officeDocument/2006/relationships/customXml" Target="../ink/ink10.xml"/><Relationship Id="rId2" Type="http://schemas.openxmlformats.org/officeDocument/2006/relationships/image" Target="../media/image21.emf"/><Relationship Id="rId1" Type="http://schemas.openxmlformats.org/officeDocument/2006/relationships/customXml" Target="../ink/ink9.xml"/><Relationship Id="rId4" Type="http://schemas.openxmlformats.org/officeDocument/2006/relationships/image" Target="../media/image210.emf"/></Relationships>
</file>

<file path=xl/drawings/_rels/drawing8.x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customXml" Target="../ink/ink11.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16BC92F2-7AC6-1845-6836-1F6C9AB34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7FAB9A81-CDC5-41D9-B272-91C78C3ABF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CEC9B05F-F1E0-4D67-99AA-6DE02D907F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D8F3615E-E606-408A-92AE-FFC2B34E7A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253035</xdr:colOff>
      <xdr:row>12</xdr:row>
      <xdr:rowOff>0</xdr:rowOff>
    </xdr:from>
    <xdr:to>
      <xdr:col>4</xdr:col>
      <xdr:colOff>253395</xdr:colOff>
      <xdr:row>12</xdr:row>
      <xdr:rowOff>1462</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Entrada de lápiz 4">
              <a:extLst>
                <a:ext uri="{FF2B5EF4-FFF2-40B4-BE49-F238E27FC236}">
                  <a16:creationId xmlns:a16="http://schemas.microsoft.com/office/drawing/2014/main" id="{19335604-5525-4072-A0E3-6AD4CA7A6D1C}"/>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2"/>
            <a:stretch>
              <a:fillRect/>
            </a:stretch>
          </xdr:blipFill>
          <xdr:spPr>
            <a:xfrm>
              <a:off x="5038920" y="10341545"/>
              <a:ext cx="18000" cy="18000"/>
            </a:xfrm>
            <a:prstGeom prst="rect">
              <a:avLst/>
            </a:prstGeom>
          </xdr:spPr>
        </xdr:pic>
      </mc:Fallback>
    </mc:AlternateContent>
    <xdr:clientData/>
  </xdr:twoCellAnchor>
  <xdr:twoCellAnchor editAs="oneCell">
    <xdr:from>
      <xdr:col>4</xdr:col>
      <xdr:colOff>253035</xdr:colOff>
      <xdr:row>15</xdr:row>
      <xdr:rowOff>0</xdr:rowOff>
    </xdr:from>
    <xdr:to>
      <xdr:col>4</xdr:col>
      <xdr:colOff>253395</xdr:colOff>
      <xdr:row>15</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Entrada de lápiz 4">
              <a:extLst>
                <a:ext uri="{FF2B5EF4-FFF2-40B4-BE49-F238E27FC236}">
                  <a16:creationId xmlns:a16="http://schemas.microsoft.com/office/drawing/2014/main" id="{E56A7F33-EA69-499D-B5AD-973BE3CD81FA}"/>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4"/>
            <a:stretch>
              <a:fillRect/>
            </a:stretch>
          </xdr:blipFill>
          <xdr:spPr>
            <a:xfrm>
              <a:off x="5038920" y="10341545"/>
              <a:ext cx="18000" cy="18000"/>
            </a:xfrm>
            <a:prstGeom prst="rect">
              <a:avLst/>
            </a:prstGeom>
          </xdr:spPr>
        </xdr:pic>
      </mc:Fallback>
    </mc:AlternateContent>
    <xdr:clientData/>
  </xdr:twoCellAnchor>
  <xdr:twoCellAnchor editAs="oneCell">
    <xdr:from>
      <xdr:col>4</xdr:col>
      <xdr:colOff>253035</xdr:colOff>
      <xdr:row>12</xdr:row>
      <xdr:rowOff>0</xdr:rowOff>
    </xdr:from>
    <xdr:to>
      <xdr:col>4</xdr:col>
      <xdr:colOff>253395</xdr:colOff>
      <xdr:row>12</xdr:row>
      <xdr:rowOff>1462</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Entrada de lápiz 4">
              <a:extLst>
                <a:ext uri="{FF2B5EF4-FFF2-40B4-BE49-F238E27FC236}">
                  <a16:creationId xmlns:a16="http://schemas.microsoft.com/office/drawing/2014/main" id="{3775687D-FFFA-476E-A7E5-84EB9C6958A5}"/>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6"/>
            <a:stretch>
              <a:fillRect/>
            </a:stretch>
          </xdr:blipFill>
          <xdr:spPr>
            <a:xfrm>
              <a:off x="5038920" y="10341545"/>
              <a:ext cx="18000" cy="18000"/>
            </a:xfrm>
            <a:prstGeom prst="rect">
              <a:avLst/>
            </a:prstGeom>
          </xdr:spPr>
        </xdr:pic>
      </mc:Fallback>
    </mc:AlternateContent>
    <xdr:clientData/>
  </xdr:twoCellAnchor>
  <xdr:twoCellAnchor editAs="oneCell">
    <xdr:from>
      <xdr:col>4</xdr:col>
      <xdr:colOff>253035</xdr:colOff>
      <xdr:row>15</xdr:row>
      <xdr:rowOff>0</xdr:rowOff>
    </xdr:from>
    <xdr:to>
      <xdr:col>4</xdr:col>
      <xdr:colOff>253395</xdr:colOff>
      <xdr:row>15</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5" name="Entrada de lápiz 4">
              <a:extLst>
                <a:ext uri="{FF2B5EF4-FFF2-40B4-BE49-F238E27FC236}">
                  <a16:creationId xmlns:a16="http://schemas.microsoft.com/office/drawing/2014/main" id="{F0BB2D53-860C-4B13-A767-EEFCE76A0209}"/>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8"/>
            <a:stretch>
              <a:fillRect/>
            </a:stretch>
          </xdr:blipFill>
          <xdr:spPr>
            <a:xfrm>
              <a:off x="5038920" y="10341545"/>
              <a:ext cx="18000" cy="18000"/>
            </a:xfrm>
            <a:prstGeom prst="rect">
              <a:avLst/>
            </a:prstGeom>
          </xdr:spPr>
        </xdr:pic>
      </mc:Fallback>
    </mc:AlternateContent>
    <xdr:clientData/>
  </xdr:twoCellAnchor>
  <xdr:twoCellAnchor editAs="oneCell">
    <xdr:from>
      <xdr:col>4</xdr:col>
      <xdr:colOff>253035</xdr:colOff>
      <xdr:row>12</xdr:row>
      <xdr:rowOff>0</xdr:rowOff>
    </xdr:from>
    <xdr:to>
      <xdr:col>4</xdr:col>
      <xdr:colOff>253395</xdr:colOff>
      <xdr:row>12</xdr:row>
      <xdr:rowOff>1462</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6" name="Entrada de lápiz 4">
              <a:extLst>
                <a:ext uri="{FF2B5EF4-FFF2-40B4-BE49-F238E27FC236}">
                  <a16:creationId xmlns:a16="http://schemas.microsoft.com/office/drawing/2014/main" id="{CD038A98-6286-4894-8021-629FD71855D8}"/>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10"/>
            <a:stretch>
              <a:fillRect/>
            </a:stretch>
          </xdr:blipFill>
          <xdr:spPr>
            <a:xfrm>
              <a:off x="5038920" y="10341545"/>
              <a:ext cx="18000" cy="18000"/>
            </a:xfrm>
            <a:prstGeom prst="rect">
              <a:avLst/>
            </a:prstGeom>
          </xdr:spPr>
        </xdr:pic>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253035</xdr:colOff>
      <xdr:row>16</xdr:row>
      <xdr:rowOff>0</xdr:rowOff>
    </xdr:from>
    <xdr:to>
      <xdr:col>4</xdr:col>
      <xdr:colOff>253395</xdr:colOff>
      <xdr:row>16</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Entrada de lápiz 4">
              <a:extLst>
                <a:ext uri="{FF2B5EF4-FFF2-40B4-BE49-F238E27FC236}">
                  <a16:creationId xmlns:a16="http://schemas.microsoft.com/office/drawing/2014/main" id="{7CC7D373-8D1F-4CD8-8678-3FCDC7CBFD14}"/>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2"/>
            <a:stretch>
              <a:fillRect/>
            </a:stretch>
          </xdr:blipFill>
          <xdr:spPr>
            <a:xfrm>
              <a:off x="5038920" y="10341545"/>
              <a:ext cx="18000" cy="18000"/>
            </a:xfrm>
            <a:prstGeom prst="rect">
              <a:avLst/>
            </a:prstGeom>
          </xdr:spPr>
        </xdr:pic>
      </mc:Fallback>
    </mc:AlternateContent>
    <xdr:clientData/>
  </xdr:twoCellAnchor>
  <xdr:twoCellAnchor editAs="oneCell">
    <xdr:from>
      <xdr:col>4</xdr:col>
      <xdr:colOff>253035</xdr:colOff>
      <xdr:row>16</xdr:row>
      <xdr:rowOff>0</xdr:rowOff>
    </xdr:from>
    <xdr:to>
      <xdr:col>4</xdr:col>
      <xdr:colOff>253395</xdr:colOff>
      <xdr:row>16</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Entrada de lápiz 4">
              <a:extLst>
                <a:ext uri="{FF2B5EF4-FFF2-40B4-BE49-F238E27FC236}">
                  <a16:creationId xmlns:a16="http://schemas.microsoft.com/office/drawing/2014/main" id="{6859A64D-3A6C-4630-B1E4-4A252B4D962F}"/>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4"/>
            <a:stretch>
              <a:fillRect/>
            </a:stretch>
          </xdr:blipFill>
          <xdr:spPr>
            <a:xfrm>
              <a:off x="5038920" y="10341545"/>
              <a:ext cx="18000" cy="18000"/>
            </a:xfrm>
            <a:prstGeom prst="rect">
              <a:avLst/>
            </a:prstGeom>
          </xdr:spPr>
        </xdr:pic>
      </mc:Fallback>
    </mc:AlternateContent>
    <xdr:clientData/>
  </xdr:twoCellAnchor>
  <xdr:twoCellAnchor editAs="oneCell">
    <xdr:from>
      <xdr:col>4</xdr:col>
      <xdr:colOff>253035</xdr:colOff>
      <xdr:row>16</xdr:row>
      <xdr:rowOff>0</xdr:rowOff>
    </xdr:from>
    <xdr:to>
      <xdr:col>4</xdr:col>
      <xdr:colOff>253395</xdr:colOff>
      <xdr:row>16</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4" name="Entrada de lápiz 4">
              <a:extLst>
                <a:ext uri="{FF2B5EF4-FFF2-40B4-BE49-F238E27FC236}">
                  <a16:creationId xmlns:a16="http://schemas.microsoft.com/office/drawing/2014/main" id="{E0B9FFE0-8556-49FA-BFFC-8502228F634D}"/>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6"/>
            <a:stretch>
              <a:fillRect/>
            </a:stretch>
          </xdr:blipFill>
          <xdr:spPr>
            <a:xfrm>
              <a:off x="5038920" y="10341545"/>
              <a:ext cx="18000" cy="18000"/>
            </a:xfrm>
            <a:prstGeom prst="rect">
              <a:avLst/>
            </a:prstGeom>
          </xdr:spPr>
        </xdr:pic>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253035</xdr:colOff>
      <xdr:row>16</xdr:row>
      <xdr:rowOff>0</xdr:rowOff>
    </xdr:from>
    <xdr:to>
      <xdr:col>4</xdr:col>
      <xdr:colOff>253395</xdr:colOff>
      <xdr:row>16</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Entrada de lápiz 4">
              <a:extLst>
                <a:ext uri="{FF2B5EF4-FFF2-40B4-BE49-F238E27FC236}">
                  <a16:creationId xmlns:a16="http://schemas.microsoft.com/office/drawing/2014/main" id="{5CF8D565-BE6B-41E2-812D-CAC093B5519D}"/>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2"/>
            <a:stretch>
              <a:fillRect/>
            </a:stretch>
          </xdr:blipFill>
          <xdr:spPr>
            <a:xfrm>
              <a:off x="5038920" y="10341545"/>
              <a:ext cx="18000" cy="18000"/>
            </a:xfrm>
            <a:prstGeom prst="rect">
              <a:avLst/>
            </a:prstGeom>
          </xdr:spPr>
        </xdr:pic>
      </mc:Fallback>
    </mc:AlternateContent>
    <xdr:clientData/>
  </xdr:twoCellAnchor>
  <xdr:twoCellAnchor editAs="oneCell">
    <xdr:from>
      <xdr:col>4</xdr:col>
      <xdr:colOff>253035</xdr:colOff>
      <xdr:row>16</xdr:row>
      <xdr:rowOff>0</xdr:rowOff>
    </xdr:from>
    <xdr:to>
      <xdr:col>4</xdr:col>
      <xdr:colOff>253395</xdr:colOff>
      <xdr:row>16</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Entrada de lápiz 4">
              <a:extLst>
                <a:ext uri="{FF2B5EF4-FFF2-40B4-BE49-F238E27FC236}">
                  <a16:creationId xmlns:a16="http://schemas.microsoft.com/office/drawing/2014/main" id="{732A08A7-B1E5-47D5-BDBE-1819A3ADCD84}"/>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4"/>
            <a:stretch>
              <a:fillRect/>
            </a:stretch>
          </xdr:blipFill>
          <xdr:spPr>
            <a:xfrm>
              <a:off x="5038920" y="10341545"/>
              <a:ext cx="18000" cy="18000"/>
            </a:xfrm>
            <a:prstGeom prst="rect">
              <a:avLst/>
            </a:prstGeom>
          </xdr:spPr>
        </xdr:pic>
      </mc:Fallback>
    </mc:AlternateContent>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253035</xdr:colOff>
      <xdr:row>12</xdr:row>
      <xdr:rowOff>0</xdr:rowOff>
    </xdr:from>
    <xdr:to>
      <xdr:col>4</xdr:col>
      <xdr:colOff>253395</xdr:colOff>
      <xdr:row>12</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Entrada de lápiz 4">
              <a:extLst>
                <a:ext uri="{FF2B5EF4-FFF2-40B4-BE49-F238E27FC236}">
                  <a16:creationId xmlns:a16="http://schemas.microsoft.com/office/drawing/2014/main" id="{F12666B6-CAF3-45EC-8954-23A2B92205D3}"/>
                </a:ext>
              </a:extLst>
            </xdr14:cNvPr>
            <xdr14:cNvContentPartPr/>
          </xdr14:nvContentPartPr>
          <xdr14:nvPr macro=""/>
          <xdr14:xfrm>
            <a:off x="5047920" y="10350545"/>
            <a:ext cx="360" cy="360"/>
          </xdr14:xfrm>
        </xdr:contentPart>
      </mc:Choice>
      <mc:Fallback xmlns="">
        <xdr:pic>
          <xdr:nvPicPr>
            <xdr:cNvPr id="2" name="Entrada de lápiz 4">
              <a:extLst>
                <a:ext uri="{FF2B5EF4-FFF2-40B4-BE49-F238E27FC236}">
                  <a16:creationId xmlns:a16="http://schemas.microsoft.com/office/drawing/2014/main" id="{19335604-5525-4072-A0E3-6AD4CA7A6D1C}"/>
                </a:ext>
              </a:extLst>
            </xdr:cNvPr>
            <xdr:cNvPicPr/>
          </xdr:nvPicPr>
          <xdr:blipFill>
            <a:blip xmlns:r="http://schemas.openxmlformats.org/officeDocument/2006/relationships" r:embed="rId2"/>
            <a:stretch>
              <a:fillRect/>
            </a:stretch>
          </xdr:blipFill>
          <xdr:spPr>
            <a:xfrm>
              <a:off x="5038920" y="10341545"/>
              <a:ext cx="18000" cy="18000"/>
            </a:xfrm>
            <a:prstGeom prst="rect">
              <a:avLst/>
            </a:prstGeom>
          </xdr:spPr>
        </xdr:pic>
      </mc:Fallback>
    </mc:AlternateContent>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1-30T21:28:57.717"/>
    </inkml:context>
    <inkml:brush xml:id="br0">
      <inkml:brushProperty name="width" value="0.05" units="cm"/>
      <inkml:brushProperty name="height" value="0.05" units="cm"/>
    </inkml:brush>
  </inkml:definitions>
  <inkml:trace contextRef="#ctx0" brushRef="#br0">0 1 24575</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19T20:48:37.152"/>
    </inkml:context>
    <inkml:brush xml:id="br0">
      <inkml:brushProperty name="width" value="0.05" units="cm"/>
      <inkml:brushProperty name="height" value="0.05" units="cm"/>
    </inkml:brush>
  </inkml:definitions>
  <inkml:trace contextRef="#ctx0" brushRef="#br0">0 1 24575</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05T00:16:54.518"/>
    </inkml:context>
    <inkml:brush xml:id="br0">
      <inkml:brushProperty name="width" value="0.05" units="cm"/>
      <inkml:brushProperty name="height" value="0.05" units="cm"/>
    </inkml:brush>
  </inkml:definitions>
  <inkml:trace contextRef="#ctx0" brushRef="#br0">0 1 24575</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19T20:45:17.338"/>
    </inkml:context>
    <inkml:brush xml:id="br0">
      <inkml:brushProperty name="width" value="0.05" units="cm"/>
      <inkml:brushProperty name="height" value="0.05" units="cm"/>
    </inkml:brush>
  </inkml:definitions>
  <inkml:trace contextRef="#ctx0" brushRef="#br0">0 1 24575</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19T20:45:17.339"/>
    </inkml:context>
    <inkml:brush xml:id="br0">
      <inkml:brushProperty name="width" value="0.05" units="cm"/>
      <inkml:brushProperty name="height" value="0.05" units="cm"/>
    </inkml:brush>
  </inkml:definitions>
  <inkml:trace contextRef="#ctx0" brushRef="#br0">0 1 24575</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19T20:45:17.340"/>
    </inkml:context>
    <inkml:brush xml:id="br0">
      <inkml:brushProperty name="width" value="0.05" units="cm"/>
      <inkml:brushProperty name="height" value="0.05" units="cm"/>
    </inkml:brush>
  </inkml:definitions>
  <inkml:trace contextRef="#ctx0" brushRef="#br0">0 1 24575</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19T20:45:17.341"/>
    </inkml:context>
    <inkml:brush xml:id="br0">
      <inkml:brushProperty name="width" value="0.05" units="cm"/>
      <inkml:brushProperty name="height" value="0.05" units="cm"/>
    </inkml:brush>
  </inkml:definitions>
  <inkml:trace contextRef="#ctx0" brushRef="#br0">0 1 24575</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05T00:20:47.873"/>
    </inkml:context>
    <inkml:brush xml:id="br0">
      <inkml:brushProperty name="width" value="0.05" units="cm"/>
      <inkml:brushProperty name="height" value="0.05" units="cm"/>
    </inkml:brush>
  </inkml:definitions>
  <inkml:trace contextRef="#ctx0" brushRef="#br0">0 1 24575</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19T20:48:02.006"/>
    </inkml:context>
    <inkml:brush xml:id="br0">
      <inkml:brushProperty name="width" value="0.05" units="cm"/>
      <inkml:brushProperty name="height" value="0.05" units="cm"/>
    </inkml:brush>
  </inkml:definitions>
  <inkml:trace contextRef="#ctx0" brushRef="#br0">0 1 24575</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19T20:48:02.007"/>
    </inkml:context>
    <inkml:brush xml:id="br0">
      <inkml:brushProperty name="width" value="0.05" units="cm"/>
      <inkml:brushProperty name="height" value="0.05" units="cm"/>
    </inkml:brush>
  </inkml:definitions>
  <inkml:trace contextRef="#ctx0" brushRef="#br0">0 1 24575</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4-03-05T00:19:10.103"/>
    </inkml:context>
    <inkml:brush xml:id="br0">
      <inkml:brushProperty name="width" value="0.05" units="cm"/>
      <inkml:brushProperty name="height" value="0.05" units="cm"/>
    </inkml:brush>
  </inkml:definitions>
  <inkml:trace contextRef="#ctx0" brushRef="#br0">0 1 24575</inkml:trace>
</inkm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ecretariadistritald-my.sharepoint.com/:f:/g/personal/mesadeayuda_sdmujer_gov_co/Ej0YS69k-jNKqQru8z0LKnsBJg5eR21V8EU5Sl4RPUTAqg?e=CSg6LD" TargetMode="External"/><Relationship Id="rId7" Type="http://schemas.openxmlformats.org/officeDocument/2006/relationships/comments" Target="../comments1.xml"/><Relationship Id="rId2" Type="http://schemas.openxmlformats.org/officeDocument/2006/relationships/hyperlink" Target="https://secretariadistritald-my.sharepoint.com/:f:/g/personal/mesadeayuda_sdmujer_gov_co/Ej0YS69k-jNKqQru8z0LKnsBJg5eR21V8EU5Sl4RPUTAqg?e=CSg6LD" TargetMode="External"/><Relationship Id="rId1" Type="http://schemas.openxmlformats.org/officeDocument/2006/relationships/hyperlink" Target="https://secretariadistritald-my.sharepoint.com/:f:/g/personal/mesadeayuda_sdmujer_gov_co/Ej0YS69k-jNKqQru8z0LKnsBJg5eR21V8EU5Sl4RPUTAqg?e=CSg6LD"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hyperlink" Target="https://secretariadistritald-my.sharepoint.com/personal/lcubillos_sdmujer_gov_co/AppData/Local/Microsoft/:b:/r/personal/lcorrales_sdmujer_gov_co/Documents/Compartidas/Decisiones%20de%20Fondo.pdf?csf=1&amp;web=1&amp;e=A9vBI4" TargetMode="External"/><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secretariadistritald-my.sharepoint.com/:f:/g/personal/zdoncel_sdmujer_gov_co/Ev9tIMyhKPlCmP5nEwhl4bkB0L3qMDPjN_c05rfGnUujzA?e=CSoqqI" TargetMode="External"/><Relationship Id="rId1" Type="http://schemas.openxmlformats.org/officeDocument/2006/relationships/hyperlink" Target="https://secretariadistritald-my.sharepoint.com/:f:/g/personal/zdoncel_sdmujer_gov_co/EiWc1XmDpz5FgbHVErf4PHgB0x3obQb-6CikDfdTEKTrOg?e=0qHJk1"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hyperlink" Target="https://secretariadistritald-my.sharepoint.com/:f:/g/personal/zdoncel_sdmujer_gov_co/EvgYwyiXakFPtXfPjc4QmkYBrgViGxpOn8iANEivYtZI9Q?e=UelaE0" TargetMode="External"/><Relationship Id="rId7" Type="http://schemas.openxmlformats.org/officeDocument/2006/relationships/vmlDrawing" Target="../drawings/vmlDrawing10.vml"/><Relationship Id="rId2" Type="http://schemas.openxmlformats.org/officeDocument/2006/relationships/hyperlink" Target="https://secretariadistritald-my.sharepoint.com/:f:/g/personal/zdoncel_sdmujer_gov_co/Eurg3_wV8pxMn85u2NCrIZoBqnTEDuy6yriiWBlLXmM8KA?e=lQPzlE" TargetMode="External"/><Relationship Id="rId1" Type="http://schemas.openxmlformats.org/officeDocument/2006/relationships/hyperlink" Target="https://secretariadistritald-my.sharepoint.com/:f:/g/personal/zdoncel_sdmujer_gov_co/ErMF2I5e7vhLupA_QdKF7-IBrXNV14wBVBZbAP2WqcJj-w?e=NZBTeh" TargetMode="External"/><Relationship Id="rId6" Type="http://schemas.openxmlformats.org/officeDocument/2006/relationships/printerSettings" Target="../printerSettings/printerSettings11.bin"/><Relationship Id="rId5" Type="http://schemas.openxmlformats.org/officeDocument/2006/relationships/hyperlink" Target="https://secretariadistritald-my.sharepoint.com/personal/lcubillos_sdmujer_gov_co/AppData/Local/Microsoft/:f:/g/personal/zdoncel_sdmujer_gov_co/EhEIfJAwYx9EtnILBOc0I4YBIQfWc2vzfuW6QgwbWGBGBw?e=FqQtJS" TargetMode="External"/><Relationship Id="rId4" Type="http://schemas.openxmlformats.org/officeDocument/2006/relationships/hyperlink" Target="https://secretariadistritald-my.sharepoint.com/:f:/g/personal/zdoncel_sdmujer_gov_co/EsTBAqdqZddMjL6mQ0c6mskBa22MYKcwgTsMiUjxtxi6-Q?e=LL9G6x"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secretariadistritald-my.sharepoint.com/personal/lcubillos_sdmujer_gov_co/AppData/Local/Microsoft/:f:/g/personal/zdoncel_sdmujer_gov_co/Et9m4GVqCHFEj6TVfywCTLoBZACPvc9GMIVQXnEMrBs0mg?e=KvcVx1" TargetMode="External"/><Relationship Id="rId7" Type="http://schemas.openxmlformats.org/officeDocument/2006/relationships/comments" Target="../comments11.xml"/><Relationship Id="rId2" Type="http://schemas.openxmlformats.org/officeDocument/2006/relationships/hyperlink" Target="https://secretariadistritald-my.sharepoint.com/personal/lcubillos_sdmujer_gov_co/AppData/Local/Microsoft/:f:/g/personal/zdoncel_sdmujer_gov_co/EnJtvL_Zd61Jmj1Q3lDFvLsBvwpU2yr6wPDxr5cRCLiAXg?e=ulZVG5" TargetMode="External"/><Relationship Id="rId1" Type="http://schemas.openxmlformats.org/officeDocument/2006/relationships/hyperlink" Target="https://secretariadistritald-my.sharepoint.com/personal/lcubillos_sdmujer_gov_co/AppData/Local/Microsoft/:f:/g/personal/zdoncel_sdmujer_gov_co/Elmg4YPm0q9IkDADgtdxhn0BXcNLhPjgKI50lvfJ1jNS3A?e=whzyBf" TargetMode="External"/><Relationship Id="rId6" Type="http://schemas.openxmlformats.org/officeDocument/2006/relationships/vmlDrawing" Target="../drawings/vmlDrawing11.vml"/><Relationship Id="rId5" Type="http://schemas.openxmlformats.org/officeDocument/2006/relationships/printerSettings" Target="../printerSettings/printerSettings12.bin"/><Relationship Id="rId4" Type="http://schemas.openxmlformats.org/officeDocument/2006/relationships/hyperlink" Target="https://secretariadistritald-my.sharepoint.com/:f:/g/personal/zdoncel_sdmujer_gov_co/Eguk73WZihtIh1e_B4jZxjYB19O3HYolAj1BHLmIDsbFZA?e=r3D4o6" TargetMode="Externa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9.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hyperlink" Target="https://secretariadistritald-my.sharepoint.com/personal/svidal_sdmujer_gov_co/_layouts/15/onedrive.aspx?e=5%3Ab518d36a02c54c66bc40425d2a4d9685&amp;sharingv2=true&amp;fromShare=true&amp;at=9&amp;cid=844c65bd%2D78f6%2D4b6c%2Db7d8%2Dfa925019cc43&amp;FolderCTID=0x012000279DFFC563A270409F989442624F118F&amp;id=%2Fpersonal%2Fsvidal%5Fsdmujer%5Fgov%5Fco%2FDocuments%2FPLAN%20DE%20ACCION%20META%202%2FMARZO%2FCORPORATIVA%2FCONTRATACI%C3%93N" TargetMode="External"/><Relationship Id="rId3" Type="http://schemas.openxmlformats.org/officeDocument/2006/relationships/hyperlink" Target="https://secretariadistritald-my.sharepoint.com/:f:/g/personal/zdoncel_sdmujer_gov_co/EpamLApwAvJGjXaHPCrz3_4BRIK3f0uRGppQQYbqbgWAkQ?e=tCCuWv" TargetMode="External"/><Relationship Id="rId7" Type="http://schemas.openxmlformats.org/officeDocument/2006/relationships/hyperlink" Target="https://secretariadistritald-my.sharepoint.com/:f:/g/personal/aparada_sdmujer_gov_co/EmZpYu4Ca-tGoeahOuR0fIcBPtDKGhLzd0xwSPikPUEg_w?e=MuEBD1" TargetMode="External"/><Relationship Id="rId12" Type="http://schemas.openxmlformats.org/officeDocument/2006/relationships/comments" Target="../comments2.xml"/><Relationship Id="rId2" Type="http://schemas.openxmlformats.org/officeDocument/2006/relationships/hyperlink" Target="https://secretariadistritald-my.sharepoint.com/personal/lcubillos_sdmujer_gov_co/AppData/Local/Microsoft/:f:/g/personal/zdoncel_sdmujer_gov_co/EpX1z5V10jROvPt0lgo6hjgB0oV1D54FESRhhV418oi71Q?e=7Ldk8w" TargetMode="External"/><Relationship Id="rId1" Type="http://schemas.openxmlformats.org/officeDocument/2006/relationships/hyperlink" Target="https://secretariadistritald-my.sharepoint.com/personal/lcubillos_sdmujer_gov_co/AppData/Local/Microsoft/:f:/g/personal/zdoncel_sdmujer_gov_co/EpamLApwAvJGjXaHPCrz3_4BRIK3f0uRGppQQYbqbgWAkQ?e=tCCuWv" TargetMode="External"/><Relationship Id="rId6" Type="http://schemas.openxmlformats.org/officeDocument/2006/relationships/hyperlink" Target="https://secretariadistritald-my.sharepoint.com/:f:/g/personal/kmorantes_sdmujer_gov_co/Em_WlKEd1dVCq7drxcONtAIB0ebc46nW3Apn5NmCmBl_RQ?e=fIy4JU" TargetMode="External"/><Relationship Id="rId11" Type="http://schemas.openxmlformats.org/officeDocument/2006/relationships/vmlDrawing" Target="../drawings/vmlDrawing2.vml"/><Relationship Id="rId5" Type="http://schemas.openxmlformats.org/officeDocument/2006/relationships/hyperlink" Target="https://secretariadistritald-my.sharepoint.com/personal/svidal_sdmujer_gov_co/_layouts/15/onedrive.aspx?e=5%3Ab518d36a02c54c66bc40425d2a4d9685&amp;sharingv2=true&amp;fromShare=true&amp;at=9&amp;cid=844c65bd%2D78f6%2D4b6c%2Db7d8%2Dfa925019cc43&amp;FolderCTID=0x012000279DFFC563A270409F989442624F118F&amp;id=%2Fpersonal%2Fsvidal%5Fsdmujer%5Fgov%5Fco%2FDocuments%2FPLAN%20DE%20ACCION%20META%202%2FMARZO%2FCORPORATIVA" TargetMode="External"/><Relationship Id="rId10" Type="http://schemas.openxmlformats.org/officeDocument/2006/relationships/drawing" Target="../drawings/drawing2.xml"/><Relationship Id="rId4" Type="http://schemas.openxmlformats.org/officeDocument/2006/relationships/hyperlink" Target="https://secretariadistritald-my.sharepoint.com/:f:/g/personal/zdoncel_sdmujer_gov_co/EpX1z5V10jROvPt0lgo6hjgB0oV1D54FESRhhV418oi71Q?e=7Ldk8w"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secretariadistritald-my.sharepoint.com/:f:/g/personal/mesadeayuda_sdmujer_gov_co/EhIGG2kJX5NCk1bUCbFv_MIB_fDoX9f8zivoRfIq-kG44w?e=Z7Dj6o" TargetMode="External"/><Relationship Id="rId7" Type="http://schemas.openxmlformats.org/officeDocument/2006/relationships/comments" Target="../comments3.xml"/><Relationship Id="rId2" Type="http://schemas.openxmlformats.org/officeDocument/2006/relationships/hyperlink" Target="https://secretariadistritald-my.sharepoint.com/personal/lcubillos_sdmujer_gov_co/AppData/Local/Microsoft/:f:/g/personal/mesadeayuda_sdmujer_gov_co/EhIGG2kJX5NCk1bUCbFv_MIB_fDoX9f8zivoRfIq-kG44w?e=Z7Dj6o" TargetMode="External"/><Relationship Id="rId1" Type="http://schemas.openxmlformats.org/officeDocument/2006/relationships/hyperlink" Target="https://www.sdmujer.gov.co/ley-de-transparencia-y-acceso-a-la-informacion-publica/control/reportes-de-control-interno"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secretariadistritald-my.sharepoint.com/:f:/g/personal/zdoncel_sdmujer_gov_co/EhNg-lAe3B1FrVSglOCxM-wBaz1_lrF11-hqg5p9LXA8wQ?e=DyDG8t" TargetMode="External"/><Relationship Id="rId3" Type="http://schemas.openxmlformats.org/officeDocument/2006/relationships/hyperlink" Target="https://secretariadistritald-my.sharepoint.com/personal/lcubillos_sdmujer_gov_co/AppData/Local/Microsoft/:f:/g/personal/zdoncel_sdmujer_gov_co/EteEeCc7GN1MpuOfCOZMIkQBoHaYFKn8WzWpdoDiq7Z10A?e=zosK7a" TargetMode="External"/><Relationship Id="rId7" Type="http://schemas.openxmlformats.org/officeDocument/2006/relationships/hyperlink" Target="https://secretariadistritald-my.sharepoint.com/:f:/g/personal/zdoncel_sdmujer_gov_co/EteEeCc7GN1MpuOfCOZMIkQBoHaYFKn8WzWpdoDiq7Z10A?e=zosK7a" TargetMode="External"/><Relationship Id="rId12" Type="http://schemas.openxmlformats.org/officeDocument/2006/relationships/comments" Target="../comments4.xml"/><Relationship Id="rId2" Type="http://schemas.openxmlformats.org/officeDocument/2006/relationships/hyperlink" Target="https://secretariadistritald-my.sharepoint.com/personal/lcubillos_sdmujer_gov_co/AppData/Local/Microsoft/:f:/g/personal/zdoncel_sdmujer_gov_co/EmJJ1WzWNsJCiP9plG7OmzYBAIWqeoRu7ngV1PoYV5ErSQ?e=keDGok" TargetMode="External"/><Relationship Id="rId1" Type="http://schemas.openxmlformats.org/officeDocument/2006/relationships/hyperlink" Target="https://secretariadistritald-my.sharepoint.com/personal/lcubillos_sdmujer_gov_co/AppData/Local/Microsoft/:f:/g/personal/zdoncel_sdmujer_gov_co/EsH9vaEf82lLnN_UIwf1DQ8BtkvnDMfrpLE6yc9fwAjGCQ?e=vEjOYB" TargetMode="External"/><Relationship Id="rId6" Type="http://schemas.openxmlformats.org/officeDocument/2006/relationships/hyperlink" Target="https://secretariadistritald-my.sharepoint.com/:f:/g/personal/zdoncel_sdmujer_gov_co/EmJJ1WzWNsJCiP9plG7OmzYBAIWqeoRu7ngV1PoYV5ErSQ?e=keDGok" TargetMode="External"/><Relationship Id="rId11" Type="http://schemas.openxmlformats.org/officeDocument/2006/relationships/vmlDrawing" Target="../drawings/vmlDrawing4.vml"/><Relationship Id="rId5" Type="http://schemas.openxmlformats.org/officeDocument/2006/relationships/hyperlink" Target="https://secretariadistritald-my.sharepoint.com/:f:/g/personal/zdoncel_sdmujer_gov_co/EsH9vaEf82lLnN_UIwf1DQ8BtkvnDMfrpLE6yc9fwAjGCQ?e=vEjOYB" TargetMode="External"/><Relationship Id="rId10" Type="http://schemas.openxmlformats.org/officeDocument/2006/relationships/drawing" Target="../drawings/drawing4.xml"/><Relationship Id="rId4" Type="http://schemas.openxmlformats.org/officeDocument/2006/relationships/hyperlink" Target="https://secretariadistritald-my.sharepoint.com/personal/lcubillos_sdmujer_gov_co/AppData/Local/Microsoft/:f:/g/personal/zdoncel_sdmujer_gov_co/EhNg-lAe3B1FrVSglOCxM-wBaz1_lrF11-hqg5p9LXA8wQ?e=DyDG8t" TargetMode="External"/><Relationship Id="rId9"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sdmujer.gov.co/sites/default/files/2024-03/documentos/Seguimiento%20Plan%20Estrat%C3%A9gico%20Institucional%20corte%2031%20de%20diciembre%20de%202023.pdf" TargetMode="External"/><Relationship Id="rId3" Type="http://schemas.openxmlformats.org/officeDocument/2006/relationships/hyperlink" Target="https://secretariadistritald-my.sharepoint.com/personal/lcubillos_sdmujer_gov_co/AppData/Local/Microsoft/:f:/g/personal/mesadeayuda_sdmujer_gov_co/EvXU9bAWJ3RJiMpBJ8KkcGkBeK4vzgAm0evvCiB7GgqhbQ?e=Q2wSs2" TargetMode="External"/><Relationship Id="rId7" Type="http://schemas.openxmlformats.org/officeDocument/2006/relationships/hyperlink" Target="https://secretariadistritald-my.sharepoint.com/personal/lcubillos_sdmujer_gov_co/AppData/Local/Microsoft/:f:/g/personal/mesadeayuda_sdmujer_gov_co/Ej0YS69k-jNKqQru8z0LKnsBJg5eR21V8EU5Sl4RPUTAqg?e=Wbdnay" TargetMode="External"/><Relationship Id="rId12" Type="http://schemas.openxmlformats.org/officeDocument/2006/relationships/comments" Target="../comments5.xml"/><Relationship Id="rId2" Type="http://schemas.openxmlformats.org/officeDocument/2006/relationships/hyperlink" Target="https://www.sdmujer.gov.co/ley-de-transparencia-y-acceso-a-la-informacion-publica/planeacion/metas-objetivos-e-indicadores-de-gestion-y-o-desempeno/plan-de-accion" TargetMode="External"/><Relationship Id="rId1" Type="http://schemas.openxmlformats.org/officeDocument/2006/relationships/hyperlink" Target="https://secretariadistritald-my.sharepoint.com/personal/lcubillos_sdmujer_gov_co/AppData/Local/Microsoft/:f:/g/personal/mesadeayuda_sdmujer_gov_co/EseDM-OBdqlKsJ4QTctnAdMB-Y5wiRuUkZp1-eh2DqMfEA?e=7kWtZx" TargetMode="External"/><Relationship Id="rId6" Type="http://schemas.openxmlformats.org/officeDocument/2006/relationships/hyperlink" Target="https://secretariadistritald-my.sharepoint.com/personal/lcubillos_sdmujer_gov_co/AppData/Local/Microsoft/:f:/g/personal/mesadeayuda_sdmujer_gov_co/Ej0YS69k-jNKqQru8z0LKnsBJg5eR21V8EU5Sl4RPUTAqg?e=Wbdnay" TargetMode="External"/><Relationship Id="rId11" Type="http://schemas.openxmlformats.org/officeDocument/2006/relationships/vmlDrawing" Target="../drawings/vmlDrawing5.vml"/><Relationship Id="rId5" Type="http://schemas.openxmlformats.org/officeDocument/2006/relationships/hyperlink" Target="https://secretariadistritald-my.sharepoint.com/personal/lcubillos_sdmujer_gov_co/AppData/Local/Microsoft/:f:/g/personal/mesadeayuda_sdmujer_gov_co/EuKWEtHV_MFKsjtMX4bu0VABNsKLH4gM86CabT4x3JpjkQ?e=bUv2sZ" TargetMode="External"/><Relationship Id="rId10" Type="http://schemas.openxmlformats.org/officeDocument/2006/relationships/drawing" Target="../drawings/drawing5.xml"/><Relationship Id="rId4" Type="http://schemas.openxmlformats.org/officeDocument/2006/relationships/hyperlink" Target="https://secretariadistritald-my.sharepoint.com/personal/lcubillos_sdmujer_gov_co/AppData/Local/Microsoft/:f:/g/personal/mesadeayuda_sdmujer_gov_co/EoLMSjVLLEpJgCgqW-apQtUBM8v4_7VTQYSWgXqiL7ORhA?e=bGs4xN"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6.vml"/><Relationship Id="rId3" Type="http://schemas.openxmlformats.org/officeDocument/2006/relationships/hyperlink" Target="https://secretariadistritald-my.sharepoint.com/:f:/g/personal/kmorantes_sdmujer_gov_co/EsGQ6qSvEQtNsff2FnzB0agB6hNU0PUNpU224J9prtl2Cg?e=E29kNA" TargetMode="External"/><Relationship Id="rId7" Type="http://schemas.openxmlformats.org/officeDocument/2006/relationships/printerSettings" Target="../printerSettings/printerSettings6.bin"/><Relationship Id="rId2" Type="http://schemas.openxmlformats.org/officeDocument/2006/relationships/hyperlink" Target="https://secretariadistritald-my.sharepoint.com/:f:/g/personal/kmorantes_sdmujer_gov_co/Eotd4HxFjuVHjVLTjmNRKWoBpL6Q_qH_g3pvPru4i6F1AQ?e=NBihvU" TargetMode="External"/><Relationship Id="rId1" Type="http://schemas.openxmlformats.org/officeDocument/2006/relationships/hyperlink" Target="https://secretariadistritald-my.sharepoint.com/:f:/g/personal/kmorantes_sdmujer_gov_co/EsQ3oWyHNqhGm6nGS65lifUBWPownYbi2SFeFsSankUs3w?e=6wSXOH" TargetMode="External"/><Relationship Id="rId6" Type="http://schemas.openxmlformats.org/officeDocument/2006/relationships/hyperlink" Target="https://secretariadistritald-my.sharepoint.com/:f:/g/personal/kmorantes_sdmujer_gov_co/EqmuOj1rd5hIhkfAnCLsnmUB2BUCeWLlMNA3bHpuSAjvXg?e=A9WCnY" TargetMode="External"/><Relationship Id="rId5" Type="http://schemas.openxmlformats.org/officeDocument/2006/relationships/hyperlink" Target="https://secretariadistritald-my.sharepoint.com/:f:/g/personal/kmorantes_sdmujer_gov_co/Er97Pu9ZDDVDqoDydlJnwYIBwuCxw7SqwgkAK-Cw3ie6vw?e=1vBW7e" TargetMode="External"/><Relationship Id="rId4" Type="http://schemas.openxmlformats.org/officeDocument/2006/relationships/hyperlink" Target="https://secretariadistritald-my.sharepoint.com/:f:/g/personal/kmorantes_sdmujer_gov_co/EnRJj2HEU01JvDhW8duZqn0BNpS-YB-ZdvKFmTtpEBysmQ" TargetMode="External"/><Relationship Id="rId9"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O47"/>
  <sheetViews>
    <sheetView showGridLines="0" tabSelected="1" view="pageBreakPreview" topLeftCell="I1" zoomScale="40" zoomScaleNormal="60" zoomScaleSheetLayoutView="40" workbookViewId="0">
      <selection activeCell="W48" sqref="W48"/>
    </sheetView>
  </sheetViews>
  <sheetFormatPr baseColWidth="10" defaultColWidth="10.88671875" defaultRowHeight="14.4" x14ac:dyDescent="0.3"/>
  <cols>
    <col min="1" max="1" width="38.44140625" style="2" customWidth="1"/>
    <col min="2" max="2" width="25.5546875" style="2" customWidth="1"/>
    <col min="3" max="14" width="20.6640625" style="2" customWidth="1"/>
    <col min="15" max="15" width="20.5546875" style="2" customWidth="1"/>
    <col min="16" max="16" width="32.44140625" style="2" customWidth="1"/>
    <col min="17" max="27" width="18.109375" style="2" customWidth="1"/>
    <col min="28" max="28" width="22.6640625" style="2" customWidth="1"/>
    <col min="29" max="29" width="26.109375" style="2" customWidth="1"/>
    <col min="30" max="30" width="19.44140625" style="2" customWidth="1"/>
    <col min="31" max="31" width="20.5546875" style="2" customWidth="1"/>
    <col min="32" max="32" width="22.88671875" style="2" customWidth="1"/>
    <col min="33" max="33" width="18.44140625" style="2" bestFit="1" customWidth="1"/>
    <col min="34" max="34" width="8.44140625" style="2" customWidth="1"/>
    <col min="35" max="35" width="18.44140625" style="2" bestFit="1" customWidth="1"/>
    <col min="36" max="36" width="5.6640625" style="2" customWidth="1"/>
    <col min="37" max="37" width="18.44140625" style="2" bestFit="1" customWidth="1"/>
    <col min="38" max="38" width="4.6640625" style="2" customWidth="1"/>
    <col min="39" max="39" width="23" style="2" bestFit="1" customWidth="1"/>
    <col min="40" max="40" width="10.88671875" style="2"/>
    <col min="41" max="41" width="18.44140625" style="2" bestFit="1" customWidth="1"/>
    <col min="42" max="42" width="16.109375" style="2" customWidth="1"/>
    <col min="43" max="16384" width="10.88671875" style="2"/>
  </cols>
  <sheetData>
    <row r="1" spans="1:31" ht="32.25" customHeight="1" thickBot="1" x14ac:dyDescent="0.35">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24" t="s">
        <v>1</v>
      </c>
      <c r="AC1" s="425"/>
      <c r="AD1" s="425"/>
      <c r="AE1" s="426"/>
    </row>
    <row r="2" spans="1:31" ht="30.75" customHeight="1" thickBot="1" x14ac:dyDescent="0.35">
      <c r="A2" s="413"/>
      <c r="B2" s="415" t="s">
        <v>2</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24" t="s">
        <v>3</v>
      </c>
      <c r="AC2" s="425"/>
      <c r="AD2" s="425"/>
      <c r="AE2" s="426"/>
    </row>
    <row r="3" spans="1:31" ht="24" customHeight="1" thickBot="1" x14ac:dyDescent="0.35">
      <c r="A3" s="413"/>
      <c r="B3" s="418" t="s">
        <v>4</v>
      </c>
      <c r="C3" s="419"/>
      <c r="D3" s="419"/>
      <c r="E3" s="419"/>
      <c r="F3" s="419"/>
      <c r="G3" s="419"/>
      <c r="H3" s="419"/>
      <c r="I3" s="419"/>
      <c r="J3" s="419"/>
      <c r="K3" s="419"/>
      <c r="L3" s="419"/>
      <c r="M3" s="419"/>
      <c r="N3" s="419"/>
      <c r="O3" s="419"/>
      <c r="P3" s="419"/>
      <c r="Q3" s="419"/>
      <c r="R3" s="419"/>
      <c r="S3" s="419"/>
      <c r="T3" s="419"/>
      <c r="U3" s="419"/>
      <c r="V3" s="419"/>
      <c r="W3" s="419"/>
      <c r="X3" s="419"/>
      <c r="Y3" s="419"/>
      <c r="Z3" s="419"/>
      <c r="AA3" s="420"/>
      <c r="AB3" s="424" t="s">
        <v>5</v>
      </c>
      <c r="AC3" s="425"/>
      <c r="AD3" s="425"/>
      <c r="AE3" s="426"/>
    </row>
    <row r="4" spans="1:31" ht="21.75" customHeight="1" thickBot="1" x14ac:dyDescent="0.35">
      <c r="A4" s="414"/>
      <c r="B4" s="421"/>
      <c r="C4" s="422"/>
      <c r="D4" s="422"/>
      <c r="E4" s="422"/>
      <c r="F4" s="422"/>
      <c r="G4" s="422"/>
      <c r="H4" s="422"/>
      <c r="I4" s="422"/>
      <c r="J4" s="422"/>
      <c r="K4" s="422"/>
      <c r="L4" s="422"/>
      <c r="M4" s="422"/>
      <c r="N4" s="422"/>
      <c r="O4" s="422"/>
      <c r="P4" s="422"/>
      <c r="Q4" s="422"/>
      <c r="R4" s="422"/>
      <c r="S4" s="422"/>
      <c r="T4" s="422"/>
      <c r="U4" s="422"/>
      <c r="V4" s="422"/>
      <c r="W4" s="422"/>
      <c r="X4" s="422"/>
      <c r="Y4" s="422"/>
      <c r="Z4" s="422"/>
      <c r="AA4" s="423"/>
      <c r="AB4" s="427" t="s">
        <v>6</v>
      </c>
      <c r="AC4" s="428"/>
      <c r="AD4" s="428"/>
      <c r="AE4" s="429"/>
    </row>
    <row r="5" spans="1:31" ht="9" customHeight="1" thickBot="1" x14ac:dyDescent="0.35">
      <c r="A5" s="3"/>
      <c r="B5" s="99"/>
      <c r="C5" s="100"/>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x14ac:dyDescent="0.3">
      <c r="A7" s="369" t="s">
        <v>7</v>
      </c>
      <c r="B7" s="370"/>
      <c r="C7" s="407" t="s">
        <v>8</v>
      </c>
      <c r="D7" s="369" t="s">
        <v>9</v>
      </c>
      <c r="E7" s="375"/>
      <c r="F7" s="375"/>
      <c r="G7" s="375"/>
      <c r="H7" s="370"/>
      <c r="I7" s="399">
        <v>45385</v>
      </c>
      <c r="J7" s="400"/>
      <c r="K7" s="369" t="s">
        <v>10</v>
      </c>
      <c r="L7" s="370"/>
      <c r="M7" s="391" t="s">
        <v>11</v>
      </c>
      <c r="N7" s="392"/>
      <c r="O7" s="380"/>
      <c r="P7" s="381"/>
      <c r="Q7" s="4"/>
      <c r="R7" s="4"/>
      <c r="S7" s="4"/>
      <c r="T7" s="4"/>
      <c r="U7" s="4"/>
      <c r="V7" s="4"/>
      <c r="W7" s="4"/>
      <c r="X7" s="4"/>
      <c r="Y7" s="4"/>
      <c r="Z7" s="5"/>
      <c r="AA7" s="4"/>
      <c r="AB7" s="4"/>
      <c r="AD7" s="7"/>
      <c r="AE7" s="8"/>
    </row>
    <row r="8" spans="1:31" x14ac:dyDescent="0.3">
      <c r="A8" s="371"/>
      <c r="B8" s="372"/>
      <c r="C8" s="408"/>
      <c r="D8" s="371"/>
      <c r="E8" s="376"/>
      <c r="F8" s="376"/>
      <c r="G8" s="376"/>
      <c r="H8" s="372"/>
      <c r="I8" s="401"/>
      <c r="J8" s="402"/>
      <c r="K8" s="371"/>
      <c r="L8" s="372"/>
      <c r="M8" s="410" t="s">
        <v>12</v>
      </c>
      <c r="N8" s="411"/>
      <c r="O8" s="393"/>
      <c r="P8" s="394"/>
      <c r="Q8" s="4"/>
      <c r="R8" s="4"/>
      <c r="S8" s="4"/>
      <c r="T8" s="4"/>
      <c r="U8" s="4"/>
      <c r="V8" s="4"/>
      <c r="W8" s="4"/>
      <c r="X8" s="4"/>
      <c r="Y8" s="4"/>
      <c r="Z8" s="5"/>
      <c r="AA8" s="4"/>
      <c r="AB8" s="4"/>
      <c r="AD8" s="7"/>
      <c r="AE8" s="8"/>
    </row>
    <row r="9" spans="1:31" ht="15" thickBot="1" x14ac:dyDescent="0.35">
      <c r="A9" s="373"/>
      <c r="B9" s="374"/>
      <c r="C9" s="409"/>
      <c r="D9" s="373"/>
      <c r="E9" s="377"/>
      <c r="F9" s="377"/>
      <c r="G9" s="377"/>
      <c r="H9" s="374"/>
      <c r="I9" s="403"/>
      <c r="J9" s="404"/>
      <c r="K9" s="373"/>
      <c r="L9" s="374"/>
      <c r="M9" s="395" t="s">
        <v>13</v>
      </c>
      <c r="N9" s="396"/>
      <c r="O9" s="397" t="s">
        <v>14</v>
      </c>
      <c r="P9" s="398"/>
      <c r="Q9" s="4"/>
      <c r="R9" s="4"/>
      <c r="S9" s="4"/>
      <c r="T9" s="4"/>
      <c r="U9" s="4"/>
      <c r="V9" s="4"/>
      <c r="W9" s="4"/>
      <c r="X9" s="4"/>
      <c r="Y9" s="4"/>
      <c r="Z9" s="5"/>
      <c r="AA9" s="4"/>
      <c r="AB9" s="4"/>
      <c r="AD9" s="7"/>
      <c r="AE9" s="8"/>
    </row>
    <row r="10" spans="1:31" ht="15" customHeight="1" thickBot="1" x14ac:dyDescent="0.35">
      <c r="A10" s="75"/>
      <c r="B10" s="76"/>
      <c r="C10" s="76"/>
      <c r="D10" s="9"/>
      <c r="E10" s="9"/>
      <c r="F10" s="9"/>
      <c r="G10" s="9"/>
      <c r="H10" s="9"/>
      <c r="I10" s="72"/>
      <c r="J10" s="72"/>
      <c r="K10" s="9"/>
      <c r="L10" s="9"/>
      <c r="M10" s="73"/>
      <c r="N10" s="73"/>
      <c r="O10" s="74"/>
      <c r="P10" s="74"/>
      <c r="Q10" s="76"/>
      <c r="R10" s="76"/>
      <c r="S10" s="76"/>
      <c r="T10" s="76"/>
      <c r="U10" s="76"/>
      <c r="V10" s="76"/>
      <c r="W10" s="76"/>
      <c r="X10" s="76"/>
      <c r="Y10" s="76"/>
      <c r="Z10" s="77"/>
      <c r="AA10" s="76"/>
      <c r="AB10" s="76"/>
      <c r="AD10" s="78"/>
      <c r="AE10" s="79"/>
    </row>
    <row r="11" spans="1:31" ht="15" customHeight="1" x14ac:dyDescent="0.3">
      <c r="A11" s="369" t="s">
        <v>15</v>
      </c>
      <c r="B11" s="370"/>
      <c r="C11" s="339" t="s">
        <v>16</v>
      </c>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1"/>
    </row>
    <row r="12" spans="1:31" ht="15" customHeight="1" x14ac:dyDescent="0.3">
      <c r="A12" s="371"/>
      <c r="B12" s="372"/>
      <c r="C12" s="382"/>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4"/>
    </row>
    <row r="13" spans="1:31" ht="15" customHeight="1" thickBot="1" x14ac:dyDescent="0.35">
      <c r="A13" s="373"/>
      <c r="B13" s="374"/>
      <c r="C13" s="385"/>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7"/>
    </row>
    <row r="14" spans="1:31" ht="9" customHeight="1" thickBot="1" x14ac:dyDescent="0.35">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5">
      <c r="A15" s="378" t="s">
        <v>17</v>
      </c>
      <c r="B15" s="379"/>
      <c r="C15" s="388" t="s">
        <v>18</v>
      </c>
      <c r="D15" s="389"/>
      <c r="E15" s="389"/>
      <c r="F15" s="389"/>
      <c r="G15" s="389"/>
      <c r="H15" s="389"/>
      <c r="I15" s="389"/>
      <c r="J15" s="389"/>
      <c r="K15" s="390"/>
      <c r="L15" s="405" t="s">
        <v>19</v>
      </c>
      <c r="M15" s="436"/>
      <c r="N15" s="436"/>
      <c r="O15" s="436"/>
      <c r="P15" s="436"/>
      <c r="Q15" s="406"/>
      <c r="R15" s="437" t="s">
        <v>20</v>
      </c>
      <c r="S15" s="438"/>
      <c r="T15" s="438"/>
      <c r="U15" s="438"/>
      <c r="V15" s="438"/>
      <c r="W15" s="438"/>
      <c r="X15" s="439"/>
      <c r="Y15" s="405" t="s">
        <v>21</v>
      </c>
      <c r="Z15" s="406"/>
      <c r="AA15" s="430" t="s">
        <v>22</v>
      </c>
      <c r="AB15" s="431"/>
      <c r="AC15" s="431"/>
      <c r="AD15" s="431"/>
      <c r="AE15" s="432"/>
    </row>
    <row r="16" spans="1:31" ht="9" customHeight="1" thickBot="1" x14ac:dyDescent="0.35">
      <c r="A16" s="6"/>
      <c r="B16" s="4"/>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D16" s="7"/>
      <c r="AE16" s="8"/>
    </row>
    <row r="17" spans="1:32" s="16" customFormat="1" ht="37.5" customHeight="1" thickBot="1" x14ac:dyDescent="0.35">
      <c r="A17" s="378" t="s">
        <v>23</v>
      </c>
      <c r="B17" s="379"/>
      <c r="C17" s="430" t="s">
        <v>24</v>
      </c>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2"/>
    </row>
    <row r="18" spans="1:32" ht="16.5" customHeight="1" thickBot="1" x14ac:dyDescent="0.3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5">
      <c r="A19" s="405" t="s">
        <v>25</v>
      </c>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06"/>
      <c r="AF19" s="20"/>
    </row>
    <row r="20" spans="1:32" ht="32.1" customHeight="1" thickBot="1" x14ac:dyDescent="0.35">
      <c r="A20" s="102" t="s">
        <v>26</v>
      </c>
      <c r="B20" s="433" t="s">
        <v>27</v>
      </c>
      <c r="C20" s="434"/>
      <c r="D20" s="434"/>
      <c r="E20" s="434"/>
      <c r="F20" s="434"/>
      <c r="G20" s="434"/>
      <c r="H20" s="434"/>
      <c r="I20" s="434"/>
      <c r="J20" s="434"/>
      <c r="K20" s="434"/>
      <c r="L20" s="434"/>
      <c r="M20" s="434"/>
      <c r="N20" s="434"/>
      <c r="O20" s="435"/>
      <c r="P20" s="405" t="s">
        <v>28</v>
      </c>
      <c r="Q20" s="436"/>
      <c r="R20" s="436"/>
      <c r="S20" s="436"/>
      <c r="T20" s="436"/>
      <c r="U20" s="436"/>
      <c r="V20" s="436"/>
      <c r="W20" s="436"/>
      <c r="X20" s="436"/>
      <c r="Y20" s="436"/>
      <c r="Z20" s="436"/>
      <c r="AA20" s="436"/>
      <c r="AB20" s="436"/>
      <c r="AC20" s="436"/>
      <c r="AD20" s="436"/>
      <c r="AE20" s="406"/>
      <c r="AF20" s="20"/>
    </row>
    <row r="21" spans="1:32" ht="32.1" customHeight="1" thickBot="1" x14ac:dyDescent="0.35">
      <c r="A21" s="140">
        <v>198697956</v>
      </c>
      <c r="B21" s="110" t="s">
        <v>29</v>
      </c>
      <c r="C21" s="111" t="s">
        <v>30</v>
      </c>
      <c r="D21" s="111" t="s">
        <v>8</v>
      </c>
      <c r="E21" s="111" t="s">
        <v>31</v>
      </c>
      <c r="F21" s="111" t="s">
        <v>32</v>
      </c>
      <c r="G21" s="111" t="s">
        <v>33</v>
      </c>
      <c r="H21" s="111" t="s">
        <v>34</v>
      </c>
      <c r="I21" s="111" t="s">
        <v>35</v>
      </c>
      <c r="J21" s="111" t="s">
        <v>36</v>
      </c>
      <c r="K21" s="111" t="s">
        <v>37</v>
      </c>
      <c r="L21" s="111" t="s">
        <v>38</v>
      </c>
      <c r="M21" s="111" t="s">
        <v>39</v>
      </c>
      <c r="N21" s="111" t="s">
        <v>40</v>
      </c>
      <c r="O21" s="112" t="s">
        <v>41</v>
      </c>
      <c r="P21" s="274">
        <f>+AC22</f>
        <v>2296430000</v>
      </c>
      <c r="Q21" s="102" t="s">
        <v>29</v>
      </c>
      <c r="R21" s="103" t="s">
        <v>30</v>
      </c>
      <c r="S21" s="103" t="s">
        <v>8</v>
      </c>
      <c r="T21" s="103" t="s">
        <v>31</v>
      </c>
      <c r="U21" s="103" t="s">
        <v>32</v>
      </c>
      <c r="V21" s="103" t="s">
        <v>33</v>
      </c>
      <c r="W21" s="103" t="s">
        <v>34</v>
      </c>
      <c r="X21" s="103" t="s">
        <v>35</v>
      </c>
      <c r="Y21" s="103" t="s">
        <v>36</v>
      </c>
      <c r="Z21" s="103" t="s">
        <v>37</v>
      </c>
      <c r="AA21" s="103" t="s">
        <v>38</v>
      </c>
      <c r="AB21" s="103" t="s">
        <v>39</v>
      </c>
      <c r="AC21" s="103" t="s">
        <v>40</v>
      </c>
      <c r="AD21" s="132" t="s">
        <v>42</v>
      </c>
      <c r="AE21" s="132" t="s">
        <v>43</v>
      </c>
      <c r="AF21" s="1"/>
    </row>
    <row r="22" spans="1:32" ht="32.1" customHeight="1" x14ac:dyDescent="0.3">
      <c r="A22" s="129" t="s">
        <v>44</v>
      </c>
      <c r="B22" s="158">
        <v>69782358</v>
      </c>
      <c r="C22" s="159">
        <v>82894496</v>
      </c>
      <c r="D22" s="159">
        <v>23564257</v>
      </c>
      <c r="E22" s="159">
        <v>13089124</v>
      </c>
      <c r="F22" s="159"/>
      <c r="G22" s="159">
        <v>9367721</v>
      </c>
      <c r="H22" s="159"/>
      <c r="I22" s="159"/>
      <c r="J22" s="159"/>
      <c r="K22" s="159"/>
      <c r="L22" s="159"/>
      <c r="M22" s="159"/>
      <c r="N22" s="167">
        <f>SUM(B22:M22)</f>
        <v>198697956</v>
      </c>
      <c r="O22" s="160"/>
      <c r="P22" s="129" t="s">
        <v>45</v>
      </c>
      <c r="Q22" s="169">
        <v>21954639</v>
      </c>
      <c r="R22" s="162">
        <v>132770028</v>
      </c>
      <c r="S22" s="162"/>
      <c r="T22" s="162">
        <v>35584000</v>
      </c>
      <c r="U22" s="162">
        <v>1464956608</v>
      </c>
      <c r="V22" s="162">
        <v>32239247</v>
      </c>
      <c r="W22" s="162">
        <v>608925478</v>
      </c>
      <c r="X22" s="162"/>
      <c r="Y22" s="162"/>
      <c r="Z22" s="170"/>
      <c r="AA22" s="170"/>
      <c r="AB22" s="170"/>
      <c r="AC22" s="172">
        <f>SUM(Q22:AB22)</f>
        <v>2296430000</v>
      </c>
      <c r="AE22" s="171"/>
      <c r="AF22" s="1"/>
    </row>
    <row r="23" spans="1:32" ht="32.1" customHeight="1" x14ac:dyDescent="0.3">
      <c r="A23" s="130" t="s">
        <v>46</v>
      </c>
      <c r="B23" s="161">
        <v>0</v>
      </c>
      <c r="C23" s="162">
        <v>0</v>
      </c>
      <c r="D23" s="162">
        <v>0</v>
      </c>
      <c r="E23" s="162"/>
      <c r="F23" s="162"/>
      <c r="G23" s="162"/>
      <c r="H23" s="162"/>
      <c r="I23" s="162"/>
      <c r="J23" s="162"/>
      <c r="K23" s="162"/>
      <c r="L23" s="162"/>
      <c r="M23" s="162"/>
      <c r="N23" s="162">
        <f>SUM(B23:M23)</f>
        <v>0</v>
      </c>
      <c r="O23" s="163" t="str">
        <f>IFERROR(N23/(SUMIF(B23:M23,"&gt;0",B22:M22))," ")</f>
        <v xml:space="preserve"> </v>
      </c>
      <c r="P23" s="130" t="s">
        <v>47</v>
      </c>
      <c r="Q23" s="161">
        <v>21954639</v>
      </c>
      <c r="R23" s="162">
        <v>132770028</v>
      </c>
      <c r="S23" s="162">
        <v>37997789</v>
      </c>
      <c r="T23" s="162"/>
      <c r="U23" s="162"/>
      <c r="V23" s="162"/>
      <c r="W23" s="162"/>
      <c r="X23" s="162"/>
      <c r="Y23" s="162"/>
      <c r="Z23" s="162"/>
      <c r="AA23" s="162"/>
      <c r="AB23" s="162"/>
      <c r="AC23" s="162">
        <f>SUM(Q23:AB23)</f>
        <v>192722456</v>
      </c>
      <c r="AD23" s="287">
        <f>AC23/SUM(Q22:S22)</f>
        <v>1.2455832656598964</v>
      </c>
      <c r="AE23" s="267">
        <f>AC23/AC22</f>
        <v>8.3922634698205476E-2</v>
      </c>
      <c r="AF23" s="1"/>
    </row>
    <row r="24" spans="1:32" ht="32.1" customHeight="1" x14ac:dyDescent="0.3">
      <c r="A24" s="130" t="s">
        <v>48</v>
      </c>
      <c r="B24" s="161">
        <f>A21-B23</f>
        <v>198697956</v>
      </c>
      <c r="C24" s="162">
        <f>B24-C23</f>
        <v>198697956</v>
      </c>
      <c r="D24" s="162">
        <f>C24-D23</f>
        <v>198697956</v>
      </c>
      <c r="E24" s="162"/>
      <c r="F24" s="162"/>
      <c r="G24" s="162"/>
      <c r="H24" s="162"/>
      <c r="I24" s="162"/>
      <c r="J24" s="162"/>
      <c r="K24" s="162"/>
      <c r="L24" s="162"/>
      <c r="M24" s="162"/>
      <c r="N24" s="168">
        <f>MIN(B24:M24)</f>
        <v>198697956</v>
      </c>
      <c r="O24" s="164"/>
      <c r="P24" s="130" t="s">
        <v>44</v>
      </c>
      <c r="Q24" s="161">
        <v>0</v>
      </c>
      <c r="R24" s="162">
        <v>30687036</v>
      </c>
      <c r="S24" s="162">
        <v>61374072</v>
      </c>
      <c r="T24" s="162">
        <v>87230472</v>
      </c>
      <c r="U24" s="162">
        <v>87230472</v>
      </c>
      <c r="V24" s="162">
        <v>1277373472</v>
      </c>
      <c r="W24" s="162">
        <v>100890472</v>
      </c>
      <c r="X24" s="162">
        <v>87230472</v>
      </c>
      <c r="Y24" s="162">
        <v>120497472</v>
      </c>
      <c r="Z24" s="162">
        <v>97944472</v>
      </c>
      <c r="AA24" s="162">
        <v>89230472</v>
      </c>
      <c r="AB24" s="162">
        <v>256741116</v>
      </c>
      <c r="AC24" s="168">
        <f>SUM(Q24:AB24)</f>
        <v>2296430000</v>
      </c>
      <c r="AD24" s="287"/>
      <c r="AE24" s="268"/>
      <c r="AF24" s="1"/>
    </row>
    <row r="25" spans="1:32" ht="32.1" customHeight="1" thickBot="1" x14ac:dyDescent="0.35">
      <c r="A25" s="131" t="s">
        <v>49</v>
      </c>
      <c r="B25" s="165">
        <v>46218100</v>
      </c>
      <c r="C25" s="166">
        <v>102535396</v>
      </c>
      <c r="D25" s="166">
        <v>2671000</v>
      </c>
      <c r="E25" s="166"/>
      <c r="F25" s="166"/>
      <c r="G25" s="166"/>
      <c r="H25" s="166"/>
      <c r="I25" s="166"/>
      <c r="J25" s="166"/>
      <c r="K25" s="166"/>
      <c r="L25" s="166"/>
      <c r="M25" s="166"/>
      <c r="N25" s="213">
        <f>SUM(B25:M25)</f>
        <v>151424496</v>
      </c>
      <c r="O25" s="266">
        <f>+N25/N22</f>
        <v>0.76208381328291064</v>
      </c>
      <c r="P25" s="131" t="s">
        <v>49</v>
      </c>
      <c r="Q25" s="165">
        <v>0</v>
      </c>
      <c r="R25" s="166">
        <v>243940</v>
      </c>
      <c r="S25" s="166">
        <v>42803267</v>
      </c>
      <c r="T25" s="166"/>
      <c r="U25" s="166"/>
      <c r="V25" s="166"/>
      <c r="W25" s="166"/>
      <c r="X25" s="166"/>
      <c r="Y25" s="166"/>
      <c r="Z25" s="166"/>
      <c r="AA25" s="166"/>
      <c r="AB25" s="166"/>
      <c r="AC25" s="166">
        <f>SUM(Q25:AB25)</f>
        <v>43047207</v>
      </c>
      <c r="AD25" s="288">
        <f>AC25/SUM(Q24:S24)</f>
        <v>0.46759383995248027</v>
      </c>
      <c r="AE25" s="269">
        <f>AC25/AC24</f>
        <v>1.8745272880079079E-2</v>
      </c>
      <c r="AF25" s="1"/>
    </row>
    <row r="26" spans="1:32" customFormat="1" ht="16.5" customHeight="1" thickBot="1" x14ac:dyDescent="0.35"/>
    <row r="27" spans="1:32" ht="33.9" customHeight="1" x14ac:dyDescent="0.3">
      <c r="A27" s="361" t="s">
        <v>50</v>
      </c>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3"/>
    </row>
    <row r="28" spans="1:32" ht="15" customHeight="1" x14ac:dyDescent="0.3">
      <c r="A28" s="336" t="s">
        <v>51</v>
      </c>
      <c r="B28" s="338" t="s">
        <v>52</v>
      </c>
      <c r="C28" s="338"/>
      <c r="D28" s="338" t="s">
        <v>53</v>
      </c>
      <c r="E28" s="338"/>
      <c r="F28" s="338"/>
      <c r="G28" s="338"/>
      <c r="H28" s="338"/>
      <c r="I28" s="338"/>
      <c r="J28" s="338"/>
      <c r="K28" s="338"/>
      <c r="L28" s="338"/>
      <c r="M28" s="338"/>
      <c r="N28" s="338"/>
      <c r="O28" s="338"/>
      <c r="P28" s="338" t="s">
        <v>40</v>
      </c>
      <c r="Q28" s="338" t="s">
        <v>54</v>
      </c>
      <c r="R28" s="338"/>
      <c r="S28" s="338"/>
      <c r="T28" s="338"/>
      <c r="U28" s="338"/>
      <c r="V28" s="338"/>
      <c r="W28" s="338"/>
      <c r="X28" s="338"/>
      <c r="Y28" s="338" t="s">
        <v>55</v>
      </c>
      <c r="Z28" s="338"/>
      <c r="AA28" s="338"/>
      <c r="AB28" s="338"/>
      <c r="AC28" s="338"/>
      <c r="AD28" s="338"/>
      <c r="AE28" s="364"/>
    </row>
    <row r="29" spans="1:32" ht="27" customHeight="1" x14ac:dyDescent="0.3">
      <c r="A29" s="336"/>
      <c r="B29" s="338"/>
      <c r="C29" s="338"/>
      <c r="D29" s="98" t="s">
        <v>29</v>
      </c>
      <c r="E29" s="98" t="s">
        <v>30</v>
      </c>
      <c r="F29" s="98" t="s">
        <v>8</v>
      </c>
      <c r="G29" s="98" t="s">
        <v>31</v>
      </c>
      <c r="H29" s="98" t="s">
        <v>32</v>
      </c>
      <c r="I29" s="98" t="s">
        <v>33</v>
      </c>
      <c r="J29" s="98" t="s">
        <v>34</v>
      </c>
      <c r="K29" s="98" t="s">
        <v>35</v>
      </c>
      <c r="L29" s="98" t="s">
        <v>36</v>
      </c>
      <c r="M29" s="98" t="s">
        <v>37</v>
      </c>
      <c r="N29" s="98" t="s">
        <v>38</v>
      </c>
      <c r="O29" s="98" t="s">
        <v>39</v>
      </c>
      <c r="P29" s="338"/>
      <c r="Q29" s="338"/>
      <c r="R29" s="338"/>
      <c r="S29" s="338"/>
      <c r="T29" s="338"/>
      <c r="U29" s="338"/>
      <c r="V29" s="338"/>
      <c r="W29" s="338"/>
      <c r="X29" s="338"/>
      <c r="Y29" s="338"/>
      <c r="Z29" s="338"/>
      <c r="AA29" s="338"/>
      <c r="AB29" s="338"/>
      <c r="AC29" s="338"/>
      <c r="AD29" s="338"/>
      <c r="AE29" s="364"/>
    </row>
    <row r="30" spans="1:32" ht="42" customHeight="1" thickBot="1" x14ac:dyDescent="0.35">
      <c r="A30" s="106" t="s">
        <v>56</v>
      </c>
      <c r="B30" s="441" t="s">
        <v>56</v>
      </c>
      <c r="C30" s="441"/>
      <c r="D30" s="101"/>
      <c r="E30" s="101"/>
      <c r="F30" s="101"/>
      <c r="G30" s="101"/>
      <c r="H30" s="101"/>
      <c r="I30" s="101"/>
      <c r="J30" s="101"/>
      <c r="K30" s="101"/>
      <c r="L30" s="101"/>
      <c r="M30" s="101"/>
      <c r="N30" s="101"/>
      <c r="O30" s="101"/>
      <c r="P30" s="107">
        <f>SUM(D30:O30)</f>
        <v>0</v>
      </c>
      <c r="Q30" s="440" t="s">
        <v>56</v>
      </c>
      <c r="R30" s="440"/>
      <c r="S30" s="440"/>
      <c r="T30" s="440"/>
      <c r="U30" s="440"/>
      <c r="V30" s="440"/>
      <c r="W30" s="440"/>
      <c r="X30" s="440"/>
      <c r="Y30" s="440" t="s">
        <v>875</v>
      </c>
      <c r="Z30" s="440"/>
      <c r="AA30" s="440"/>
      <c r="AB30" s="440"/>
      <c r="AC30" s="440"/>
      <c r="AD30" s="440"/>
      <c r="AE30" s="440"/>
    </row>
    <row r="31" spans="1:32" ht="12" customHeight="1" thickBot="1" x14ac:dyDescent="0.35">
      <c r="A31" s="115"/>
      <c r="B31" s="116"/>
      <c r="C31" s="116"/>
      <c r="D31" s="9"/>
      <c r="E31" s="9"/>
      <c r="F31" s="9"/>
      <c r="G31" s="9"/>
      <c r="H31" s="9"/>
      <c r="I31" s="9"/>
      <c r="J31" s="9"/>
      <c r="K31" s="9"/>
      <c r="L31" s="9"/>
      <c r="M31" s="9"/>
      <c r="N31" s="9"/>
      <c r="O31" s="9"/>
      <c r="P31" s="117"/>
      <c r="Q31" s="118"/>
      <c r="R31" s="118"/>
      <c r="S31" s="118"/>
      <c r="T31" s="118"/>
      <c r="U31" s="118"/>
      <c r="V31" s="118"/>
      <c r="W31" s="118"/>
      <c r="X31" s="118"/>
      <c r="Y31" s="118"/>
      <c r="Z31" s="118"/>
      <c r="AA31" s="118"/>
      <c r="AB31" s="118"/>
      <c r="AC31" s="118"/>
      <c r="AD31" s="118"/>
      <c r="AE31" s="119"/>
    </row>
    <row r="32" spans="1:32" ht="45" customHeight="1" x14ac:dyDescent="0.3">
      <c r="A32" s="339" t="s">
        <v>57</v>
      </c>
      <c r="B32" s="340"/>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1"/>
    </row>
    <row r="33" spans="1:41" ht="23.1" customHeight="1" x14ac:dyDescent="0.3">
      <c r="A33" s="336" t="s">
        <v>58</v>
      </c>
      <c r="B33" s="338" t="s">
        <v>59</v>
      </c>
      <c r="C33" s="338" t="s">
        <v>52</v>
      </c>
      <c r="D33" s="338" t="s">
        <v>60</v>
      </c>
      <c r="E33" s="338"/>
      <c r="F33" s="338"/>
      <c r="G33" s="338"/>
      <c r="H33" s="338"/>
      <c r="I33" s="338"/>
      <c r="J33" s="338"/>
      <c r="K33" s="338"/>
      <c r="L33" s="338"/>
      <c r="M33" s="338"/>
      <c r="N33" s="338"/>
      <c r="O33" s="338"/>
      <c r="P33" s="338"/>
      <c r="Q33" s="338" t="s">
        <v>61</v>
      </c>
      <c r="R33" s="338"/>
      <c r="S33" s="338"/>
      <c r="T33" s="338"/>
      <c r="U33" s="338"/>
      <c r="V33" s="338"/>
      <c r="W33" s="338"/>
      <c r="X33" s="338"/>
      <c r="Y33" s="338"/>
      <c r="Z33" s="338"/>
      <c r="AA33" s="338"/>
      <c r="AB33" s="338"/>
      <c r="AC33" s="338"/>
      <c r="AD33" s="338"/>
      <c r="AE33" s="364"/>
      <c r="AG33" s="21"/>
      <c r="AH33" s="21"/>
      <c r="AI33" s="21"/>
      <c r="AJ33" s="21"/>
      <c r="AK33" s="21"/>
      <c r="AL33" s="21"/>
      <c r="AM33" s="21"/>
      <c r="AN33" s="21"/>
      <c r="AO33" s="21"/>
    </row>
    <row r="34" spans="1:41" ht="27" customHeight="1" x14ac:dyDescent="0.3">
      <c r="A34" s="336"/>
      <c r="B34" s="338"/>
      <c r="C34" s="368"/>
      <c r="D34" s="98" t="s">
        <v>29</v>
      </c>
      <c r="E34" s="98" t="s">
        <v>30</v>
      </c>
      <c r="F34" s="98" t="s">
        <v>8</v>
      </c>
      <c r="G34" s="98" t="s">
        <v>31</v>
      </c>
      <c r="H34" s="98" t="s">
        <v>32</v>
      </c>
      <c r="I34" s="98" t="s">
        <v>33</v>
      </c>
      <c r="J34" s="98" t="s">
        <v>34</v>
      </c>
      <c r="K34" s="98" t="s">
        <v>35</v>
      </c>
      <c r="L34" s="98" t="s">
        <v>36</v>
      </c>
      <c r="M34" s="98" t="s">
        <v>37</v>
      </c>
      <c r="N34" s="98" t="s">
        <v>38</v>
      </c>
      <c r="O34" s="98" t="s">
        <v>39</v>
      </c>
      <c r="P34" s="98" t="s">
        <v>40</v>
      </c>
      <c r="Q34" s="365" t="s">
        <v>62</v>
      </c>
      <c r="R34" s="366"/>
      <c r="S34" s="366"/>
      <c r="T34" s="367"/>
      <c r="U34" s="338" t="s">
        <v>63</v>
      </c>
      <c r="V34" s="338"/>
      <c r="W34" s="338"/>
      <c r="X34" s="338"/>
      <c r="Y34" s="338" t="s">
        <v>64</v>
      </c>
      <c r="Z34" s="338"/>
      <c r="AA34" s="338"/>
      <c r="AB34" s="338"/>
      <c r="AC34" s="338" t="s">
        <v>65</v>
      </c>
      <c r="AD34" s="338"/>
      <c r="AE34" s="364"/>
      <c r="AG34" s="21"/>
      <c r="AH34" s="21"/>
      <c r="AI34" s="21"/>
      <c r="AJ34" s="21"/>
      <c r="AK34" s="21"/>
      <c r="AL34" s="21"/>
      <c r="AM34" s="21"/>
      <c r="AN34" s="21"/>
      <c r="AO34" s="21"/>
    </row>
    <row r="35" spans="1:41" ht="155.25" customHeight="1" x14ac:dyDescent="0.3">
      <c r="A35" s="331" t="s">
        <v>24</v>
      </c>
      <c r="B35" s="333">
        <f>SUM(B41:B46)</f>
        <v>0.21000000000000002</v>
      </c>
      <c r="C35" s="22" t="s">
        <v>66</v>
      </c>
      <c r="D35" s="135">
        <v>0</v>
      </c>
      <c r="E35" s="135">
        <v>0.05</v>
      </c>
      <c r="F35" s="135">
        <v>0.05</v>
      </c>
      <c r="G35" s="135">
        <v>0.05</v>
      </c>
      <c r="H35" s="135">
        <v>0.06</v>
      </c>
      <c r="I35" s="135">
        <v>0</v>
      </c>
      <c r="J35" s="135">
        <v>0</v>
      </c>
      <c r="K35" s="135">
        <v>0</v>
      </c>
      <c r="L35" s="135">
        <v>0</v>
      </c>
      <c r="M35" s="135">
        <v>0</v>
      </c>
      <c r="N35" s="135">
        <v>0</v>
      </c>
      <c r="O35" s="135">
        <v>0</v>
      </c>
      <c r="P35" s="136">
        <f>SUM(D35:O35)</f>
        <v>0.21000000000000002</v>
      </c>
      <c r="Q35" s="348" t="s">
        <v>67</v>
      </c>
      <c r="R35" s="349"/>
      <c r="S35" s="349"/>
      <c r="T35" s="350"/>
      <c r="U35" s="348" t="s">
        <v>68</v>
      </c>
      <c r="V35" s="349"/>
      <c r="W35" s="349"/>
      <c r="X35" s="350"/>
      <c r="Y35" s="354" t="s">
        <v>69</v>
      </c>
      <c r="Z35" s="354"/>
      <c r="AA35" s="354"/>
      <c r="AB35" s="354"/>
      <c r="AC35" s="356" t="s">
        <v>70</v>
      </c>
      <c r="AD35" s="356"/>
      <c r="AE35" s="357"/>
      <c r="AG35" s="21"/>
      <c r="AH35" s="21"/>
      <c r="AI35" s="21"/>
      <c r="AJ35" s="21"/>
      <c r="AK35" s="21"/>
      <c r="AL35" s="21"/>
      <c r="AM35" s="21"/>
      <c r="AN35" s="21"/>
      <c r="AO35" s="21"/>
    </row>
    <row r="36" spans="1:41" ht="155.25" customHeight="1" thickBot="1" x14ac:dyDescent="0.35">
      <c r="A36" s="332"/>
      <c r="B36" s="334"/>
      <c r="C36" s="23" t="s">
        <v>71</v>
      </c>
      <c r="D36" s="71">
        <v>0</v>
      </c>
      <c r="E36" s="71">
        <v>0.05</v>
      </c>
      <c r="F36" s="71">
        <v>0.05</v>
      </c>
      <c r="G36" s="137"/>
      <c r="H36" s="137"/>
      <c r="I36" s="137"/>
      <c r="J36" s="137"/>
      <c r="K36" s="137"/>
      <c r="L36" s="137"/>
      <c r="M36" s="137"/>
      <c r="N36" s="137"/>
      <c r="O36" s="137"/>
      <c r="P36" s="71">
        <f>SUM(D36:O36)</f>
        <v>0.1</v>
      </c>
      <c r="Q36" s="351"/>
      <c r="R36" s="352"/>
      <c r="S36" s="352"/>
      <c r="T36" s="353"/>
      <c r="U36" s="351"/>
      <c r="V36" s="352"/>
      <c r="W36" s="352"/>
      <c r="X36" s="353"/>
      <c r="Y36" s="355"/>
      <c r="Z36" s="355"/>
      <c r="AA36" s="355"/>
      <c r="AB36" s="355"/>
      <c r="AC36" s="358"/>
      <c r="AD36" s="358"/>
      <c r="AE36" s="359"/>
      <c r="AG36" s="21"/>
      <c r="AH36" s="21"/>
      <c r="AI36" s="21"/>
      <c r="AJ36" s="21"/>
      <c r="AK36" s="21"/>
      <c r="AL36" s="21"/>
      <c r="AM36" s="21"/>
      <c r="AN36" s="21"/>
      <c r="AO36" s="21"/>
    </row>
    <row r="37" spans="1:41" customFormat="1" ht="17.25" customHeight="1" thickBot="1" x14ac:dyDescent="0.35"/>
    <row r="38" spans="1:41" ht="45" customHeight="1" thickBot="1" x14ac:dyDescent="0.35">
      <c r="A38" s="339" t="s">
        <v>72</v>
      </c>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1"/>
      <c r="AG38" s="21"/>
      <c r="AH38" s="21"/>
      <c r="AI38" s="21"/>
      <c r="AJ38" s="21"/>
      <c r="AK38" s="21"/>
      <c r="AL38" s="21"/>
      <c r="AM38" s="21"/>
      <c r="AN38" s="21"/>
      <c r="AO38" s="21"/>
    </row>
    <row r="39" spans="1:41" ht="26.1" customHeight="1" x14ac:dyDescent="0.3">
      <c r="A39" s="335" t="s">
        <v>73</v>
      </c>
      <c r="B39" s="337" t="s">
        <v>74</v>
      </c>
      <c r="C39" s="343" t="s">
        <v>75</v>
      </c>
      <c r="D39" s="345" t="s">
        <v>76</v>
      </c>
      <c r="E39" s="346"/>
      <c r="F39" s="346"/>
      <c r="G39" s="346"/>
      <c r="H39" s="346"/>
      <c r="I39" s="346"/>
      <c r="J39" s="346"/>
      <c r="K39" s="346"/>
      <c r="L39" s="346"/>
      <c r="M39" s="346"/>
      <c r="N39" s="346"/>
      <c r="O39" s="346"/>
      <c r="P39" s="347"/>
      <c r="Q39" s="337" t="s">
        <v>77</v>
      </c>
      <c r="R39" s="337"/>
      <c r="S39" s="337"/>
      <c r="T39" s="337"/>
      <c r="U39" s="337"/>
      <c r="V39" s="337"/>
      <c r="W39" s="337"/>
      <c r="X39" s="337"/>
      <c r="Y39" s="337"/>
      <c r="Z39" s="337"/>
      <c r="AA39" s="337"/>
      <c r="AB39" s="337"/>
      <c r="AC39" s="337"/>
      <c r="AD39" s="337"/>
      <c r="AE39" s="360"/>
      <c r="AG39" s="21"/>
      <c r="AH39" s="21"/>
      <c r="AI39" s="21"/>
      <c r="AJ39" s="21"/>
      <c r="AK39" s="21"/>
      <c r="AL39" s="21"/>
      <c r="AM39" s="21"/>
      <c r="AN39" s="21"/>
      <c r="AO39" s="21"/>
    </row>
    <row r="40" spans="1:41" ht="26.1" customHeight="1" x14ac:dyDescent="0.3">
      <c r="A40" s="336"/>
      <c r="B40" s="338"/>
      <c r="C40" s="344"/>
      <c r="D40" s="98" t="s">
        <v>78</v>
      </c>
      <c r="E40" s="98" t="s">
        <v>79</v>
      </c>
      <c r="F40" s="98" t="s">
        <v>80</v>
      </c>
      <c r="G40" s="98" t="s">
        <v>81</v>
      </c>
      <c r="H40" s="98" t="s">
        <v>82</v>
      </c>
      <c r="I40" s="98" t="s">
        <v>83</v>
      </c>
      <c r="J40" s="98" t="s">
        <v>84</v>
      </c>
      <c r="K40" s="98" t="s">
        <v>85</v>
      </c>
      <c r="L40" s="98" t="s">
        <v>86</v>
      </c>
      <c r="M40" s="98" t="s">
        <v>87</v>
      </c>
      <c r="N40" s="98" t="s">
        <v>88</v>
      </c>
      <c r="O40" s="98" t="s">
        <v>89</v>
      </c>
      <c r="P40" s="98" t="s">
        <v>90</v>
      </c>
      <c r="Q40" s="313" t="s">
        <v>91</v>
      </c>
      <c r="R40" s="314"/>
      <c r="S40" s="314"/>
      <c r="T40" s="314"/>
      <c r="U40" s="314"/>
      <c r="V40" s="314"/>
      <c r="W40" s="314"/>
      <c r="X40" s="342"/>
      <c r="Y40" s="313" t="s">
        <v>92</v>
      </c>
      <c r="Z40" s="314"/>
      <c r="AA40" s="314"/>
      <c r="AB40" s="314"/>
      <c r="AC40" s="314"/>
      <c r="AD40" s="314"/>
      <c r="AE40" s="315"/>
      <c r="AG40" s="25"/>
      <c r="AH40" s="25"/>
      <c r="AI40" s="25"/>
      <c r="AJ40" s="25"/>
      <c r="AK40" s="25"/>
      <c r="AL40" s="25"/>
      <c r="AM40" s="25"/>
      <c r="AN40" s="25"/>
      <c r="AO40" s="25"/>
    </row>
    <row r="41" spans="1:41" ht="136.5" customHeight="1" x14ac:dyDescent="0.3">
      <c r="A41" s="325" t="s">
        <v>93</v>
      </c>
      <c r="B41" s="327">
        <v>0.04</v>
      </c>
      <c r="C41" s="28" t="s">
        <v>66</v>
      </c>
      <c r="D41" s="29">
        <v>0</v>
      </c>
      <c r="E41" s="29">
        <v>0.25</v>
      </c>
      <c r="F41" s="29">
        <v>0.25</v>
      </c>
      <c r="G41" s="29">
        <v>0.25</v>
      </c>
      <c r="H41" s="29">
        <v>0.25</v>
      </c>
      <c r="I41" s="29"/>
      <c r="J41" s="29"/>
      <c r="K41" s="29"/>
      <c r="L41" s="29"/>
      <c r="M41" s="29"/>
      <c r="N41" s="29"/>
      <c r="O41" s="29"/>
      <c r="P41" s="300">
        <f t="shared" ref="P41:P46" si="0">SUM(D41:O41)</f>
        <v>1</v>
      </c>
      <c r="Q41" s="316" t="s">
        <v>94</v>
      </c>
      <c r="R41" s="317"/>
      <c r="S41" s="317"/>
      <c r="T41" s="317"/>
      <c r="U41" s="317"/>
      <c r="V41" s="317"/>
      <c r="W41" s="317"/>
      <c r="X41" s="318"/>
      <c r="Y41" s="310" t="s">
        <v>95</v>
      </c>
      <c r="Z41" s="311"/>
      <c r="AA41" s="311"/>
      <c r="AB41" s="311"/>
      <c r="AC41" s="311"/>
      <c r="AD41" s="311"/>
      <c r="AE41" s="311"/>
    </row>
    <row r="42" spans="1:41" ht="136.5" customHeight="1" x14ac:dyDescent="0.3">
      <c r="A42" s="329"/>
      <c r="B42" s="330"/>
      <c r="C42" s="26" t="s">
        <v>71</v>
      </c>
      <c r="D42" s="27">
        <v>0</v>
      </c>
      <c r="E42" s="27">
        <v>0.25</v>
      </c>
      <c r="F42" s="27">
        <v>0.25</v>
      </c>
      <c r="G42" s="27"/>
      <c r="H42" s="27"/>
      <c r="I42" s="27"/>
      <c r="J42" s="27"/>
      <c r="K42" s="27"/>
      <c r="L42" s="27"/>
      <c r="M42" s="27"/>
      <c r="N42" s="27"/>
      <c r="O42" s="27"/>
      <c r="P42" s="300">
        <f t="shared" si="0"/>
        <v>0.5</v>
      </c>
      <c r="Q42" s="319" t="s">
        <v>96</v>
      </c>
      <c r="R42" s="320"/>
      <c r="S42" s="320"/>
      <c r="T42" s="320"/>
      <c r="U42" s="320"/>
      <c r="V42" s="320"/>
      <c r="W42" s="320"/>
      <c r="X42" s="321"/>
      <c r="Y42" s="312"/>
      <c r="Z42" s="311"/>
      <c r="AA42" s="311"/>
      <c r="AB42" s="311"/>
      <c r="AC42" s="311"/>
      <c r="AD42" s="311"/>
      <c r="AE42" s="311"/>
    </row>
    <row r="43" spans="1:41" ht="123.75" customHeight="1" x14ac:dyDescent="0.3">
      <c r="A43" s="325" t="s">
        <v>97</v>
      </c>
      <c r="B43" s="327">
        <v>0.12</v>
      </c>
      <c r="C43" s="28" t="s">
        <v>66</v>
      </c>
      <c r="D43" s="29">
        <v>0</v>
      </c>
      <c r="E43" s="29">
        <v>0.25</v>
      </c>
      <c r="F43" s="29">
        <v>0.25</v>
      </c>
      <c r="G43" s="29">
        <v>0.25</v>
      </c>
      <c r="H43" s="29">
        <v>0.25</v>
      </c>
      <c r="I43" s="29"/>
      <c r="J43" s="29"/>
      <c r="K43" s="29"/>
      <c r="L43" s="29"/>
      <c r="M43" s="29"/>
      <c r="N43" s="29"/>
      <c r="O43" s="29"/>
      <c r="P43" s="300">
        <f t="shared" si="0"/>
        <v>1</v>
      </c>
      <c r="Q43" s="322" t="s">
        <v>98</v>
      </c>
      <c r="R43" s="323"/>
      <c r="S43" s="323"/>
      <c r="T43" s="323"/>
      <c r="U43" s="323"/>
      <c r="V43" s="323"/>
      <c r="W43" s="323"/>
      <c r="X43" s="324"/>
      <c r="Y43" s="310" t="s">
        <v>95</v>
      </c>
      <c r="Z43" s="311"/>
      <c r="AA43" s="311"/>
      <c r="AB43" s="311"/>
      <c r="AC43" s="311"/>
      <c r="AD43" s="311"/>
      <c r="AE43" s="311"/>
    </row>
    <row r="44" spans="1:41" ht="123.75" customHeight="1" x14ac:dyDescent="0.3">
      <c r="A44" s="329"/>
      <c r="B44" s="330"/>
      <c r="C44" s="26" t="s">
        <v>71</v>
      </c>
      <c r="D44" s="27">
        <v>0</v>
      </c>
      <c r="E44" s="27">
        <v>0.25</v>
      </c>
      <c r="F44" s="27">
        <v>0.25</v>
      </c>
      <c r="G44" s="27"/>
      <c r="H44" s="27"/>
      <c r="I44" s="27"/>
      <c r="J44" s="27"/>
      <c r="K44" s="27"/>
      <c r="L44" s="27"/>
      <c r="M44" s="27"/>
      <c r="N44" s="27"/>
      <c r="O44" s="27"/>
      <c r="P44" s="300">
        <f t="shared" si="0"/>
        <v>0.5</v>
      </c>
      <c r="Q44" s="319" t="s">
        <v>99</v>
      </c>
      <c r="R44" s="320"/>
      <c r="S44" s="320"/>
      <c r="T44" s="320"/>
      <c r="U44" s="320"/>
      <c r="V44" s="320"/>
      <c r="W44" s="320"/>
      <c r="X44" s="321"/>
      <c r="Y44" s="312"/>
      <c r="Z44" s="311"/>
      <c r="AA44" s="311"/>
      <c r="AB44" s="311"/>
      <c r="AC44" s="311"/>
      <c r="AD44" s="311"/>
      <c r="AE44" s="311"/>
    </row>
    <row r="45" spans="1:41" ht="123" customHeight="1" x14ac:dyDescent="0.3">
      <c r="A45" s="325" t="s">
        <v>100</v>
      </c>
      <c r="B45" s="327">
        <v>0.05</v>
      </c>
      <c r="C45" s="28" t="s">
        <v>66</v>
      </c>
      <c r="D45" s="29">
        <v>0</v>
      </c>
      <c r="E45" s="29">
        <v>0.25</v>
      </c>
      <c r="F45" s="29">
        <v>0.25</v>
      </c>
      <c r="G45" s="29">
        <v>0.25</v>
      </c>
      <c r="H45" s="29">
        <v>0.25</v>
      </c>
      <c r="I45" s="29"/>
      <c r="J45" s="29"/>
      <c r="K45" s="29"/>
      <c r="L45" s="29"/>
      <c r="M45" s="29"/>
      <c r="N45" s="29"/>
      <c r="O45" s="29"/>
      <c r="P45" s="300">
        <f t="shared" si="0"/>
        <v>1</v>
      </c>
      <c r="Q45" s="322" t="s">
        <v>101</v>
      </c>
      <c r="R45" s="323"/>
      <c r="S45" s="323"/>
      <c r="T45" s="323"/>
      <c r="U45" s="323"/>
      <c r="V45" s="323"/>
      <c r="W45" s="323"/>
      <c r="X45" s="324"/>
      <c r="Y45" s="310" t="s">
        <v>95</v>
      </c>
      <c r="Z45" s="311"/>
      <c r="AA45" s="311"/>
      <c r="AB45" s="311"/>
      <c r="AC45" s="311"/>
      <c r="AD45" s="311"/>
      <c r="AE45" s="311"/>
    </row>
    <row r="46" spans="1:41" ht="123" customHeight="1" thickBot="1" x14ac:dyDescent="0.35">
      <c r="A46" s="326"/>
      <c r="B46" s="328"/>
      <c r="C46" s="23" t="s">
        <v>71</v>
      </c>
      <c r="D46" s="30">
        <v>0</v>
      </c>
      <c r="E46" s="30">
        <v>0.25</v>
      </c>
      <c r="F46" s="30">
        <v>0.25</v>
      </c>
      <c r="G46" s="30"/>
      <c r="H46" s="30"/>
      <c r="I46" s="30"/>
      <c r="J46" s="30"/>
      <c r="K46" s="30"/>
      <c r="L46" s="30"/>
      <c r="M46" s="30"/>
      <c r="N46" s="30"/>
      <c r="O46" s="30"/>
      <c r="P46" s="301">
        <f t="shared" si="0"/>
        <v>0.5</v>
      </c>
      <c r="Q46" s="319" t="s">
        <v>102</v>
      </c>
      <c r="R46" s="320"/>
      <c r="S46" s="320"/>
      <c r="T46" s="320"/>
      <c r="U46" s="320"/>
      <c r="V46" s="320"/>
      <c r="W46" s="320"/>
      <c r="X46" s="321"/>
      <c r="Y46" s="312"/>
      <c r="Z46" s="311"/>
      <c r="AA46" s="311"/>
      <c r="AB46" s="311"/>
      <c r="AC46" s="311"/>
      <c r="AD46" s="311"/>
      <c r="AE46" s="311"/>
    </row>
    <row r="47" spans="1:41" ht="15" customHeight="1" x14ac:dyDescent="0.3"/>
  </sheetData>
  <mergeCells count="82">
    <mergeCell ref="C17:AE17"/>
    <mergeCell ref="Y28:AE29"/>
    <mergeCell ref="Y30:AE30"/>
    <mergeCell ref="B20:O20"/>
    <mergeCell ref="L15:Q15"/>
    <mergeCell ref="AA15:AE15"/>
    <mergeCell ref="R15:X15"/>
    <mergeCell ref="Q28:X29"/>
    <mergeCell ref="Q30:X30"/>
    <mergeCell ref="B30:C30"/>
    <mergeCell ref="A19:AE19"/>
    <mergeCell ref="P20:AE20"/>
    <mergeCell ref="C16:AB16"/>
    <mergeCell ref="B28:C29"/>
    <mergeCell ref="A28:A29"/>
    <mergeCell ref="A17:B17"/>
    <mergeCell ref="A1:A4"/>
    <mergeCell ref="B1:AA1"/>
    <mergeCell ref="B2:AA2"/>
    <mergeCell ref="B3:AA4"/>
    <mergeCell ref="AB1:AE1"/>
    <mergeCell ref="AB2:AE2"/>
    <mergeCell ref="AB3:AE3"/>
    <mergeCell ref="AB4:AE4"/>
    <mergeCell ref="A11:B13"/>
    <mergeCell ref="D7:H9"/>
    <mergeCell ref="A15:B15"/>
    <mergeCell ref="O7:P7"/>
    <mergeCell ref="C11:AE13"/>
    <mergeCell ref="C15:K15"/>
    <mergeCell ref="M7:N7"/>
    <mergeCell ref="O8:P8"/>
    <mergeCell ref="M9:N9"/>
    <mergeCell ref="O9:P9"/>
    <mergeCell ref="I7:J9"/>
    <mergeCell ref="K7:L9"/>
    <mergeCell ref="Y15:Z15"/>
    <mergeCell ref="A7:B9"/>
    <mergeCell ref="C7:C9"/>
    <mergeCell ref="M8:N8"/>
    <mergeCell ref="D28:O28"/>
    <mergeCell ref="P28:P29"/>
    <mergeCell ref="A27:AE27"/>
    <mergeCell ref="U34:X34"/>
    <mergeCell ref="Y34:AB34"/>
    <mergeCell ref="A32:AE32"/>
    <mergeCell ref="Q33:AE33"/>
    <mergeCell ref="Q34:T34"/>
    <mergeCell ref="A33:A34"/>
    <mergeCell ref="B33:B34"/>
    <mergeCell ref="C33:C34"/>
    <mergeCell ref="D33:P33"/>
    <mergeCell ref="AC34:AE34"/>
    <mergeCell ref="A35:A36"/>
    <mergeCell ref="B35:B36"/>
    <mergeCell ref="A39:A40"/>
    <mergeCell ref="B39:B40"/>
    <mergeCell ref="A38:AE38"/>
    <mergeCell ref="Q40:X40"/>
    <mergeCell ref="C39:C40"/>
    <mergeCell ref="D39:P39"/>
    <mergeCell ref="Q35:T36"/>
    <mergeCell ref="U35:X36"/>
    <mergeCell ref="Y35:AB36"/>
    <mergeCell ref="AC35:AE36"/>
    <mergeCell ref="Q39:AE39"/>
    <mergeCell ref="A45:A46"/>
    <mergeCell ref="B45:B46"/>
    <mergeCell ref="A41:A42"/>
    <mergeCell ref="B41:B42"/>
    <mergeCell ref="A43:A44"/>
    <mergeCell ref="B43:B44"/>
    <mergeCell ref="Y45:AE46"/>
    <mergeCell ref="Y40:AE40"/>
    <mergeCell ref="Y41:AE42"/>
    <mergeCell ref="Y43:AE44"/>
    <mergeCell ref="Q41:X41"/>
    <mergeCell ref="Q42:X42"/>
    <mergeCell ref="Q43:X43"/>
    <mergeCell ref="Q44:X44"/>
    <mergeCell ref="Q45:X45"/>
    <mergeCell ref="Q46:X46"/>
  </mergeCells>
  <dataValidations count="3">
    <dataValidation type="textLength" operator="lessThanOrEqual" allowBlank="1" showInputMessage="1" showErrorMessage="1" errorTitle="Máximo 2.000 caracteres" error="Máximo 2.000 caracteres" sqref="Q41 Q43 Q46 AC35 Q35 Y35"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00000000-0002-0000-0000-000002000000}">
      <formula1>$B$21:$M$21</formula1>
    </dataValidation>
  </dataValidations>
  <hyperlinks>
    <hyperlink ref="Y41" r:id="rId1" xr:uid="{5A156F7A-BA85-4EB5-8F07-4F212DCD2C52}"/>
    <hyperlink ref="Y43" r:id="rId2" xr:uid="{0298EE27-C945-4659-A2E5-7D11FF622F70}"/>
    <hyperlink ref="Y45" r:id="rId3" xr:uid="{E831794A-5B24-43FC-9146-9B50DB4322C4}"/>
  </hyperlinks>
  <pageMargins left="0.25" right="0.25" top="0.75" bottom="0.75" header="0.3" footer="0.3"/>
  <pageSetup scale="20" fitToHeight="0" orientation="landscape" r:id="rId4"/>
  <headerFooter>
    <oddFooter>&amp;C_x000D_&amp;1#&amp;"Calibri"&amp;10&amp;K000000 Información Pública Clasificada</oddFooter>
  </headerFooter>
  <drawing r:id="rId5"/>
  <legacy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0DC13-42E5-43AE-92A7-BB371D7DD66E}">
  <dimension ref="A1:XFD18"/>
  <sheetViews>
    <sheetView view="pageBreakPreview" zoomScale="50" zoomScaleNormal="70" zoomScaleSheetLayoutView="50" workbookViewId="0">
      <selection activeCell="AS18" sqref="A1:AY18"/>
    </sheetView>
  </sheetViews>
  <sheetFormatPr baseColWidth="10" defaultColWidth="10.88671875" defaultRowHeight="13.8" x14ac:dyDescent="0.3"/>
  <cols>
    <col min="1" max="1" width="15" style="31" customWidth="1"/>
    <col min="2" max="2" width="8.33203125" style="31" customWidth="1"/>
    <col min="3" max="3" width="17.44140625" style="31" customWidth="1"/>
    <col min="4" max="4" width="26.109375" style="31" customWidth="1"/>
    <col min="5" max="5" width="15.88671875" style="31" customWidth="1"/>
    <col min="6" max="8" width="29.33203125" style="31" customWidth="1"/>
    <col min="9" max="9" width="26.33203125" style="31" customWidth="1"/>
    <col min="10" max="10" width="27.88671875" style="31" customWidth="1"/>
    <col min="11" max="11" width="15.33203125" style="31" customWidth="1"/>
    <col min="12" max="13" width="21.109375" style="31" customWidth="1"/>
    <col min="14" max="18" width="8.6640625" style="31" customWidth="1"/>
    <col min="19" max="19" width="22.33203125" style="31" customWidth="1"/>
    <col min="20" max="20" width="27.88671875" style="31" customWidth="1"/>
    <col min="21" max="22" width="7.44140625" style="31" customWidth="1"/>
    <col min="23" max="23" width="10.5546875" style="31" customWidth="1"/>
    <col min="24" max="31" width="7.44140625" style="31" customWidth="1"/>
    <col min="32" max="32" width="5.88671875" style="31" customWidth="1"/>
    <col min="33" max="43" width="8.109375" style="31" customWidth="1"/>
    <col min="44" max="44" width="5.88671875" style="31" customWidth="1"/>
    <col min="45" max="45" width="17.109375" style="31" customWidth="1"/>
    <col min="46" max="46" width="15.88671875" style="95" customWidth="1"/>
    <col min="47" max="47" width="29.33203125" style="31" customWidth="1"/>
    <col min="48" max="48" width="22.44140625" style="31" customWidth="1"/>
    <col min="49" max="49" width="28.44140625" style="31" customWidth="1"/>
    <col min="50" max="51" width="24.44140625" style="31" customWidth="1"/>
    <col min="52" max="16382" width="10.88671875" style="31"/>
    <col min="16383" max="16383" width="9" style="31" customWidth="1"/>
    <col min="16384" max="16384" width="10.88671875" style="31"/>
  </cols>
  <sheetData>
    <row r="1" spans="1:51 16384:16384" ht="15.9" customHeight="1" x14ac:dyDescent="0.3">
      <c r="A1" s="600" t="s">
        <v>0</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2"/>
      <c r="AX1" s="595" t="s">
        <v>1</v>
      </c>
      <c r="AY1" s="596"/>
    </row>
    <row r="2" spans="1:51 16384:16384" ht="15.9" customHeight="1" x14ac:dyDescent="0.3">
      <c r="A2" s="603" t="s">
        <v>2</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5"/>
      <c r="AX2" s="597" t="s">
        <v>3</v>
      </c>
      <c r="AY2" s="598"/>
    </row>
    <row r="3" spans="1:51 16384:16384" ht="15" customHeight="1" x14ac:dyDescent="0.3">
      <c r="A3" s="606" t="s">
        <v>162</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8"/>
      <c r="AX3" s="597" t="s">
        <v>5</v>
      </c>
      <c r="AY3" s="598"/>
    </row>
    <row r="4" spans="1:51 16384:16384" ht="15.9" customHeight="1" x14ac:dyDescent="0.3">
      <c r="A4" s="600"/>
      <c r="B4" s="601"/>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2"/>
      <c r="AX4" s="599" t="s">
        <v>163</v>
      </c>
      <c r="AY4" s="599"/>
    </row>
    <row r="5" spans="1:51 16384:16384" ht="15" customHeight="1" x14ac:dyDescent="0.3">
      <c r="A5" s="583" t="s">
        <v>164</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5"/>
      <c r="AG5" s="586" t="s">
        <v>13</v>
      </c>
      <c r="AH5" s="587"/>
      <c r="AI5" s="587"/>
      <c r="AJ5" s="587"/>
      <c r="AK5" s="587"/>
      <c r="AL5" s="587"/>
      <c r="AM5" s="587"/>
      <c r="AN5" s="587"/>
      <c r="AO5" s="587"/>
      <c r="AP5" s="587"/>
      <c r="AQ5" s="587"/>
      <c r="AR5" s="587"/>
      <c r="AS5" s="587"/>
      <c r="AT5" s="588"/>
      <c r="AU5" s="580" t="s">
        <v>165</v>
      </c>
      <c r="AV5" s="580" t="s">
        <v>166</v>
      </c>
      <c r="AW5" s="580" t="s">
        <v>167</v>
      </c>
      <c r="AX5" s="580" t="s">
        <v>168</v>
      </c>
      <c r="AY5" s="580" t="s">
        <v>169</v>
      </c>
    </row>
    <row r="6" spans="1:51 16384:16384" ht="15" customHeight="1" x14ac:dyDescent="0.3">
      <c r="A6" s="616" t="s">
        <v>9</v>
      </c>
      <c r="B6" s="617">
        <v>45385</v>
      </c>
      <c r="C6" s="618"/>
      <c r="D6" s="588"/>
      <c r="E6" s="619" t="s">
        <v>11</v>
      </c>
      <c r="F6" s="619"/>
      <c r="G6" s="615"/>
      <c r="H6" s="615"/>
      <c r="I6" s="586"/>
      <c r="J6" s="587"/>
      <c r="K6" s="587"/>
      <c r="L6" s="587"/>
      <c r="M6" s="587"/>
      <c r="N6" s="587"/>
      <c r="O6" s="587"/>
      <c r="P6" s="587"/>
      <c r="Q6" s="587"/>
      <c r="R6" s="587"/>
      <c r="S6" s="587"/>
      <c r="T6" s="587"/>
      <c r="U6" s="32"/>
      <c r="V6" s="32"/>
      <c r="W6" s="32"/>
      <c r="X6" s="32"/>
      <c r="Y6" s="32"/>
      <c r="Z6" s="32"/>
      <c r="AA6" s="32"/>
      <c r="AB6" s="32"/>
      <c r="AC6" s="32"/>
      <c r="AD6" s="32"/>
      <c r="AE6" s="32"/>
      <c r="AF6" s="33"/>
      <c r="AG6" s="589"/>
      <c r="AH6" s="590"/>
      <c r="AI6" s="590"/>
      <c r="AJ6" s="590"/>
      <c r="AK6" s="590"/>
      <c r="AL6" s="590"/>
      <c r="AM6" s="590"/>
      <c r="AN6" s="590"/>
      <c r="AO6" s="590"/>
      <c r="AP6" s="590"/>
      <c r="AQ6" s="590"/>
      <c r="AR6" s="590"/>
      <c r="AS6" s="590"/>
      <c r="AT6" s="591"/>
      <c r="AU6" s="581"/>
      <c r="AV6" s="581"/>
      <c r="AW6" s="581"/>
      <c r="AX6" s="581"/>
      <c r="AY6" s="581"/>
    </row>
    <row r="7" spans="1:51 16384:16384" ht="15" customHeight="1" x14ac:dyDescent="0.3">
      <c r="A7" s="616"/>
      <c r="B7" s="618"/>
      <c r="C7" s="618"/>
      <c r="D7" s="591"/>
      <c r="E7" s="619" t="s">
        <v>12</v>
      </c>
      <c r="F7" s="619"/>
      <c r="G7" s="620"/>
      <c r="H7" s="620"/>
      <c r="I7" s="589"/>
      <c r="J7" s="590"/>
      <c r="K7" s="590"/>
      <c r="L7" s="590"/>
      <c r="M7" s="590"/>
      <c r="N7" s="590"/>
      <c r="O7" s="590"/>
      <c r="P7" s="590"/>
      <c r="Q7" s="590"/>
      <c r="R7" s="590"/>
      <c r="S7" s="590"/>
      <c r="T7" s="590"/>
      <c r="U7" s="34"/>
      <c r="V7" s="34"/>
      <c r="W7" s="34"/>
      <c r="X7" s="34"/>
      <c r="Y7" s="34"/>
      <c r="Z7" s="34"/>
      <c r="AA7" s="34"/>
      <c r="AB7" s="34"/>
      <c r="AC7" s="34"/>
      <c r="AD7" s="34"/>
      <c r="AE7" s="34"/>
      <c r="AF7" s="35"/>
      <c r="AG7" s="589"/>
      <c r="AH7" s="590"/>
      <c r="AI7" s="590"/>
      <c r="AJ7" s="590"/>
      <c r="AK7" s="590"/>
      <c r="AL7" s="590"/>
      <c r="AM7" s="590"/>
      <c r="AN7" s="590"/>
      <c r="AO7" s="590"/>
      <c r="AP7" s="590"/>
      <c r="AQ7" s="590"/>
      <c r="AR7" s="590"/>
      <c r="AS7" s="590"/>
      <c r="AT7" s="591"/>
      <c r="AU7" s="581"/>
      <c r="AV7" s="581"/>
      <c r="AW7" s="581"/>
      <c r="AX7" s="581"/>
      <c r="AY7" s="581"/>
    </row>
    <row r="8" spans="1:51 16384:16384" ht="15" customHeight="1" x14ac:dyDescent="0.3">
      <c r="A8" s="616"/>
      <c r="B8" s="618"/>
      <c r="C8" s="618"/>
      <c r="D8" s="594"/>
      <c r="E8" s="619" t="s">
        <v>13</v>
      </c>
      <c r="F8" s="619"/>
      <c r="G8" s="615" t="s">
        <v>14</v>
      </c>
      <c r="H8" s="615"/>
      <c r="I8" s="592"/>
      <c r="J8" s="593"/>
      <c r="K8" s="593"/>
      <c r="L8" s="593"/>
      <c r="M8" s="593"/>
      <c r="N8" s="593"/>
      <c r="O8" s="593"/>
      <c r="P8" s="593"/>
      <c r="Q8" s="593"/>
      <c r="R8" s="593"/>
      <c r="S8" s="593"/>
      <c r="T8" s="593"/>
      <c r="U8" s="36"/>
      <c r="V8" s="36"/>
      <c r="W8" s="36"/>
      <c r="X8" s="36"/>
      <c r="Y8" s="36"/>
      <c r="Z8" s="36"/>
      <c r="AA8" s="36"/>
      <c r="AB8" s="36"/>
      <c r="AC8" s="36"/>
      <c r="AD8" s="36"/>
      <c r="AE8" s="36"/>
      <c r="AF8" s="37"/>
      <c r="AG8" s="589"/>
      <c r="AH8" s="590"/>
      <c r="AI8" s="590"/>
      <c r="AJ8" s="590"/>
      <c r="AK8" s="590"/>
      <c r="AL8" s="590"/>
      <c r="AM8" s="590"/>
      <c r="AN8" s="590"/>
      <c r="AO8" s="590"/>
      <c r="AP8" s="590"/>
      <c r="AQ8" s="590"/>
      <c r="AR8" s="590"/>
      <c r="AS8" s="590"/>
      <c r="AT8" s="591"/>
      <c r="AU8" s="581"/>
      <c r="AV8" s="581"/>
      <c r="AW8" s="581"/>
      <c r="AX8" s="581"/>
      <c r="AY8" s="581"/>
    </row>
    <row r="9" spans="1:51 16384:16384" ht="15" customHeight="1" x14ac:dyDescent="0.3">
      <c r="A9" s="583" t="s">
        <v>170</v>
      </c>
      <c r="B9" s="584"/>
      <c r="C9" s="584"/>
      <c r="D9" s="584"/>
      <c r="E9" s="615" t="s">
        <v>56</v>
      </c>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589"/>
      <c r="AH9" s="590"/>
      <c r="AI9" s="590"/>
      <c r="AJ9" s="590"/>
      <c r="AK9" s="590"/>
      <c r="AL9" s="590"/>
      <c r="AM9" s="590"/>
      <c r="AN9" s="590"/>
      <c r="AO9" s="590"/>
      <c r="AP9" s="590"/>
      <c r="AQ9" s="590"/>
      <c r="AR9" s="590"/>
      <c r="AS9" s="590"/>
      <c r="AT9" s="591"/>
      <c r="AU9" s="581"/>
      <c r="AV9" s="581"/>
      <c r="AW9" s="581"/>
      <c r="AX9" s="581"/>
      <c r="AY9" s="581"/>
    </row>
    <row r="10" spans="1:51 16384:16384" ht="15" customHeight="1" x14ac:dyDescent="0.3">
      <c r="A10" s="583" t="s">
        <v>171</v>
      </c>
      <c r="B10" s="584"/>
      <c r="C10" s="584"/>
      <c r="D10" s="584"/>
      <c r="E10" s="615" t="s">
        <v>172</v>
      </c>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592"/>
      <c r="AH10" s="593"/>
      <c r="AI10" s="593"/>
      <c r="AJ10" s="593"/>
      <c r="AK10" s="593"/>
      <c r="AL10" s="593"/>
      <c r="AM10" s="593"/>
      <c r="AN10" s="593"/>
      <c r="AO10" s="593"/>
      <c r="AP10" s="593"/>
      <c r="AQ10" s="593"/>
      <c r="AR10" s="593"/>
      <c r="AS10" s="593"/>
      <c r="AT10" s="594"/>
      <c r="AU10" s="581"/>
      <c r="AV10" s="581"/>
      <c r="AW10" s="581"/>
      <c r="AX10" s="581"/>
      <c r="AY10" s="581"/>
    </row>
    <row r="11" spans="1:51 16384:16384" ht="39.9" customHeight="1" x14ac:dyDescent="0.3">
      <c r="A11" s="612" t="s">
        <v>173</v>
      </c>
      <c r="B11" s="613"/>
      <c r="C11" s="613"/>
      <c r="D11" s="613"/>
      <c r="E11" s="614"/>
      <c r="F11" s="580" t="s">
        <v>174</v>
      </c>
      <c r="G11" s="580" t="s">
        <v>175</v>
      </c>
      <c r="H11" s="580" t="s">
        <v>176</v>
      </c>
      <c r="I11" s="580" t="s">
        <v>177</v>
      </c>
      <c r="J11" s="580" t="s">
        <v>178</v>
      </c>
      <c r="K11" s="580" t="s">
        <v>179</v>
      </c>
      <c r="L11" s="580" t="s">
        <v>180</v>
      </c>
      <c r="M11" s="580" t="s">
        <v>181</v>
      </c>
      <c r="N11" s="612" t="s">
        <v>182</v>
      </c>
      <c r="O11" s="613"/>
      <c r="P11" s="613"/>
      <c r="Q11" s="613"/>
      <c r="R11" s="614"/>
      <c r="S11" s="580" t="s">
        <v>183</v>
      </c>
      <c r="T11" s="580" t="s">
        <v>184</v>
      </c>
      <c r="U11" s="583" t="s">
        <v>185</v>
      </c>
      <c r="V11" s="584"/>
      <c r="W11" s="584"/>
      <c r="X11" s="584"/>
      <c r="Y11" s="584"/>
      <c r="Z11" s="584"/>
      <c r="AA11" s="584"/>
      <c r="AB11" s="584"/>
      <c r="AC11" s="584"/>
      <c r="AD11" s="584"/>
      <c r="AE11" s="584"/>
      <c r="AF11" s="585"/>
      <c r="AG11" s="583" t="s">
        <v>186</v>
      </c>
      <c r="AH11" s="584"/>
      <c r="AI11" s="584"/>
      <c r="AJ11" s="584"/>
      <c r="AK11" s="584"/>
      <c r="AL11" s="584"/>
      <c r="AM11" s="584"/>
      <c r="AN11" s="584"/>
      <c r="AO11" s="584"/>
      <c r="AP11" s="584"/>
      <c r="AQ11" s="584"/>
      <c r="AR11" s="585"/>
      <c r="AS11" s="612" t="s">
        <v>40</v>
      </c>
      <c r="AT11" s="614"/>
      <c r="AU11" s="581"/>
      <c r="AV11" s="581"/>
      <c r="AW11" s="581"/>
      <c r="AX11" s="581"/>
      <c r="AY11" s="581"/>
    </row>
    <row r="12" spans="1:51 16384:16384" ht="103.5" customHeight="1" x14ac:dyDescent="0.3">
      <c r="A12" s="38" t="s">
        <v>187</v>
      </c>
      <c r="B12" s="38" t="s">
        <v>188</v>
      </c>
      <c r="C12" s="38" t="s">
        <v>189</v>
      </c>
      <c r="D12" s="38" t="s">
        <v>190</v>
      </c>
      <c r="E12" s="38" t="s">
        <v>191</v>
      </c>
      <c r="F12" s="582"/>
      <c r="G12" s="582"/>
      <c r="H12" s="582"/>
      <c r="I12" s="582"/>
      <c r="J12" s="582"/>
      <c r="K12" s="582"/>
      <c r="L12" s="582"/>
      <c r="M12" s="582"/>
      <c r="N12" s="38">
        <v>2020</v>
      </c>
      <c r="O12" s="38">
        <v>2021</v>
      </c>
      <c r="P12" s="38">
        <v>2022</v>
      </c>
      <c r="Q12" s="38">
        <v>2023</v>
      </c>
      <c r="R12" s="38">
        <v>2024</v>
      </c>
      <c r="S12" s="582"/>
      <c r="T12" s="582"/>
      <c r="U12" s="44" t="s">
        <v>29</v>
      </c>
      <c r="V12" s="44" t="s">
        <v>30</v>
      </c>
      <c r="W12" s="44" t="s">
        <v>8</v>
      </c>
      <c r="X12" s="44" t="s">
        <v>31</v>
      </c>
      <c r="Y12" s="44" t="s">
        <v>32</v>
      </c>
      <c r="Z12" s="44" t="s">
        <v>33</v>
      </c>
      <c r="AA12" s="44" t="s">
        <v>34</v>
      </c>
      <c r="AB12" s="44" t="s">
        <v>35</v>
      </c>
      <c r="AC12" s="44" t="s">
        <v>36</v>
      </c>
      <c r="AD12" s="44" t="s">
        <v>37</v>
      </c>
      <c r="AE12" s="44" t="s">
        <v>38</v>
      </c>
      <c r="AF12" s="44" t="s">
        <v>39</v>
      </c>
      <c r="AG12" s="44" t="s">
        <v>29</v>
      </c>
      <c r="AH12" s="44" t="s">
        <v>30</v>
      </c>
      <c r="AI12" s="44" t="s">
        <v>8</v>
      </c>
      <c r="AJ12" s="44" t="s">
        <v>31</v>
      </c>
      <c r="AK12" s="44" t="s">
        <v>32</v>
      </c>
      <c r="AL12" s="44" t="s">
        <v>33</v>
      </c>
      <c r="AM12" s="44" t="s">
        <v>34</v>
      </c>
      <c r="AN12" s="44" t="s">
        <v>35</v>
      </c>
      <c r="AO12" s="44" t="s">
        <v>36</v>
      </c>
      <c r="AP12" s="44" t="s">
        <v>37</v>
      </c>
      <c r="AQ12" s="44" t="s">
        <v>38</v>
      </c>
      <c r="AR12" s="44" t="s">
        <v>39</v>
      </c>
      <c r="AS12" s="38" t="s">
        <v>192</v>
      </c>
      <c r="AT12" s="94" t="s">
        <v>193</v>
      </c>
      <c r="AU12" s="582"/>
      <c r="AV12" s="582"/>
      <c r="AW12" s="582"/>
      <c r="AX12" s="582"/>
      <c r="AY12" s="582"/>
    </row>
    <row r="13" spans="1:51 16384:16384" ht="299.25" customHeight="1" x14ac:dyDescent="0.3">
      <c r="A13" s="39"/>
      <c r="B13" s="39"/>
      <c r="C13" s="39"/>
      <c r="D13" s="40" t="s">
        <v>456</v>
      </c>
      <c r="E13" s="39"/>
      <c r="F13" s="199" t="s">
        <v>457</v>
      </c>
      <c r="G13" s="199" t="s">
        <v>458</v>
      </c>
      <c r="H13" s="40" t="s">
        <v>459</v>
      </c>
      <c r="I13" s="40" t="s">
        <v>330</v>
      </c>
      <c r="J13" s="40" t="s">
        <v>198</v>
      </c>
      <c r="K13" s="40" t="s">
        <v>199</v>
      </c>
      <c r="L13" s="40" t="s">
        <v>460</v>
      </c>
      <c r="M13" s="40" t="s">
        <v>461</v>
      </c>
      <c r="N13" s="41"/>
      <c r="O13" s="41"/>
      <c r="P13" s="41"/>
      <c r="Q13" s="41">
        <v>50</v>
      </c>
      <c r="R13" s="41">
        <v>8</v>
      </c>
      <c r="S13" s="41" t="s">
        <v>299</v>
      </c>
      <c r="T13" s="40" t="s">
        <v>462</v>
      </c>
      <c r="U13" s="42"/>
      <c r="V13" s="42"/>
      <c r="W13" s="42"/>
      <c r="X13" s="42"/>
      <c r="Y13" s="42">
        <v>8</v>
      </c>
      <c r="Z13" s="42"/>
      <c r="AA13" s="42"/>
      <c r="AB13" s="42"/>
      <c r="AC13" s="42"/>
      <c r="AD13" s="42"/>
      <c r="AE13" s="42"/>
      <c r="AF13" s="42"/>
      <c r="AG13" s="42"/>
      <c r="AH13" s="42">
        <v>1</v>
      </c>
      <c r="AI13" s="42"/>
      <c r="AJ13" s="42"/>
      <c r="AK13" s="42"/>
      <c r="AL13" s="42"/>
      <c r="AM13" s="42"/>
      <c r="AN13" s="42"/>
      <c r="AO13" s="42"/>
      <c r="AP13" s="42"/>
      <c r="AQ13" s="42"/>
      <c r="AR13" s="42"/>
      <c r="AS13" s="42">
        <f>IF(I13="suma",SUM(AG13:AR13),IF(I13="creciente",MAX(AG13:AR13),IF(I13="DECRECIENTE",Q13-MIN(AG13:AR13),IF(I13="CONSTANTE",AVERAGE(AG13:AR13)," "))))</f>
        <v>1</v>
      </c>
      <c r="AT13" s="43">
        <f>IF(I13="suma",AS13/R13,IF(I13="creciente",AS13/(MAX(U13:AF13)),IF(I13="DECRECIENTE",AS13/(Q13-(MIN(U13:AF13))),IF(I13="CONSTANTE",AS13/AVERAGE(U13:AF13)," "))))</f>
        <v>0.125</v>
      </c>
      <c r="AU13" s="218" t="s">
        <v>463</v>
      </c>
      <c r="AV13" s="201" t="s">
        <v>464</v>
      </c>
      <c r="AW13" s="200" t="s">
        <v>465</v>
      </c>
      <c r="AX13" s="191" t="s">
        <v>106</v>
      </c>
      <c r="AY13" s="191" t="s">
        <v>198</v>
      </c>
      <c r="XFD13" s="31" t="s">
        <v>330</v>
      </c>
    </row>
    <row r="14" spans="1:51 16384:16384" ht="180" customHeight="1" x14ac:dyDescent="0.3">
      <c r="A14" s="39"/>
      <c r="B14" s="39"/>
      <c r="C14" s="39"/>
      <c r="D14" s="40" t="s">
        <v>456</v>
      </c>
      <c r="E14" s="39"/>
      <c r="F14" s="199" t="s">
        <v>466</v>
      </c>
      <c r="G14" s="199" t="s">
        <v>467</v>
      </c>
      <c r="H14" s="40" t="s">
        <v>468</v>
      </c>
      <c r="I14" s="40" t="s">
        <v>330</v>
      </c>
      <c r="J14" s="39" t="s">
        <v>198</v>
      </c>
      <c r="K14" s="39" t="s">
        <v>199</v>
      </c>
      <c r="L14" s="40" t="s">
        <v>469</v>
      </c>
      <c r="M14" s="40" t="s">
        <v>461</v>
      </c>
      <c r="N14" s="42"/>
      <c r="O14" s="42"/>
      <c r="P14" s="42"/>
      <c r="Q14" s="42">
        <v>20</v>
      </c>
      <c r="R14" s="42">
        <v>4</v>
      </c>
      <c r="S14" s="41" t="s">
        <v>299</v>
      </c>
      <c r="T14" s="40" t="s">
        <v>470</v>
      </c>
      <c r="U14" s="42"/>
      <c r="V14" s="42"/>
      <c r="W14" s="42"/>
      <c r="X14" s="42">
        <v>2</v>
      </c>
      <c r="Y14" s="42">
        <v>2</v>
      </c>
      <c r="Z14" s="42"/>
      <c r="AA14" s="42"/>
      <c r="AB14" s="42"/>
      <c r="AC14" s="42"/>
      <c r="AD14" s="42"/>
      <c r="AE14" s="42"/>
      <c r="AF14" s="42"/>
      <c r="AG14" s="42"/>
      <c r="AH14" s="42"/>
      <c r="AI14" s="42"/>
      <c r="AJ14" s="42"/>
      <c r="AK14" s="42"/>
      <c r="AL14" s="42"/>
      <c r="AM14" s="42"/>
      <c r="AN14" s="42"/>
      <c r="AO14" s="42"/>
      <c r="AP14" s="42"/>
      <c r="AQ14" s="42"/>
      <c r="AR14" s="42"/>
      <c r="AS14" s="42">
        <f t="shared" ref="AS14" si="0">IF(I14="suma",SUM(AG14:AR14),IF(I14="creciente",MAX(AG14:AR14),IF(I14="DECRECIENTE",Q14-MIN(AG14:AR14),IF(I14="CONSTANTE",AVERAGE(AG14:AR14)," "))))</f>
        <v>0</v>
      </c>
      <c r="AT14" s="43">
        <f t="shared" ref="AT14" si="1">IF(I14="suma",AS14/R14,IF(I14="creciente",AS14/(MAX(U14:AF14)),IF(I14="DECRECIENTE",AS14/(Q14-(MIN(U14:AF14))),IF(I14="CONSTANTE",AS14/AVERAGE(U14:AF14)," "))))</f>
        <v>0</v>
      </c>
      <c r="AU14" s="218" t="s">
        <v>471</v>
      </c>
      <c r="AV14" s="43" t="s">
        <v>56</v>
      </c>
      <c r="AW14" s="40" t="s">
        <v>472</v>
      </c>
      <c r="AX14" s="191" t="s">
        <v>106</v>
      </c>
      <c r="AY14" s="191" t="s">
        <v>198</v>
      </c>
      <c r="XFD14" s="31" t="s">
        <v>339</v>
      </c>
    </row>
    <row r="15" spans="1:51 16384:16384" x14ac:dyDescent="0.3">
      <c r="A15" s="621" t="s">
        <v>372</v>
      </c>
      <c r="B15" s="622"/>
      <c r="C15" s="622"/>
      <c r="D15" s="622"/>
      <c r="E15" s="622"/>
      <c r="F15" s="622"/>
      <c r="G15" s="622"/>
      <c r="H15" s="622"/>
      <c r="I15" s="622"/>
      <c r="J15" s="622"/>
      <c r="K15" s="622"/>
      <c r="L15" s="622"/>
      <c r="M15" s="622"/>
      <c r="N15" s="622"/>
      <c r="O15" s="622"/>
      <c r="P15" s="622"/>
      <c r="Q15" s="622"/>
      <c r="R15" s="622"/>
      <c r="S15" s="622"/>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622"/>
      <c r="AT15" s="622"/>
      <c r="AU15" s="622"/>
      <c r="AV15" s="622"/>
      <c r="AW15" s="622"/>
      <c r="AX15" s="622"/>
      <c r="AY15" s="623"/>
    </row>
    <row r="16" spans="1:51 16384:16384" x14ac:dyDescent="0.3">
      <c r="A16" s="610" t="s">
        <v>308</v>
      </c>
      <c r="B16" s="609" t="s">
        <v>309</v>
      </c>
      <c r="C16" s="609"/>
      <c r="D16" s="609"/>
      <c r="E16" s="609"/>
      <c r="F16" s="609"/>
      <c r="G16" s="611" t="s">
        <v>310</v>
      </c>
      <c r="H16" s="611"/>
      <c r="I16" s="611"/>
      <c r="J16" s="611"/>
      <c r="K16" s="611"/>
      <c r="L16" s="611"/>
      <c r="M16" s="611"/>
      <c r="N16" s="611"/>
      <c r="O16" s="609" t="s">
        <v>309</v>
      </c>
      <c r="P16" s="609"/>
      <c r="Q16" s="609"/>
      <c r="R16" s="609"/>
      <c r="S16" s="609"/>
      <c r="T16" s="609"/>
      <c r="U16" s="609" t="s">
        <v>309</v>
      </c>
      <c r="V16" s="609"/>
      <c r="W16" s="609"/>
      <c r="X16" s="609"/>
      <c r="Y16" s="609"/>
      <c r="Z16" s="609"/>
      <c r="AA16" s="609"/>
      <c r="AB16" s="609"/>
      <c r="AC16" s="609" t="s">
        <v>309</v>
      </c>
      <c r="AD16" s="609"/>
      <c r="AE16" s="609"/>
      <c r="AF16" s="609"/>
      <c r="AG16" s="609"/>
      <c r="AH16" s="609"/>
      <c r="AI16" s="609"/>
      <c r="AJ16" s="609"/>
      <c r="AK16" s="609"/>
      <c r="AL16" s="609"/>
      <c r="AM16" s="609"/>
      <c r="AN16" s="609"/>
      <c r="AO16" s="611" t="s">
        <v>311</v>
      </c>
      <c r="AP16" s="611"/>
      <c r="AQ16" s="611"/>
      <c r="AR16" s="611"/>
      <c r="AS16" s="609" t="s">
        <v>312</v>
      </c>
      <c r="AT16" s="609"/>
      <c r="AU16" s="609"/>
      <c r="AV16" s="609"/>
      <c r="AW16" s="609"/>
      <c r="AX16" s="609"/>
      <c r="AY16" s="609"/>
    </row>
    <row r="17" spans="1:51" ht="13.95" customHeight="1" x14ac:dyDescent="0.3">
      <c r="A17" s="610"/>
      <c r="B17" s="609" t="s">
        <v>473</v>
      </c>
      <c r="C17" s="609"/>
      <c r="D17" s="609"/>
      <c r="E17" s="609"/>
      <c r="F17" s="609"/>
      <c r="G17" s="611"/>
      <c r="H17" s="611"/>
      <c r="I17" s="611"/>
      <c r="J17" s="611"/>
      <c r="K17" s="611"/>
      <c r="L17" s="611"/>
      <c r="M17" s="611"/>
      <c r="N17" s="611"/>
      <c r="O17" s="609" t="s">
        <v>314</v>
      </c>
      <c r="P17" s="609"/>
      <c r="Q17" s="609"/>
      <c r="R17" s="609"/>
      <c r="S17" s="609"/>
      <c r="T17" s="609"/>
      <c r="U17" s="609" t="s">
        <v>314</v>
      </c>
      <c r="V17" s="609"/>
      <c r="W17" s="609"/>
      <c r="X17" s="609"/>
      <c r="Y17" s="609"/>
      <c r="Z17" s="609"/>
      <c r="AA17" s="609"/>
      <c r="AB17" s="609"/>
      <c r="AC17" s="609" t="s">
        <v>314</v>
      </c>
      <c r="AD17" s="609"/>
      <c r="AE17" s="609"/>
      <c r="AF17" s="609"/>
      <c r="AG17" s="609"/>
      <c r="AH17" s="609"/>
      <c r="AI17" s="609"/>
      <c r="AJ17" s="609"/>
      <c r="AK17" s="609"/>
      <c r="AL17" s="609"/>
      <c r="AM17" s="609"/>
      <c r="AN17" s="609"/>
      <c r="AO17" s="611"/>
      <c r="AP17" s="611"/>
      <c r="AQ17" s="611"/>
      <c r="AR17" s="611"/>
      <c r="AS17" s="609" t="s">
        <v>315</v>
      </c>
      <c r="AT17" s="609"/>
      <c r="AU17" s="609"/>
      <c r="AV17" s="609"/>
      <c r="AW17" s="609"/>
      <c r="AX17" s="609"/>
      <c r="AY17" s="609"/>
    </row>
    <row r="18" spans="1:51" ht="15" customHeight="1" x14ac:dyDescent="0.3">
      <c r="A18" s="610"/>
      <c r="B18" s="609" t="s">
        <v>474</v>
      </c>
      <c r="C18" s="609"/>
      <c r="D18" s="609"/>
      <c r="E18" s="609"/>
      <c r="F18" s="609"/>
      <c r="G18" s="611"/>
      <c r="H18" s="611"/>
      <c r="I18" s="611"/>
      <c r="J18" s="611"/>
      <c r="K18" s="611"/>
      <c r="L18" s="611"/>
      <c r="M18" s="611"/>
      <c r="N18" s="611"/>
      <c r="O18" s="609" t="s">
        <v>317</v>
      </c>
      <c r="P18" s="609"/>
      <c r="Q18" s="609"/>
      <c r="R18" s="609"/>
      <c r="S18" s="609"/>
      <c r="T18" s="609"/>
      <c r="U18" s="609" t="s">
        <v>317</v>
      </c>
      <c r="V18" s="609"/>
      <c r="W18" s="609"/>
      <c r="X18" s="609"/>
      <c r="Y18" s="609"/>
      <c r="Z18" s="609"/>
      <c r="AA18" s="609"/>
      <c r="AB18" s="609"/>
      <c r="AC18" s="609" t="s">
        <v>317</v>
      </c>
      <c r="AD18" s="609"/>
      <c r="AE18" s="609"/>
      <c r="AF18" s="609"/>
      <c r="AG18" s="609"/>
      <c r="AH18" s="609"/>
      <c r="AI18" s="609"/>
      <c r="AJ18" s="609"/>
      <c r="AK18" s="609"/>
      <c r="AL18" s="609"/>
      <c r="AM18" s="609"/>
      <c r="AN18" s="609"/>
      <c r="AO18" s="611"/>
      <c r="AP18" s="611"/>
      <c r="AQ18" s="611"/>
      <c r="AR18" s="611"/>
      <c r="AS18" s="609" t="s">
        <v>318</v>
      </c>
      <c r="AT18" s="609"/>
      <c r="AU18" s="609"/>
      <c r="AV18" s="609"/>
      <c r="AW18" s="609"/>
      <c r="AX18" s="609"/>
      <c r="AY18" s="609"/>
    </row>
  </sheetData>
  <mergeCells count="62">
    <mergeCell ref="G6:H6"/>
    <mergeCell ref="G7:H7"/>
    <mergeCell ref="G8:H8"/>
    <mergeCell ref="A5:AF5"/>
    <mergeCell ref="AG5:AT10"/>
    <mergeCell ref="AU5:AU12"/>
    <mergeCell ref="G11:G12"/>
    <mergeCell ref="A10:D10"/>
    <mergeCell ref="E10:AF10"/>
    <mergeCell ref="J11:J12"/>
    <mergeCell ref="K11:K12"/>
    <mergeCell ref="S11:S12"/>
    <mergeCell ref="T11:T12"/>
    <mergeCell ref="U11:AF11"/>
    <mergeCell ref="D6:D8"/>
    <mergeCell ref="E6:F6"/>
    <mergeCell ref="I6:T8"/>
    <mergeCell ref="E7:F7"/>
    <mergeCell ref="E8:F8"/>
    <mergeCell ref="A9:D9"/>
    <mergeCell ref="E9:AF9"/>
    <mergeCell ref="A1:AW1"/>
    <mergeCell ref="AX1:AY1"/>
    <mergeCell ref="A2:AW2"/>
    <mergeCell ref="AX2:AY2"/>
    <mergeCell ref="A3:AW4"/>
    <mergeCell ref="AX3:AY3"/>
    <mergeCell ref="AX4:AY4"/>
    <mergeCell ref="AO16:AR18"/>
    <mergeCell ref="AS16:AY16"/>
    <mergeCell ref="AS18:AY18"/>
    <mergeCell ref="AS17:AY17"/>
    <mergeCell ref="AY5:AY12"/>
    <mergeCell ref="AV5:AV12"/>
    <mergeCell ref="AW5:AW12"/>
    <mergeCell ref="AX5:AX12"/>
    <mergeCell ref="AG11:AR11"/>
    <mergeCell ref="A15:AY15"/>
    <mergeCell ref="A16:A18"/>
    <mergeCell ref="B16:F16"/>
    <mergeCell ref="A6:A8"/>
    <mergeCell ref="B6:C8"/>
    <mergeCell ref="AS11:AT11"/>
    <mergeCell ref="M11:M12"/>
    <mergeCell ref="N11:R11"/>
    <mergeCell ref="A11:E11"/>
    <mergeCell ref="F11:F12"/>
    <mergeCell ref="L11:L12"/>
    <mergeCell ref="H11:H12"/>
    <mergeCell ref="I11:I12"/>
    <mergeCell ref="G16:N18"/>
    <mergeCell ref="O16:T16"/>
    <mergeCell ref="U16:AB16"/>
    <mergeCell ref="AC16:AN16"/>
    <mergeCell ref="B18:F18"/>
    <mergeCell ref="O18:T18"/>
    <mergeCell ref="U18:AB18"/>
    <mergeCell ref="AC18:AN18"/>
    <mergeCell ref="B17:F17"/>
    <mergeCell ref="O17:T17"/>
    <mergeCell ref="U17:AB17"/>
    <mergeCell ref="AC17:AN17"/>
  </mergeCells>
  <dataValidations count="1">
    <dataValidation type="list" allowBlank="1" showInputMessage="1" showErrorMessage="1" sqref="I13:I14" xr:uid="{030197C5-B391-4CC8-B0DB-18DC7BD20590}">
      <formula1>$XFD$13:$XFD$14</formula1>
    </dataValidation>
  </dataValidations>
  <hyperlinks>
    <hyperlink ref="AV13" r:id="rId1" xr:uid="{B6423D1E-A8EE-4CC8-90FF-705639A2DF0F}"/>
  </hyperlinks>
  <pageMargins left="0.7" right="0.7" top="0.75" bottom="0.75" header="0.3" footer="0.3"/>
  <pageSetup scale="16" orientation="landscape" r:id="rId2"/>
  <headerFooter>
    <oddFooter>&amp;C_x000D_&amp;1#&amp;"Calibri"&amp;10&amp;K000000 Información Pública Clasificada</oddFooter>
  </headerFooter>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20983-5240-4A85-BE15-7F5997E018B5}">
  <sheetPr>
    <tabColor theme="4" tint="0.39997558519241921"/>
  </sheetPr>
  <dimension ref="A1:XFD19"/>
  <sheetViews>
    <sheetView zoomScale="50" zoomScaleNormal="50" workbookViewId="0">
      <selection activeCell="AS19" sqref="A1:AY19"/>
    </sheetView>
  </sheetViews>
  <sheetFormatPr baseColWidth="10" defaultColWidth="10.88671875" defaultRowHeight="13.8" x14ac:dyDescent="0.3"/>
  <cols>
    <col min="1" max="1" width="15" style="31" customWidth="1"/>
    <col min="2" max="2" width="8.33203125" style="31" customWidth="1"/>
    <col min="3" max="3" width="15.6640625" style="31" customWidth="1"/>
    <col min="4" max="4" width="18.33203125" style="31" customWidth="1"/>
    <col min="5" max="5" width="15.88671875" style="31" customWidth="1"/>
    <col min="6" max="6" width="29.33203125" style="31" customWidth="1"/>
    <col min="7" max="7" width="37" style="31" customWidth="1"/>
    <col min="8" max="8" width="29.33203125" style="31" customWidth="1"/>
    <col min="9" max="9" width="20.5546875" style="31" customWidth="1"/>
    <col min="10" max="10" width="32.109375" style="31" customWidth="1"/>
    <col min="11" max="11" width="15.33203125" style="31" customWidth="1"/>
    <col min="12" max="12" width="33.109375" style="31" customWidth="1"/>
    <col min="13" max="13" width="30.5546875" style="31" customWidth="1"/>
    <col min="14" max="18" width="8.6640625" style="31" customWidth="1"/>
    <col min="19" max="19" width="22.33203125" style="31" customWidth="1"/>
    <col min="20" max="20" width="22.44140625" style="31" customWidth="1"/>
    <col min="21" max="32" width="7.44140625" style="31" customWidth="1"/>
    <col min="33" max="43" width="8.109375" style="31" customWidth="1"/>
    <col min="44" max="44" width="5.88671875" style="31" customWidth="1"/>
    <col min="45" max="45" width="17.109375" style="31" customWidth="1"/>
    <col min="46" max="46" width="15.88671875" style="95" customWidth="1"/>
    <col min="47" max="47" width="56.88671875" style="31" customWidth="1"/>
    <col min="48" max="48" width="42.109375" style="31" customWidth="1"/>
    <col min="49" max="49" width="49" style="31" customWidth="1"/>
    <col min="50" max="51" width="24.44140625" style="31" customWidth="1"/>
    <col min="52" max="16382" width="10.88671875" style="31"/>
    <col min="16383" max="16383" width="9" style="31" customWidth="1"/>
    <col min="16384" max="16384" width="10.88671875" style="31"/>
  </cols>
  <sheetData>
    <row r="1" spans="1:51 16384:16384" ht="15.9" customHeight="1" x14ac:dyDescent="0.3">
      <c r="A1" s="600" t="s">
        <v>0</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2"/>
      <c r="AX1" s="595" t="s">
        <v>1</v>
      </c>
      <c r="AY1" s="596"/>
    </row>
    <row r="2" spans="1:51 16384:16384" ht="15.9" customHeight="1" x14ac:dyDescent="0.3">
      <c r="A2" s="603" t="s">
        <v>2</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5"/>
      <c r="AX2" s="597" t="s">
        <v>3</v>
      </c>
      <c r="AY2" s="598"/>
    </row>
    <row r="3" spans="1:51 16384:16384" ht="15" customHeight="1" x14ac:dyDescent="0.3">
      <c r="A3" s="606" t="s">
        <v>162</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8"/>
      <c r="AX3" s="597" t="s">
        <v>5</v>
      </c>
      <c r="AY3" s="598"/>
    </row>
    <row r="4" spans="1:51 16384:16384" ht="15.9" customHeight="1" x14ac:dyDescent="0.3">
      <c r="A4" s="600"/>
      <c r="B4" s="601"/>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2"/>
      <c r="AX4" s="599" t="s">
        <v>163</v>
      </c>
      <c r="AY4" s="599"/>
    </row>
    <row r="5" spans="1:51 16384:16384" ht="15" customHeight="1" x14ac:dyDescent="0.3">
      <c r="A5" s="583" t="s">
        <v>164</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5"/>
      <c r="AG5" s="586" t="s">
        <v>13</v>
      </c>
      <c r="AH5" s="587"/>
      <c r="AI5" s="587"/>
      <c r="AJ5" s="587"/>
      <c r="AK5" s="587"/>
      <c r="AL5" s="587"/>
      <c r="AM5" s="587"/>
      <c r="AN5" s="587"/>
      <c r="AO5" s="587"/>
      <c r="AP5" s="587"/>
      <c r="AQ5" s="587"/>
      <c r="AR5" s="587"/>
      <c r="AS5" s="587"/>
      <c r="AT5" s="588"/>
      <c r="AU5" s="616" t="s">
        <v>165</v>
      </c>
      <c r="AV5" s="616" t="s">
        <v>166</v>
      </c>
      <c r="AW5" s="616" t="s">
        <v>167</v>
      </c>
      <c r="AX5" s="616" t="s">
        <v>168</v>
      </c>
      <c r="AY5" s="616" t="s">
        <v>169</v>
      </c>
    </row>
    <row r="6" spans="1:51 16384:16384" ht="15" customHeight="1" x14ac:dyDescent="0.3">
      <c r="A6" s="616" t="s">
        <v>9</v>
      </c>
      <c r="B6" s="617">
        <v>45385</v>
      </c>
      <c r="C6" s="618"/>
      <c r="D6" s="588"/>
      <c r="E6" s="619" t="s">
        <v>11</v>
      </c>
      <c r="F6" s="619"/>
      <c r="G6" s="615"/>
      <c r="H6" s="615"/>
      <c r="I6" s="586"/>
      <c r="J6" s="587"/>
      <c r="K6" s="587"/>
      <c r="L6" s="587"/>
      <c r="M6" s="587"/>
      <c r="N6" s="587"/>
      <c r="O6" s="587"/>
      <c r="P6" s="587"/>
      <c r="Q6" s="587"/>
      <c r="R6" s="587"/>
      <c r="S6" s="587"/>
      <c r="T6" s="587"/>
      <c r="U6" s="32"/>
      <c r="V6" s="32"/>
      <c r="W6" s="32"/>
      <c r="X6" s="32"/>
      <c r="Y6" s="32"/>
      <c r="Z6" s="32"/>
      <c r="AA6" s="32"/>
      <c r="AB6" s="32"/>
      <c r="AC6" s="32"/>
      <c r="AD6" s="32"/>
      <c r="AE6" s="32"/>
      <c r="AF6" s="33"/>
      <c r="AG6" s="589"/>
      <c r="AH6" s="590"/>
      <c r="AI6" s="590"/>
      <c r="AJ6" s="590"/>
      <c r="AK6" s="590"/>
      <c r="AL6" s="590"/>
      <c r="AM6" s="590"/>
      <c r="AN6" s="590"/>
      <c r="AO6" s="590"/>
      <c r="AP6" s="590"/>
      <c r="AQ6" s="590"/>
      <c r="AR6" s="590"/>
      <c r="AS6" s="590"/>
      <c r="AT6" s="591"/>
      <c r="AU6" s="616"/>
      <c r="AV6" s="616"/>
      <c r="AW6" s="616"/>
      <c r="AX6" s="616"/>
      <c r="AY6" s="616"/>
    </row>
    <row r="7" spans="1:51 16384:16384" ht="15" customHeight="1" x14ac:dyDescent="0.3">
      <c r="A7" s="616"/>
      <c r="B7" s="618"/>
      <c r="C7" s="618"/>
      <c r="D7" s="591"/>
      <c r="E7" s="619" t="s">
        <v>12</v>
      </c>
      <c r="F7" s="619"/>
      <c r="G7" s="620"/>
      <c r="H7" s="620"/>
      <c r="I7" s="589"/>
      <c r="J7" s="590"/>
      <c r="K7" s="590"/>
      <c r="L7" s="590"/>
      <c r="M7" s="590"/>
      <c r="N7" s="590"/>
      <c r="O7" s="590"/>
      <c r="P7" s="590"/>
      <c r="Q7" s="590"/>
      <c r="R7" s="590"/>
      <c r="S7" s="590"/>
      <c r="T7" s="590"/>
      <c r="U7" s="34"/>
      <c r="V7" s="34"/>
      <c r="W7" s="34"/>
      <c r="X7" s="34"/>
      <c r="Y7" s="34"/>
      <c r="Z7" s="34"/>
      <c r="AA7" s="34"/>
      <c r="AB7" s="34"/>
      <c r="AC7" s="34"/>
      <c r="AD7" s="34"/>
      <c r="AE7" s="34"/>
      <c r="AF7" s="35"/>
      <c r="AG7" s="589"/>
      <c r="AH7" s="590"/>
      <c r="AI7" s="590"/>
      <c r="AJ7" s="590"/>
      <c r="AK7" s="590"/>
      <c r="AL7" s="590"/>
      <c r="AM7" s="590"/>
      <c r="AN7" s="590"/>
      <c r="AO7" s="590"/>
      <c r="AP7" s="590"/>
      <c r="AQ7" s="590"/>
      <c r="AR7" s="590"/>
      <c r="AS7" s="590"/>
      <c r="AT7" s="591"/>
      <c r="AU7" s="616"/>
      <c r="AV7" s="616"/>
      <c r="AW7" s="616"/>
      <c r="AX7" s="616"/>
      <c r="AY7" s="616"/>
    </row>
    <row r="8" spans="1:51 16384:16384" ht="15" customHeight="1" x14ac:dyDescent="0.3">
      <c r="A8" s="616"/>
      <c r="B8" s="618"/>
      <c r="C8" s="618"/>
      <c r="D8" s="594"/>
      <c r="E8" s="619" t="s">
        <v>13</v>
      </c>
      <c r="F8" s="619"/>
      <c r="G8" s="615" t="s">
        <v>14</v>
      </c>
      <c r="H8" s="615"/>
      <c r="I8" s="592"/>
      <c r="J8" s="593"/>
      <c r="K8" s="593"/>
      <c r="L8" s="593"/>
      <c r="M8" s="593"/>
      <c r="N8" s="593"/>
      <c r="O8" s="593"/>
      <c r="P8" s="593"/>
      <c r="Q8" s="593"/>
      <c r="R8" s="593"/>
      <c r="S8" s="593"/>
      <c r="T8" s="593"/>
      <c r="U8" s="36"/>
      <c r="V8" s="36"/>
      <c r="W8" s="36"/>
      <c r="X8" s="36"/>
      <c r="Y8" s="36"/>
      <c r="Z8" s="36"/>
      <c r="AA8" s="36"/>
      <c r="AB8" s="36"/>
      <c r="AC8" s="36"/>
      <c r="AD8" s="36"/>
      <c r="AE8" s="36"/>
      <c r="AF8" s="37"/>
      <c r="AG8" s="589"/>
      <c r="AH8" s="590"/>
      <c r="AI8" s="590"/>
      <c r="AJ8" s="590"/>
      <c r="AK8" s="590"/>
      <c r="AL8" s="590"/>
      <c r="AM8" s="590"/>
      <c r="AN8" s="590"/>
      <c r="AO8" s="590"/>
      <c r="AP8" s="590"/>
      <c r="AQ8" s="590"/>
      <c r="AR8" s="590"/>
      <c r="AS8" s="590"/>
      <c r="AT8" s="591"/>
      <c r="AU8" s="616"/>
      <c r="AV8" s="616"/>
      <c r="AW8" s="616"/>
      <c r="AX8" s="616"/>
      <c r="AY8" s="616"/>
    </row>
    <row r="9" spans="1:51 16384:16384" ht="15" customHeight="1" x14ac:dyDescent="0.3">
      <c r="A9" s="583" t="s">
        <v>170</v>
      </c>
      <c r="B9" s="584"/>
      <c r="C9" s="584"/>
      <c r="D9" s="584"/>
      <c r="E9" s="615" t="s">
        <v>56</v>
      </c>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589"/>
      <c r="AH9" s="590"/>
      <c r="AI9" s="590"/>
      <c r="AJ9" s="590"/>
      <c r="AK9" s="590"/>
      <c r="AL9" s="590"/>
      <c r="AM9" s="590"/>
      <c r="AN9" s="590"/>
      <c r="AO9" s="590"/>
      <c r="AP9" s="590"/>
      <c r="AQ9" s="590"/>
      <c r="AR9" s="590"/>
      <c r="AS9" s="590"/>
      <c r="AT9" s="591"/>
      <c r="AU9" s="616"/>
      <c r="AV9" s="616"/>
      <c r="AW9" s="616"/>
      <c r="AX9" s="616"/>
      <c r="AY9" s="616"/>
    </row>
    <row r="10" spans="1:51 16384:16384" ht="15" customHeight="1" x14ac:dyDescent="0.3">
      <c r="A10" s="583" t="s">
        <v>171</v>
      </c>
      <c r="B10" s="584"/>
      <c r="C10" s="584"/>
      <c r="D10" s="584"/>
      <c r="E10" s="615" t="s">
        <v>172</v>
      </c>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589"/>
      <c r="AH10" s="590"/>
      <c r="AI10" s="590"/>
      <c r="AJ10" s="590"/>
      <c r="AK10" s="590"/>
      <c r="AL10" s="590"/>
      <c r="AM10" s="590"/>
      <c r="AN10" s="590"/>
      <c r="AO10" s="590"/>
      <c r="AP10" s="590"/>
      <c r="AQ10" s="590"/>
      <c r="AR10" s="590"/>
      <c r="AS10" s="590"/>
      <c r="AT10" s="591"/>
      <c r="AU10" s="616"/>
      <c r="AV10" s="616"/>
      <c r="AW10" s="616"/>
      <c r="AX10" s="616"/>
      <c r="AY10" s="616"/>
    </row>
    <row r="11" spans="1:51 16384:16384" ht="39.9" customHeight="1" x14ac:dyDescent="0.3">
      <c r="A11" s="612" t="s">
        <v>173</v>
      </c>
      <c r="B11" s="613"/>
      <c r="C11" s="613"/>
      <c r="D11" s="613"/>
      <c r="E11" s="614"/>
      <c r="F11" s="580" t="s">
        <v>174</v>
      </c>
      <c r="G11" s="580" t="s">
        <v>175</v>
      </c>
      <c r="H11" s="580" t="s">
        <v>176</v>
      </c>
      <c r="I11" s="580" t="s">
        <v>177</v>
      </c>
      <c r="J11" s="580" t="s">
        <v>178</v>
      </c>
      <c r="K11" s="580" t="s">
        <v>179</v>
      </c>
      <c r="L11" s="580" t="s">
        <v>180</v>
      </c>
      <c r="M11" s="580" t="s">
        <v>181</v>
      </c>
      <c r="N11" s="612" t="s">
        <v>182</v>
      </c>
      <c r="O11" s="613"/>
      <c r="P11" s="613"/>
      <c r="Q11" s="613"/>
      <c r="R11" s="614"/>
      <c r="S11" s="580" t="s">
        <v>183</v>
      </c>
      <c r="T11" s="616" t="s">
        <v>184</v>
      </c>
      <c r="U11" s="637" t="s">
        <v>185</v>
      </c>
      <c r="V11" s="637"/>
      <c r="W11" s="637"/>
      <c r="X11" s="637"/>
      <c r="Y11" s="637"/>
      <c r="Z11" s="637"/>
      <c r="AA11" s="637"/>
      <c r="AB11" s="637"/>
      <c r="AC11" s="637"/>
      <c r="AD11" s="637"/>
      <c r="AE11" s="637"/>
      <c r="AF11" s="637"/>
      <c r="AG11" s="637" t="s">
        <v>186</v>
      </c>
      <c r="AH11" s="637"/>
      <c r="AI11" s="637"/>
      <c r="AJ11" s="637"/>
      <c r="AK11" s="637"/>
      <c r="AL11" s="637"/>
      <c r="AM11" s="637"/>
      <c r="AN11" s="637"/>
      <c r="AO11" s="637"/>
      <c r="AP11" s="637"/>
      <c r="AQ11" s="637"/>
      <c r="AR11" s="637"/>
      <c r="AS11" s="616" t="s">
        <v>40</v>
      </c>
      <c r="AT11" s="616"/>
      <c r="AU11" s="616"/>
      <c r="AV11" s="616"/>
      <c r="AW11" s="616"/>
      <c r="AX11" s="616"/>
      <c r="AY11" s="616"/>
    </row>
    <row r="12" spans="1:51 16384:16384" ht="99" customHeight="1" x14ac:dyDescent="0.3">
      <c r="A12" s="38" t="s">
        <v>187</v>
      </c>
      <c r="B12" s="38" t="s">
        <v>188</v>
      </c>
      <c r="C12" s="38" t="s">
        <v>189</v>
      </c>
      <c r="D12" s="38" t="s">
        <v>190</v>
      </c>
      <c r="E12" s="38" t="s">
        <v>191</v>
      </c>
      <c r="F12" s="582"/>
      <c r="G12" s="582"/>
      <c r="H12" s="582"/>
      <c r="I12" s="582"/>
      <c r="J12" s="582"/>
      <c r="K12" s="582"/>
      <c r="L12" s="582"/>
      <c r="M12" s="582"/>
      <c r="N12" s="38">
        <v>2020</v>
      </c>
      <c r="O12" s="38">
        <v>2021</v>
      </c>
      <c r="P12" s="38">
        <v>2022</v>
      </c>
      <c r="Q12" s="38">
        <v>2023</v>
      </c>
      <c r="R12" s="38">
        <v>2024</v>
      </c>
      <c r="S12" s="582"/>
      <c r="T12" s="616"/>
      <c r="U12" s="233" t="s">
        <v>29</v>
      </c>
      <c r="V12" s="233" t="s">
        <v>30</v>
      </c>
      <c r="W12" s="233" t="s">
        <v>8</v>
      </c>
      <c r="X12" s="233" t="s">
        <v>31</v>
      </c>
      <c r="Y12" s="233" t="s">
        <v>32</v>
      </c>
      <c r="Z12" s="233" t="s">
        <v>33</v>
      </c>
      <c r="AA12" s="233" t="s">
        <v>34</v>
      </c>
      <c r="AB12" s="233" t="s">
        <v>35</v>
      </c>
      <c r="AC12" s="233" t="s">
        <v>36</v>
      </c>
      <c r="AD12" s="233" t="s">
        <v>37</v>
      </c>
      <c r="AE12" s="233" t="s">
        <v>38</v>
      </c>
      <c r="AF12" s="233" t="s">
        <v>39</v>
      </c>
      <c r="AG12" s="233" t="s">
        <v>29</v>
      </c>
      <c r="AH12" s="233" t="s">
        <v>30</v>
      </c>
      <c r="AI12" s="233" t="s">
        <v>8</v>
      </c>
      <c r="AJ12" s="233" t="s">
        <v>31</v>
      </c>
      <c r="AK12" s="233" t="s">
        <v>32</v>
      </c>
      <c r="AL12" s="233" t="s">
        <v>33</v>
      </c>
      <c r="AM12" s="233" t="s">
        <v>34</v>
      </c>
      <c r="AN12" s="233" t="s">
        <v>35</v>
      </c>
      <c r="AO12" s="233" t="s">
        <v>36</v>
      </c>
      <c r="AP12" s="233" t="s">
        <v>37</v>
      </c>
      <c r="AQ12" s="233" t="s">
        <v>38</v>
      </c>
      <c r="AR12" s="233" t="s">
        <v>39</v>
      </c>
      <c r="AS12" s="38" t="s">
        <v>192</v>
      </c>
      <c r="AT12" s="94" t="s">
        <v>193</v>
      </c>
      <c r="AU12" s="616"/>
      <c r="AV12" s="616"/>
      <c r="AW12" s="616"/>
      <c r="AX12" s="616"/>
      <c r="AY12" s="616"/>
    </row>
    <row r="13" spans="1:51 16384:16384" ht="101.25" customHeight="1" x14ac:dyDescent="0.3">
      <c r="A13" s="39"/>
      <c r="B13" s="39"/>
      <c r="C13" s="39">
        <v>7</v>
      </c>
      <c r="D13" s="139" t="s">
        <v>475</v>
      </c>
      <c r="E13" s="223" t="s">
        <v>476</v>
      </c>
      <c r="F13" s="224" t="s">
        <v>477</v>
      </c>
      <c r="G13" s="224" t="s">
        <v>478</v>
      </c>
      <c r="H13" s="224" t="s">
        <v>479</v>
      </c>
      <c r="I13" s="223" t="s">
        <v>197</v>
      </c>
      <c r="J13" s="224" t="s">
        <v>198</v>
      </c>
      <c r="K13" s="224" t="s">
        <v>199</v>
      </c>
      <c r="L13" s="224" t="s">
        <v>479</v>
      </c>
      <c r="M13" s="224" t="s">
        <v>480</v>
      </c>
      <c r="N13" s="224" t="s">
        <v>476</v>
      </c>
      <c r="O13" s="224" t="s">
        <v>476</v>
      </c>
      <c r="P13" s="224" t="s">
        <v>476</v>
      </c>
      <c r="Q13" s="224" t="s">
        <v>476</v>
      </c>
      <c r="R13" s="225">
        <v>4</v>
      </c>
      <c r="S13" s="224" t="s">
        <v>481</v>
      </c>
      <c r="T13" s="139" t="s">
        <v>482</v>
      </c>
      <c r="U13" s="234" t="s">
        <v>476</v>
      </c>
      <c r="V13" s="234">
        <v>2</v>
      </c>
      <c r="W13" s="234">
        <v>1</v>
      </c>
      <c r="X13" s="234">
        <v>1</v>
      </c>
      <c r="Y13" s="234" t="s">
        <v>476</v>
      </c>
      <c r="Z13" s="234" t="s">
        <v>476</v>
      </c>
      <c r="AA13" s="234" t="s">
        <v>476</v>
      </c>
      <c r="AB13" s="234" t="s">
        <v>476</v>
      </c>
      <c r="AC13" s="234" t="s">
        <v>476</v>
      </c>
      <c r="AD13" s="234" t="s">
        <v>476</v>
      </c>
      <c r="AE13" s="234" t="s">
        <v>476</v>
      </c>
      <c r="AF13" s="236" t="s">
        <v>476</v>
      </c>
      <c r="AG13" s="236" t="s">
        <v>476</v>
      </c>
      <c r="AH13" s="236">
        <v>2</v>
      </c>
      <c r="AI13" s="236">
        <v>1</v>
      </c>
      <c r="AJ13" s="236" t="s">
        <v>476</v>
      </c>
      <c r="AK13" s="236" t="s">
        <v>476</v>
      </c>
      <c r="AL13" s="236" t="s">
        <v>476</v>
      </c>
      <c r="AM13" s="236" t="s">
        <v>476</v>
      </c>
      <c r="AN13" s="236" t="s">
        <v>476</v>
      </c>
      <c r="AO13" s="236" t="s">
        <v>476</v>
      </c>
      <c r="AP13" s="236" t="s">
        <v>476</v>
      </c>
      <c r="AQ13" s="236" t="s">
        <v>476</v>
      </c>
      <c r="AR13" s="237" t="s">
        <v>476</v>
      </c>
      <c r="AS13" s="236">
        <v>3</v>
      </c>
      <c r="AT13" s="202">
        <f>IF(I13="suma",AS13/R13,IF(I13="creciente",AS13/(MAX(U13:AF13)),IF(I13="DECRECIENTE",AS13/(Q13-(MIN(U13:AF13))),IF(I13="CONSTANTE",AS13/AVERAGE(U13:AF13)," "))))</f>
        <v>0.75</v>
      </c>
      <c r="AU13" s="139" t="s">
        <v>483</v>
      </c>
      <c r="AV13" s="308" t="s">
        <v>484</v>
      </c>
      <c r="AW13" s="139" t="s">
        <v>485</v>
      </c>
      <c r="AX13" s="200" t="s">
        <v>106</v>
      </c>
      <c r="AY13" s="200" t="s">
        <v>198</v>
      </c>
      <c r="XFD13" s="31" t="s">
        <v>330</v>
      </c>
    </row>
    <row r="14" spans="1:51 16384:16384" ht="216" customHeight="1" x14ac:dyDescent="0.3">
      <c r="A14" s="39"/>
      <c r="B14" s="39"/>
      <c r="C14" s="39">
        <v>7</v>
      </c>
      <c r="D14" s="226" t="s">
        <v>475</v>
      </c>
      <c r="E14" s="227" t="s">
        <v>476</v>
      </c>
      <c r="F14" s="228" t="s">
        <v>486</v>
      </c>
      <c r="G14" s="228" t="s">
        <v>487</v>
      </c>
      <c r="H14" s="228" t="s">
        <v>488</v>
      </c>
      <c r="I14" s="229" t="s">
        <v>211</v>
      </c>
      <c r="J14" s="224" t="s">
        <v>237</v>
      </c>
      <c r="K14" s="228" t="s">
        <v>381</v>
      </c>
      <c r="L14" s="228" t="s">
        <v>488</v>
      </c>
      <c r="M14" s="230" t="s">
        <v>480</v>
      </c>
      <c r="N14" s="227" t="s">
        <v>476</v>
      </c>
      <c r="O14" s="227" t="s">
        <v>476</v>
      </c>
      <c r="P14" s="227" t="s">
        <v>476</v>
      </c>
      <c r="Q14" s="227" t="s">
        <v>476</v>
      </c>
      <c r="R14" s="231">
        <v>1</v>
      </c>
      <c r="S14" s="229" t="s">
        <v>214</v>
      </c>
      <c r="T14" s="157" t="s">
        <v>489</v>
      </c>
      <c r="U14" s="234" t="s">
        <v>476</v>
      </c>
      <c r="V14" s="235">
        <v>1</v>
      </c>
      <c r="W14" s="235">
        <v>1</v>
      </c>
      <c r="X14" s="235">
        <v>1</v>
      </c>
      <c r="Y14" s="235">
        <v>1</v>
      </c>
      <c r="Z14" s="234" t="s">
        <v>476</v>
      </c>
      <c r="AA14" s="234" t="s">
        <v>476</v>
      </c>
      <c r="AB14" s="234" t="s">
        <v>476</v>
      </c>
      <c r="AC14" s="234" t="s">
        <v>476</v>
      </c>
      <c r="AD14" s="234" t="s">
        <v>476</v>
      </c>
      <c r="AE14" s="234" t="s">
        <v>476</v>
      </c>
      <c r="AF14" s="236" t="s">
        <v>476</v>
      </c>
      <c r="AG14" s="236" t="s">
        <v>476</v>
      </c>
      <c r="AH14" s="235">
        <v>1</v>
      </c>
      <c r="AI14" s="235">
        <v>1</v>
      </c>
      <c r="AJ14" s="236" t="s">
        <v>476</v>
      </c>
      <c r="AK14" s="236" t="s">
        <v>476</v>
      </c>
      <c r="AL14" s="236" t="s">
        <v>476</v>
      </c>
      <c r="AM14" s="236" t="s">
        <v>476</v>
      </c>
      <c r="AN14" s="236" t="s">
        <v>476</v>
      </c>
      <c r="AO14" s="236" t="s">
        <v>476</v>
      </c>
      <c r="AP14" s="236" t="s">
        <v>476</v>
      </c>
      <c r="AQ14" s="236" t="s">
        <v>476</v>
      </c>
      <c r="AR14" s="237" t="s">
        <v>476</v>
      </c>
      <c r="AS14" s="237">
        <v>1</v>
      </c>
      <c r="AT14" s="202">
        <f t="shared" ref="AT14:AT16" si="0">IF(I14="suma",AS14/R14,IF(I14="creciente",AS14/(MAX(U14:AF14)),IF(I14="DECRECIENTE",AS14/(Q14-(MIN(U14:AF14))),IF(I14="CONSTANTE",AS14/AVERAGE(U14:AF14)," "))))</f>
        <v>1</v>
      </c>
      <c r="AU14" s="671" t="s">
        <v>877</v>
      </c>
      <c r="AV14" s="308" t="s">
        <v>491</v>
      </c>
      <c r="AW14" s="139" t="s">
        <v>490</v>
      </c>
      <c r="AX14" s="200" t="s">
        <v>106</v>
      </c>
      <c r="AY14" s="200" t="s">
        <v>198</v>
      </c>
      <c r="XFD14" s="31" t="s">
        <v>348</v>
      </c>
    </row>
    <row r="15" spans="1:51 16384:16384" ht="90" customHeight="1" x14ac:dyDescent="0.3">
      <c r="A15" s="39"/>
      <c r="B15" s="39"/>
      <c r="C15" s="39">
        <v>7</v>
      </c>
      <c r="D15" s="226" t="s">
        <v>475</v>
      </c>
      <c r="E15" s="227" t="s">
        <v>476</v>
      </c>
      <c r="F15" s="228" t="s">
        <v>492</v>
      </c>
      <c r="G15" s="228" t="s">
        <v>493</v>
      </c>
      <c r="H15" s="228" t="s">
        <v>494</v>
      </c>
      <c r="I15" s="229" t="s">
        <v>211</v>
      </c>
      <c r="J15" s="224" t="s">
        <v>237</v>
      </c>
      <c r="K15" s="228" t="s">
        <v>381</v>
      </c>
      <c r="L15" s="228" t="s">
        <v>494</v>
      </c>
      <c r="M15" s="230" t="s">
        <v>480</v>
      </c>
      <c r="N15" s="227" t="s">
        <v>476</v>
      </c>
      <c r="O15" s="227" t="s">
        <v>476</v>
      </c>
      <c r="P15" s="227" t="s">
        <v>476</v>
      </c>
      <c r="Q15" s="227" t="s">
        <v>476</v>
      </c>
      <c r="R15" s="231">
        <v>0.9</v>
      </c>
      <c r="S15" s="664" t="s">
        <v>202</v>
      </c>
      <c r="T15" s="665" t="s">
        <v>495</v>
      </c>
      <c r="U15" s="666" t="s">
        <v>476</v>
      </c>
      <c r="V15" s="666" t="s">
        <v>476</v>
      </c>
      <c r="W15" s="666" t="s">
        <v>476</v>
      </c>
      <c r="X15" s="667">
        <v>0.9</v>
      </c>
      <c r="Y15" s="666" t="s">
        <v>476</v>
      </c>
      <c r="Z15" s="666" t="s">
        <v>476</v>
      </c>
      <c r="AA15" s="666" t="s">
        <v>476</v>
      </c>
      <c r="AB15" s="666" t="s">
        <v>476</v>
      </c>
      <c r="AC15" s="666" t="s">
        <v>476</v>
      </c>
      <c r="AD15" s="666" t="s">
        <v>476</v>
      </c>
      <c r="AE15" s="666" t="s">
        <v>476</v>
      </c>
      <c r="AF15" s="666" t="s">
        <v>476</v>
      </c>
      <c r="AG15" s="668" t="s">
        <v>476</v>
      </c>
      <c r="AH15" s="668" t="s">
        <v>476</v>
      </c>
      <c r="AI15" s="668" t="s">
        <v>476</v>
      </c>
      <c r="AJ15" s="668" t="s">
        <v>476</v>
      </c>
      <c r="AK15" s="668" t="s">
        <v>476</v>
      </c>
      <c r="AL15" s="668" t="s">
        <v>476</v>
      </c>
      <c r="AM15" s="668" t="s">
        <v>476</v>
      </c>
      <c r="AN15" s="668" t="s">
        <v>476</v>
      </c>
      <c r="AO15" s="668" t="s">
        <v>476</v>
      </c>
      <c r="AP15" s="668" t="s">
        <v>476</v>
      </c>
      <c r="AQ15" s="668" t="s">
        <v>476</v>
      </c>
      <c r="AR15" s="668" t="s">
        <v>476</v>
      </c>
      <c r="AS15" s="669">
        <v>0</v>
      </c>
      <c r="AT15" s="670">
        <f t="shared" si="0"/>
        <v>0</v>
      </c>
      <c r="AU15" s="672" t="s">
        <v>231</v>
      </c>
      <c r="AV15" s="304" t="s">
        <v>198</v>
      </c>
      <c r="AW15" s="304" t="s">
        <v>231</v>
      </c>
      <c r="AX15" s="304" t="s">
        <v>198</v>
      </c>
      <c r="AY15" s="304" t="s">
        <v>198</v>
      </c>
      <c r="XFD15" s="31" t="s">
        <v>323</v>
      </c>
    </row>
    <row r="16" spans="1:51 16384:16384" ht="90" customHeight="1" x14ac:dyDescent="0.3">
      <c r="A16" s="39"/>
      <c r="B16" s="39"/>
      <c r="C16" s="39">
        <v>7</v>
      </c>
      <c r="D16" s="226" t="s">
        <v>475</v>
      </c>
      <c r="E16" s="227" t="s">
        <v>476</v>
      </c>
      <c r="F16" s="228" t="s">
        <v>496</v>
      </c>
      <c r="G16" s="228" t="s">
        <v>497</v>
      </c>
      <c r="H16" s="228" t="s">
        <v>498</v>
      </c>
      <c r="I16" s="229" t="s">
        <v>197</v>
      </c>
      <c r="J16" s="224" t="s">
        <v>198</v>
      </c>
      <c r="K16" s="228" t="s">
        <v>199</v>
      </c>
      <c r="L16" s="228" t="s">
        <v>498</v>
      </c>
      <c r="M16" s="230" t="s">
        <v>480</v>
      </c>
      <c r="N16" s="227" t="s">
        <v>476</v>
      </c>
      <c r="O16" s="227" t="s">
        <v>476</v>
      </c>
      <c r="P16" s="227" t="s">
        <v>476</v>
      </c>
      <c r="Q16" s="227" t="s">
        <v>476</v>
      </c>
      <c r="R16" s="232">
        <v>1</v>
      </c>
      <c r="S16" s="664" t="s">
        <v>202</v>
      </c>
      <c r="T16" s="665" t="s">
        <v>499</v>
      </c>
      <c r="U16" s="666" t="s">
        <v>476</v>
      </c>
      <c r="V16" s="666" t="s">
        <v>476</v>
      </c>
      <c r="W16" s="666" t="s">
        <v>476</v>
      </c>
      <c r="X16" s="666">
        <v>1</v>
      </c>
      <c r="Y16" s="666" t="s">
        <v>476</v>
      </c>
      <c r="Z16" s="666" t="s">
        <v>476</v>
      </c>
      <c r="AA16" s="666" t="s">
        <v>476</v>
      </c>
      <c r="AB16" s="666" t="s">
        <v>476</v>
      </c>
      <c r="AC16" s="666" t="s">
        <v>476</v>
      </c>
      <c r="AD16" s="666" t="s">
        <v>476</v>
      </c>
      <c r="AE16" s="666" t="s">
        <v>476</v>
      </c>
      <c r="AF16" s="666" t="s">
        <v>476</v>
      </c>
      <c r="AG16" s="668" t="s">
        <v>476</v>
      </c>
      <c r="AH16" s="668" t="s">
        <v>476</v>
      </c>
      <c r="AI16" s="668" t="s">
        <v>476</v>
      </c>
      <c r="AJ16" s="668" t="s">
        <v>476</v>
      </c>
      <c r="AK16" s="668" t="s">
        <v>476</v>
      </c>
      <c r="AL16" s="668" t="s">
        <v>476</v>
      </c>
      <c r="AM16" s="668" t="s">
        <v>476</v>
      </c>
      <c r="AN16" s="668" t="s">
        <v>476</v>
      </c>
      <c r="AO16" s="668" t="s">
        <v>476</v>
      </c>
      <c r="AP16" s="668" t="s">
        <v>476</v>
      </c>
      <c r="AQ16" s="668" t="s">
        <v>476</v>
      </c>
      <c r="AR16" s="668" t="s">
        <v>476</v>
      </c>
      <c r="AS16" s="668">
        <v>0</v>
      </c>
      <c r="AT16" s="670">
        <f t="shared" si="0"/>
        <v>0</v>
      </c>
      <c r="AU16" s="304" t="s">
        <v>231</v>
      </c>
      <c r="AV16" s="304" t="s">
        <v>198</v>
      </c>
      <c r="AW16" s="304" t="s">
        <v>231</v>
      </c>
      <c r="AX16" s="304" t="s">
        <v>198</v>
      </c>
      <c r="AY16" s="304" t="s">
        <v>198</v>
      </c>
    </row>
    <row r="17" spans="1:51" x14ac:dyDescent="0.3">
      <c r="A17" s="610" t="s">
        <v>308</v>
      </c>
      <c r="B17" s="609" t="s">
        <v>309</v>
      </c>
      <c r="C17" s="609"/>
      <c r="D17" s="609"/>
      <c r="E17" s="609"/>
      <c r="F17" s="609"/>
      <c r="G17" s="611" t="s">
        <v>500</v>
      </c>
      <c r="H17" s="611"/>
      <c r="I17" s="611"/>
      <c r="J17" s="611"/>
      <c r="K17" s="611"/>
      <c r="L17" s="611"/>
      <c r="M17" s="611"/>
      <c r="N17" s="611"/>
      <c r="O17" s="609" t="s">
        <v>309</v>
      </c>
      <c r="P17" s="609"/>
      <c r="Q17" s="609"/>
      <c r="R17" s="609"/>
      <c r="S17" s="609"/>
      <c r="T17" s="636"/>
      <c r="U17" s="636" t="s">
        <v>309</v>
      </c>
      <c r="V17" s="636"/>
      <c r="W17" s="636"/>
      <c r="X17" s="636"/>
      <c r="Y17" s="636"/>
      <c r="Z17" s="636"/>
      <c r="AA17" s="636"/>
      <c r="AB17" s="636"/>
      <c r="AC17" s="636" t="s">
        <v>309</v>
      </c>
      <c r="AD17" s="636"/>
      <c r="AE17" s="636"/>
      <c r="AF17" s="636"/>
      <c r="AG17" s="636"/>
      <c r="AH17" s="636"/>
      <c r="AI17" s="636"/>
      <c r="AJ17" s="636"/>
      <c r="AK17" s="636"/>
      <c r="AL17" s="636"/>
      <c r="AM17" s="636"/>
      <c r="AN17" s="636"/>
      <c r="AO17" s="638" t="s">
        <v>311</v>
      </c>
      <c r="AP17" s="638"/>
      <c r="AQ17" s="638"/>
      <c r="AR17" s="638"/>
      <c r="AS17" s="636" t="s">
        <v>312</v>
      </c>
      <c r="AT17" s="636"/>
      <c r="AU17" s="609"/>
      <c r="AV17" s="609"/>
      <c r="AW17" s="609"/>
      <c r="AX17" s="609"/>
      <c r="AY17" s="609"/>
    </row>
    <row r="18" spans="1:51" x14ac:dyDescent="0.3">
      <c r="A18" s="610"/>
      <c r="B18" s="609" t="s">
        <v>501</v>
      </c>
      <c r="C18" s="609"/>
      <c r="D18" s="609"/>
      <c r="E18" s="609"/>
      <c r="F18" s="609"/>
      <c r="G18" s="611"/>
      <c r="H18" s="611"/>
      <c r="I18" s="611"/>
      <c r="J18" s="611"/>
      <c r="K18" s="611"/>
      <c r="L18" s="611"/>
      <c r="M18" s="611"/>
      <c r="N18" s="611"/>
      <c r="O18" s="609" t="s">
        <v>502</v>
      </c>
      <c r="P18" s="609"/>
      <c r="Q18" s="609"/>
      <c r="R18" s="609"/>
      <c r="S18" s="609"/>
      <c r="T18" s="609"/>
      <c r="U18" s="609" t="s">
        <v>314</v>
      </c>
      <c r="V18" s="609"/>
      <c r="W18" s="609"/>
      <c r="X18" s="609"/>
      <c r="Y18" s="609"/>
      <c r="Z18" s="609"/>
      <c r="AA18" s="609"/>
      <c r="AB18" s="609"/>
      <c r="AC18" s="609" t="s">
        <v>314</v>
      </c>
      <c r="AD18" s="609"/>
      <c r="AE18" s="609"/>
      <c r="AF18" s="609"/>
      <c r="AG18" s="609"/>
      <c r="AH18" s="609"/>
      <c r="AI18" s="609"/>
      <c r="AJ18" s="609"/>
      <c r="AK18" s="609"/>
      <c r="AL18" s="609"/>
      <c r="AM18" s="609"/>
      <c r="AN18" s="609"/>
      <c r="AO18" s="611"/>
      <c r="AP18" s="611"/>
      <c r="AQ18" s="611"/>
      <c r="AR18" s="611"/>
      <c r="AS18" s="609" t="s">
        <v>315</v>
      </c>
      <c r="AT18" s="609"/>
      <c r="AU18" s="609"/>
      <c r="AV18" s="609"/>
      <c r="AW18" s="609"/>
      <c r="AX18" s="609"/>
      <c r="AY18" s="609"/>
    </row>
    <row r="19" spans="1:51" ht="15.9" customHeight="1" x14ac:dyDescent="0.3">
      <c r="A19" s="610"/>
      <c r="B19" s="609" t="s">
        <v>503</v>
      </c>
      <c r="C19" s="609"/>
      <c r="D19" s="609"/>
      <c r="E19" s="609"/>
      <c r="F19" s="609"/>
      <c r="G19" s="611"/>
      <c r="H19" s="611"/>
      <c r="I19" s="611"/>
      <c r="J19" s="611"/>
      <c r="K19" s="611"/>
      <c r="L19" s="611"/>
      <c r="M19" s="611"/>
      <c r="N19" s="611"/>
      <c r="O19" s="609" t="s">
        <v>504</v>
      </c>
      <c r="P19" s="609"/>
      <c r="Q19" s="609"/>
      <c r="R19" s="609"/>
      <c r="S19" s="609"/>
      <c r="T19" s="609"/>
      <c r="U19" s="609" t="s">
        <v>317</v>
      </c>
      <c r="V19" s="609"/>
      <c r="W19" s="609"/>
      <c r="X19" s="609"/>
      <c r="Y19" s="609"/>
      <c r="Z19" s="609"/>
      <c r="AA19" s="609"/>
      <c r="AB19" s="609"/>
      <c r="AC19" s="609" t="s">
        <v>317</v>
      </c>
      <c r="AD19" s="609"/>
      <c r="AE19" s="609"/>
      <c r="AF19" s="609"/>
      <c r="AG19" s="609"/>
      <c r="AH19" s="609"/>
      <c r="AI19" s="609"/>
      <c r="AJ19" s="609"/>
      <c r="AK19" s="609"/>
      <c r="AL19" s="609"/>
      <c r="AM19" s="609"/>
      <c r="AN19" s="609"/>
      <c r="AO19" s="611"/>
      <c r="AP19" s="611"/>
      <c r="AQ19" s="611"/>
      <c r="AR19" s="611"/>
      <c r="AS19" s="609" t="s">
        <v>318</v>
      </c>
      <c r="AT19" s="609"/>
      <c r="AU19" s="609"/>
      <c r="AV19" s="609"/>
      <c r="AW19" s="609"/>
      <c r="AX19" s="609"/>
      <c r="AY19" s="609"/>
    </row>
  </sheetData>
  <mergeCells count="61">
    <mergeCell ref="AX1:AY1"/>
    <mergeCell ref="A2:AW2"/>
    <mergeCell ref="AX2:AY2"/>
    <mergeCell ref="A3:AW4"/>
    <mergeCell ref="AX3:AY3"/>
    <mergeCell ref="AX4:AY4"/>
    <mergeCell ref="A10:D10"/>
    <mergeCell ref="E10:AF10"/>
    <mergeCell ref="A11:E11"/>
    <mergeCell ref="F11:F12"/>
    <mergeCell ref="A1:AW1"/>
    <mergeCell ref="AS11:AT11"/>
    <mergeCell ref="A6:A8"/>
    <mergeCell ref="B6:C8"/>
    <mergeCell ref="D6:D8"/>
    <mergeCell ref="E6:F6"/>
    <mergeCell ref="I6:T8"/>
    <mergeCell ref="E7:F7"/>
    <mergeCell ref="E8:F8"/>
    <mergeCell ref="AG11:AR11"/>
    <mergeCell ref="G11:G12"/>
    <mergeCell ref="H11:H12"/>
    <mergeCell ref="A17:A19"/>
    <mergeCell ref="B17:F17"/>
    <mergeCell ref="G17:N19"/>
    <mergeCell ref="O17:T17"/>
    <mergeCell ref="U17:AB17"/>
    <mergeCell ref="AC18:AN18"/>
    <mergeCell ref="AS18:AY18"/>
    <mergeCell ref="B19:F19"/>
    <mergeCell ref="O19:T19"/>
    <mergeCell ref="U19:AB19"/>
    <mergeCell ref="AC19:AN19"/>
    <mergeCell ref="B18:F18"/>
    <mergeCell ref="AS19:AY19"/>
    <mergeCell ref="O18:T18"/>
    <mergeCell ref="U18:AB18"/>
    <mergeCell ref="AO17:AR19"/>
    <mergeCell ref="AS17:AY17"/>
    <mergeCell ref="AY5:AY12"/>
    <mergeCell ref="A9:D9"/>
    <mergeCell ref="E9:AF9"/>
    <mergeCell ref="A5:AF5"/>
    <mergeCell ref="AG5:AT10"/>
    <mergeCell ref="AU5:AU12"/>
    <mergeCell ref="AV5:AV12"/>
    <mergeCell ref="AW5:AW12"/>
    <mergeCell ref="AX5:AX12"/>
    <mergeCell ref="M11:M12"/>
    <mergeCell ref="N11:R11"/>
    <mergeCell ref="S11:S12"/>
    <mergeCell ref="T11:T12"/>
    <mergeCell ref="G6:H6"/>
    <mergeCell ref="G7:H7"/>
    <mergeCell ref="G8:H8"/>
    <mergeCell ref="I11:I12"/>
    <mergeCell ref="J11:J12"/>
    <mergeCell ref="K11:K12"/>
    <mergeCell ref="L11:L12"/>
    <mergeCell ref="AC17:AN17"/>
    <mergeCell ref="U11:AF11"/>
  </mergeCells>
  <hyperlinks>
    <hyperlink ref="AV13" r:id="rId1" xr:uid="{C3F58D5B-8CB1-48CB-8093-CDC1E17E2047}"/>
    <hyperlink ref="AV14" r:id="rId2" xr:uid="{55F4271F-9AB8-4CD9-85DF-A01161E8AF62}"/>
  </hyperlinks>
  <pageMargins left="0.23622047244094491" right="0.23622047244094491" top="0.74803149606299213" bottom="0.74803149606299213" header="0.31496062992125984" footer="0.31496062992125984"/>
  <pageSetup paperSize="5" scale="21" orientation="landscape" r:id="rId3"/>
  <headerFooter>
    <oddFooter>&amp;C_x000D_&amp;1#&amp;"Calibri"&amp;10&amp;K000000 Información Pública Clasificada</oddFooter>
  </headerFooter>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71F37-64EF-4BF2-9577-A34DCF55527D}">
  <sheetPr>
    <tabColor theme="2"/>
    <pageSetUpPr fitToPage="1"/>
  </sheetPr>
  <dimension ref="A1:AY22"/>
  <sheetViews>
    <sheetView view="pageBreakPreview" zoomScale="60" zoomScaleNormal="50" workbookViewId="0">
      <selection activeCell="AS22" sqref="A1:AY22"/>
    </sheetView>
  </sheetViews>
  <sheetFormatPr baseColWidth="10" defaultColWidth="10.88671875" defaultRowHeight="13.8" x14ac:dyDescent="0.3"/>
  <cols>
    <col min="1" max="1" width="15" style="31" customWidth="1"/>
    <col min="2" max="2" width="8.33203125" style="31" customWidth="1"/>
    <col min="3" max="3" width="15.44140625" style="31" customWidth="1"/>
    <col min="4" max="4" width="14.6640625" style="31" customWidth="1"/>
    <col min="5" max="5" width="15.88671875" style="31" customWidth="1"/>
    <col min="6" max="6" width="29.33203125" style="31" customWidth="1"/>
    <col min="7" max="7" width="39" style="31" customWidth="1"/>
    <col min="8" max="8" width="29.33203125" style="31" customWidth="1"/>
    <col min="9" max="9" width="23.109375" style="31" customWidth="1"/>
    <col min="10" max="10" width="37.88671875" style="31" customWidth="1"/>
    <col min="11" max="11" width="23.109375" style="31" customWidth="1"/>
    <col min="12" max="12" width="33.109375" style="31" customWidth="1"/>
    <col min="13" max="13" width="30.5546875" style="31" customWidth="1"/>
    <col min="14" max="18" width="8.6640625" style="31" customWidth="1"/>
    <col min="19" max="19" width="22.33203125" style="31" customWidth="1"/>
    <col min="20" max="20" width="27.109375" style="31" customWidth="1"/>
    <col min="21" max="22" width="7.44140625" style="31" customWidth="1"/>
    <col min="23" max="23" width="8.44140625" style="31" customWidth="1"/>
    <col min="24" max="32" width="7.44140625" style="31" customWidth="1"/>
    <col min="33" max="43" width="8.109375" style="31" customWidth="1"/>
    <col min="44" max="44" width="5.88671875" style="31" customWidth="1"/>
    <col min="45" max="45" width="17.109375" style="31" customWidth="1"/>
    <col min="46" max="46" width="15.88671875" style="95" customWidth="1"/>
    <col min="47" max="49" width="32.109375" style="31" customWidth="1"/>
    <col min="50" max="50" width="30.44140625" style="31" customWidth="1"/>
    <col min="51" max="51" width="41.44140625" style="31" customWidth="1"/>
    <col min="52" max="16382" width="10.88671875" style="31"/>
    <col min="16383" max="16383" width="9" style="31" customWidth="1"/>
    <col min="16384" max="16384" width="10.88671875" style="31"/>
  </cols>
  <sheetData>
    <row r="1" spans="1:51" ht="15.9" customHeight="1" x14ac:dyDescent="0.3">
      <c r="A1" s="600" t="s">
        <v>0</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2"/>
      <c r="AX1" s="595" t="s">
        <v>1</v>
      </c>
      <c r="AY1" s="596"/>
    </row>
    <row r="2" spans="1:51" ht="15.9" customHeight="1" x14ac:dyDescent="0.3">
      <c r="A2" s="603" t="s">
        <v>2</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5"/>
      <c r="AX2" s="597" t="s">
        <v>3</v>
      </c>
      <c r="AY2" s="598"/>
    </row>
    <row r="3" spans="1:51" ht="15" customHeight="1" x14ac:dyDescent="0.3">
      <c r="A3" s="606" t="s">
        <v>162</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8"/>
      <c r="AX3" s="597" t="s">
        <v>5</v>
      </c>
      <c r="AY3" s="598"/>
    </row>
    <row r="4" spans="1:51" ht="15.9" customHeight="1" x14ac:dyDescent="0.3">
      <c r="A4" s="600"/>
      <c r="B4" s="601"/>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2"/>
      <c r="AX4" s="599" t="s">
        <v>163</v>
      </c>
      <c r="AY4" s="599"/>
    </row>
    <row r="5" spans="1:51" ht="15" customHeight="1" x14ac:dyDescent="0.3">
      <c r="A5" s="583" t="s">
        <v>164</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5"/>
      <c r="AG5" s="586" t="s">
        <v>13</v>
      </c>
      <c r="AH5" s="587"/>
      <c r="AI5" s="587"/>
      <c r="AJ5" s="587"/>
      <c r="AK5" s="587"/>
      <c r="AL5" s="587"/>
      <c r="AM5" s="587"/>
      <c r="AN5" s="587"/>
      <c r="AO5" s="587"/>
      <c r="AP5" s="587"/>
      <c r="AQ5" s="587"/>
      <c r="AR5" s="587"/>
      <c r="AS5" s="587"/>
      <c r="AT5" s="588"/>
      <c r="AU5" s="580" t="s">
        <v>165</v>
      </c>
      <c r="AV5" s="580" t="s">
        <v>166</v>
      </c>
      <c r="AW5" s="580" t="s">
        <v>167</v>
      </c>
      <c r="AX5" s="580" t="s">
        <v>168</v>
      </c>
      <c r="AY5" s="580" t="s">
        <v>169</v>
      </c>
    </row>
    <row r="6" spans="1:51" ht="15" customHeight="1" x14ac:dyDescent="0.3">
      <c r="A6" s="616" t="s">
        <v>9</v>
      </c>
      <c r="B6" s="617">
        <v>45385</v>
      </c>
      <c r="C6" s="618"/>
      <c r="D6" s="588"/>
      <c r="E6" s="619" t="s">
        <v>11</v>
      </c>
      <c r="F6" s="619"/>
      <c r="G6" s="615"/>
      <c r="H6" s="615"/>
      <c r="I6" s="586"/>
      <c r="J6" s="587"/>
      <c r="K6" s="587"/>
      <c r="L6" s="587"/>
      <c r="M6" s="587"/>
      <c r="N6" s="587"/>
      <c r="O6" s="587"/>
      <c r="P6" s="587"/>
      <c r="Q6" s="587"/>
      <c r="R6" s="587"/>
      <c r="S6" s="587"/>
      <c r="T6" s="587"/>
      <c r="U6" s="32"/>
      <c r="V6" s="32"/>
      <c r="W6" s="32"/>
      <c r="X6" s="32"/>
      <c r="Y6" s="32"/>
      <c r="Z6" s="32"/>
      <c r="AA6" s="32"/>
      <c r="AB6" s="32"/>
      <c r="AC6" s="32"/>
      <c r="AD6" s="32"/>
      <c r="AE6" s="32"/>
      <c r="AF6" s="33"/>
      <c r="AG6" s="589"/>
      <c r="AH6" s="590"/>
      <c r="AI6" s="590"/>
      <c r="AJ6" s="590"/>
      <c r="AK6" s="590"/>
      <c r="AL6" s="590"/>
      <c r="AM6" s="590"/>
      <c r="AN6" s="590"/>
      <c r="AO6" s="590"/>
      <c r="AP6" s="590"/>
      <c r="AQ6" s="590"/>
      <c r="AR6" s="590"/>
      <c r="AS6" s="590"/>
      <c r="AT6" s="591"/>
      <c r="AU6" s="581"/>
      <c r="AV6" s="581"/>
      <c r="AW6" s="581"/>
      <c r="AX6" s="581"/>
      <c r="AY6" s="581"/>
    </row>
    <row r="7" spans="1:51" ht="15" customHeight="1" x14ac:dyDescent="0.3">
      <c r="A7" s="616"/>
      <c r="B7" s="618"/>
      <c r="C7" s="618"/>
      <c r="D7" s="591"/>
      <c r="E7" s="619" t="s">
        <v>12</v>
      </c>
      <c r="F7" s="619"/>
      <c r="G7" s="620"/>
      <c r="H7" s="620"/>
      <c r="I7" s="589"/>
      <c r="J7" s="590"/>
      <c r="K7" s="590"/>
      <c r="L7" s="590"/>
      <c r="M7" s="590"/>
      <c r="N7" s="590"/>
      <c r="O7" s="590"/>
      <c r="P7" s="590"/>
      <c r="Q7" s="590"/>
      <c r="R7" s="590"/>
      <c r="S7" s="590"/>
      <c r="T7" s="590"/>
      <c r="U7" s="34"/>
      <c r="V7" s="34"/>
      <c r="W7" s="34"/>
      <c r="X7" s="34"/>
      <c r="Y7" s="34"/>
      <c r="Z7" s="34"/>
      <c r="AA7" s="34"/>
      <c r="AB7" s="34"/>
      <c r="AC7" s="34"/>
      <c r="AD7" s="34"/>
      <c r="AE7" s="34"/>
      <c r="AF7" s="35"/>
      <c r="AG7" s="589"/>
      <c r="AH7" s="590"/>
      <c r="AI7" s="590"/>
      <c r="AJ7" s="590"/>
      <c r="AK7" s="590"/>
      <c r="AL7" s="590"/>
      <c r="AM7" s="590"/>
      <c r="AN7" s="590"/>
      <c r="AO7" s="590"/>
      <c r="AP7" s="590"/>
      <c r="AQ7" s="590"/>
      <c r="AR7" s="590"/>
      <c r="AS7" s="590"/>
      <c r="AT7" s="591"/>
      <c r="AU7" s="581"/>
      <c r="AV7" s="581"/>
      <c r="AW7" s="581"/>
      <c r="AX7" s="581"/>
      <c r="AY7" s="581"/>
    </row>
    <row r="8" spans="1:51" ht="15" customHeight="1" x14ac:dyDescent="0.3">
      <c r="A8" s="616"/>
      <c r="B8" s="618"/>
      <c r="C8" s="618"/>
      <c r="D8" s="594"/>
      <c r="E8" s="619" t="s">
        <v>13</v>
      </c>
      <c r="F8" s="619"/>
      <c r="G8" s="615" t="s">
        <v>14</v>
      </c>
      <c r="H8" s="615"/>
      <c r="I8" s="592"/>
      <c r="J8" s="593"/>
      <c r="K8" s="593"/>
      <c r="L8" s="593"/>
      <c r="M8" s="593"/>
      <c r="N8" s="593"/>
      <c r="O8" s="593"/>
      <c r="P8" s="593"/>
      <c r="Q8" s="593"/>
      <c r="R8" s="593"/>
      <c r="S8" s="593"/>
      <c r="T8" s="593"/>
      <c r="U8" s="36"/>
      <c r="V8" s="36"/>
      <c r="W8" s="36"/>
      <c r="X8" s="36"/>
      <c r="Y8" s="36"/>
      <c r="Z8" s="36"/>
      <c r="AA8" s="36"/>
      <c r="AB8" s="36"/>
      <c r="AC8" s="36"/>
      <c r="AD8" s="36"/>
      <c r="AE8" s="36"/>
      <c r="AF8" s="37"/>
      <c r="AG8" s="589"/>
      <c r="AH8" s="590"/>
      <c r="AI8" s="590"/>
      <c r="AJ8" s="590"/>
      <c r="AK8" s="590"/>
      <c r="AL8" s="590"/>
      <c r="AM8" s="590"/>
      <c r="AN8" s="590"/>
      <c r="AO8" s="590"/>
      <c r="AP8" s="590"/>
      <c r="AQ8" s="590"/>
      <c r="AR8" s="590"/>
      <c r="AS8" s="590"/>
      <c r="AT8" s="591"/>
      <c r="AU8" s="581"/>
      <c r="AV8" s="581"/>
      <c r="AW8" s="581"/>
      <c r="AX8" s="581"/>
      <c r="AY8" s="581"/>
    </row>
    <row r="9" spans="1:51" ht="15" customHeight="1" x14ac:dyDescent="0.3">
      <c r="A9" s="583" t="s">
        <v>170</v>
      </c>
      <c r="B9" s="584"/>
      <c r="C9" s="584"/>
      <c r="D9" s="584"/>
      <c r="E9" s="615" t="s">
        <v>56</v>
      </c>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589"/>
      <c r="AH9" s="590"/>
      <c r="AI9" s="590"/>
      <c r="AJ9" s="590"/>
      <c r="AK9" s="590"/>
      <c r="AL9" s="590"/>
      <c r="AM9" s="590"/>
      <c r="AN9" s="590"/>
      <c r="AO9" s="590"/>
      <c r="AP9" s="590"/>
      <c r="AQ9" s="590"/>
      <c r="AR9" s="590"/>
      <c r="AS9" s="590"/>
      <c r="AT9" s="591"/>
      <c r="AU9" s="581"/>
      <c r="AV9" s="581"/>
      <c r="AW9" s="581"/>
      <c r="AX9" s="581"/>
      <c r="AY9" s="581"/>
    </row>
    <row r="10" spans="1:51" ht="15" customHeight="1" x14ac:dyDescent="0.3">
      <c r="A10" s="583" t="s">
        <v>171</v>
      </c>
      <c r="B10" s="584"/>
      <c r="C10" s="584"/>
      <c r="D10" s="584"/>
      <c r="E10" s="615" t="s">
        <v>172</v>
      </c>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589"/>
      <c r="AH10" s="590"/>
      <c r="AI10" s="590"/>
      <c r="AJ10" s="590"/>
      <c r="AK10" s="590"/>
      <c r="AL10" s="590"/>
      <c r="AM10" s="590"/>
      <c r="AN10" s="590"/>
      <c r="AO10" s="590"/>
      <c r="AP10" s="590"/>
      <c r="AQ10" s="590"/>
      <c r="AR10" s="590"/>
      <c r="AS10" s="590"/>
      <c r="AT10" s="591"/>
      <c r="AU10" s="581"/>
      <c r="AV10" s="581"/>
      <c r="AW10" s="581"/>
      <c r="AX10" s="581"/>
      <c r="AY10" s="581"/>
    </row>
    <row r="11" spans="1:51" ht="39.9" customHeight="1" x14ac:dyDescent="0.3">
      <c r="A11" s="612" t="s">
        <v>173</v>
      </c>
      <c r="B11" s="613"/>
      <c r="C11" s="613"/>
      <c r="D11" s="613"/>
      <c r="E11" s="614"/>
      <c r="F11" s="580" t="s">
        <v>174</v>
      </c>
      <c r="G11" s="580" t="s">
        <v>175</v>
      </c>
      <c r="H11" s="580" t="s">
        <v>176</v>
      </c>
      <c r="I11" s="580" t="s">
        <v>177</v>
      </c>
      <c r="J11" s="580" t="s">
        <v>178</v>
      </c>
      <c r="K11" s="580" t="s">
        <v>179</v>
      </c>
      <c r="L11" s="580" t="s">
        <v>180</v>
      </c>
      <c r="M11" s="580" t="s">
        <v>181</v>
      </c>
      <c r="N11" s="612" t="s">
        <v>182</v>
      </c>
      <c r="O11" s="613"/>
      <c r="P11" s="613"/>
      <c r="Q11" s="613"/>
      <c r="R11" s="614"/>
      <c r="S11" s="580" t="s">
        <v>183</v>
      </c>
      <c r="T11" s="616" t="s">
        <v>184</v>
      </c>
      <c r="U11" s="637" t="s">
        <v>185</v>
      </c>
      <c r="V11" s="637"/>
      <c r="W11" s="637"/>
      <c r="X11" s="637"/>
      <c r="Y11" s="637"/>
      <c r="Z11" s="637"/>
      <c r="AA11" s="637"/>
      <c r="AB11" s="637"/>
      <c r="AC11" s="637"/>
      <c r="AD11" s="637"/>
      <c r="AE11" s="637"/>
      <c r="AF11" s="637"/>
      <c r="AG11" s="637" t="s">
        <v>186</v>
      </c>
      <c r="AH11" s="637"/>
      <c r="AI11" s="637"/>
      <c r="AJ11" s="637"/>
      <c r="AK11" s="637"/>
      <c r="AL11" s="637"/>
      <c r="AM11" s="637"/>
      <c r="AN11" s="637"/>
      <c r="AO11" s="637"/>
      <c r="AP11" s="637"/>
      <c r="AQ11" s="637"/>
      <c r="AR11" s="637"/>
      <c r="AS11" s="616" t="s">
        <v>40</v>
      </c>
      <c r="AT11" s="616"/>
      <c r="AU11" s="639"/>
      <c r="AV11" s="581"/>
      <c r="AW11" s="581"/>
      <c r="AX11" s="581"/>
      <c r="AY11" s="581"/>
    </row>
    <row r="12" spans="1:51" ht="52.5" customHeight="1" x14ac:dyDescent="0.3">
      <c r="A12" s="38" t="s">
        <v>187</v>
      </c>
      <c r="B12" s="38" t="s">
        <v>188</v>
      </c>
      <c r="C12" s="38" t="s">
        <v>189</v>
      </c>
      <c r="D12" s="38" t="s">
        <v>190</v>
      </c>
      <c r="E12" s="38" t="s">
        <v>191</v>
      </c>
      <c r="F12" s="582"/>
      <c r="G12" s="582"/>
      <c r="H12" s="582"/>
      <c r="I12" s="582"/>
      <c r="J12" s="582"/>
      <c r="K12" s="582"/>
      <c r="L12" s="582"/>
      <c r="M12" s="582"/>
      <c r="N12" s="38">
        <v>2020</v>
      </c>
      <c r="O12" s="38">
        <v>2021</v>
      </c>
      <c r="P12" s="38">
        <v>2022</v>
      </c>
      <c r="Q12" s="38">
        <v>2023</v>
      </c>
      <c r="R12" s="38">
        <v>2024</v>
      </c>
      <c r="S12" s="582"/>
      <c r="T12" s="616"/>
      <c r="U12" s="233" t="s">
        <v>29</v>
      </c>
      <c r="V12" s="233" t="s">
        <v>30</v>
      </c>
      <c r="W12" s="233" t="s">
        <v>8</v>
      </c>
      <c r="X12" s="233" t="s">
        <v>31</v>
      </c>
      <c r="Y12" s="233" t="s">
        <v>32</v>
      </c>
      <c r="Z12" s="233" t="s">
        <v>33</v>
      </c>
      <c r="AA12" s="233" t="s">
        <v>34</v>
      </c>
      <c r="AB12" s="233" t="s">
        <v>35</v>
      </c>
      <c r="AC12" s="233" t="s">
        <v>36</v>
      </c>
      <c r="AD12" s="233" t="s">
        <v>37</v>
      </c>
      <c r="AE12" s="233" t="s">
        <v>38</v>
      </c>
      <c r="AF12" s="233" t="s">
        <v>39</v>
      </c>
      <c r="AG12" s="233" t="s">
        <v>29</v>
      </c>
      <c r="AH12" s="233" t="s">
        <v>30</v>
      </c>
      <c r="AI12" s="233" t="s">
        <v>8</v>
      </c>
      <c r="AJ12" s="233" t="s">
        <v>31</v>
      </c>
      <c r="AK12" s="233" t="s">
        <v>32</v>
      </c>
      <c r="AL12" s="233" t="s">
        <v>33</v>
      </c>
      <c r="AM12" s="233" t="s">
        <v>34</v>
      </c>
      <c r="AN12" s="233" t="s">
        <v>35</v>
      </c>
      <c r="AO12" s="233" t="s">
        <v>36</v>
      </c>
      <c r="AP12" s="233" t="s">
        <v>37</v>
      </c>
      <c r="AQ12" s="233" t="s">
        <v>38</v>
      </c>
      <c r="AR12" s="233" t="s">
        <v>39</v>
      </c>
      <c r="AS12" s="38" t="s">
        <v>192</v>
      </c>
      <c r="AT12" s="94" t="s">
        <v>193</v>
      </c>
      <c r="AU12" s="640"/>
      <c r="AV12" s="582"/>
      <c r="AW12" s="582"/>
      <c r="AX12" s="582"/>
      <c r="AY12" s="582"/>
    </row>
    <row r="13" spans="1:51" ht="90" customHeight="1" x14ac:dyDescent="0.3">
      <c r="A13" s="39"/>
      <c r="B13" s="39"/>
      <c r="C13" s="39">
        <v>13</v>
      </c>
      <c r="D13" s="240" t="s">
        <v>505</v>
      </c>
      <c r="E13" s="40" t="s">
        <v>379</v>
      </c>
      <c r="F13" s="240" t="s">
        <v>506</v>
      </c>
      <c r="G13" s="240" t="s">
        <v>507</v>
      </c>
      <c r="H13" s="239" t="s">
        <v>508</v>
      </c>
      <c r="I13" s="240" t="s">
        <v>197</v>
      </c>
      <c r="J13" s="39" t="s">
        <v>198</v>
      </c>
      <c r="K13" s="239" t="s">
        <v>509</v>
      </c>
      <c r="L13" s="239" t="s">
        <v>510</v>
      </c>
      <c r="M13" s="224" t="s">
        <v>505</v>
      </c>
      <c r="N13" s="240" t="s">
        <v>476</v>
      </c>
      <c r="O13" s="239" t="s">
        <v>476</v>
      </c>
      <c r="P13" s="239" t="s">
        <v>476</v>
      </c>
      <c r="Q13" s="241" t="s">
        <v>476</v>
      </c>
      <c r="R13" s="241">
        <v>10</v>
      </c>
      <c r="S13" s="242" t="s">
        <v>511</v>
      </c>
      <c r="T13" s="243" t="s">
        <v>512</v>
      </c>
      <c r="U13" s="244" t="s">
        <v>476</v>
      </c>
      <c r="V13" s="244" t="s">
        <v>476</v>
      </c>
      <c r="W13" s="244">
        <v>4</v>
      </c>
      <c r="X13" s="244">
        <v>3</v>
      </c>
      <c r="Y13" s="244">
        <v>3</v>
      </c>
      <c r="Z13" s="244" t="s">
        <v>476</v>
      </c>
      <c r="AA13" s="244" t="s">
        <v>476</v>
      </c>
      <c r="AB13" s="244" t="s">
        <v>476</v>
      </c>
      <c r="AC13" s="244" t="s">
        <v>476</v>
      </c>
      <c r="AD13" s="244" t="s">
        <v>476</v>
      </c>
      <c r="AE13" s="244" t="s">
        <v>476</v>
      </c>
      <c r="AF13" s="244" t="s">
        <v>476</v>
      </c>
      <c r="AG13" s="238" t="s">
        <v>476</v>
      </c>
      <c r="AH13" s="238" t="s">
        <v>476</v>
      </c>
      <c r="AI13" s="297">
        <v>3</v>
      </c>
      <c r="AJ13" s="238" t="s">
        <v>476</v>
      </c>
      <c r="AK13" s="238" t="s">
        <v>476</v>
      </c>
      <c r="AL13" s="238" t="s">
        <v>476</v>
      </c>
      <c r="AM13" s="238" t="s">
        <v>476</v>
      </c>
      <c r="AN13" s="238" t="s">
        <v>476</v>
      </c>
      <c r="AO13" s="238" t="s">
        <v>476</v>
      </c>
      <c r="AP13" s="238" t="s">
        <v>476</v>
      </c>
      <c r="AQ13" s="238" t="s">
        <v>476</v>
      </c>
      <c r="AR13" s="238" t="s">
        <v>476</v>
      </c>
      <c r="AS13" s="42">
        <f t="shared" ref="AS13:AS19" si="0">IF(I13="suma",SUM(AG13:AR13),IF(I13="creciente",MAX(AG13:AR13),IF(I13="DECRECIENTE",R13-MIN(AG13:AR13),IF(I13="CONSTANTE",AVERAGE(AG13:AR13)," "))))</f>
        <v>3</v>
      </c>
      <c r="AT13" s="223" t="e">
        <v>#DIV/0!</v>
      </c>
      <c r="AU13" s="139" t="s">
        <v>513</v>
      </c>
      <c r="AV13" s="302" t="s">
        <v>514</v>
      </c>
      <c r="AW13" s="139" t="s">
        <v>515</v>
      </c>
      <c r="AX13" s="139" t="s">
        <v>516</v>
      </c>
      <c r="AY13" s="139" t="s">
        <v>517</v>
      </c>
    </row>
    <row r="14" spans="1:51" ht="90" customHeight="1" x14ac:dyDescent="0.3">
      <c r="A14" s="39"/>
      <c r="B14" s="39"/>
      <c r="C14" s="39">
        <v>14</v>
      </c>
      <c r="D14" s="261" t="s">
        <v>505</v>
      </c>
      <c r="E14" s="40" t="s">
        <v>379</v>
      </c>
      <c r="F14" s="261" t="s">
        <v>518</v>
      </c>
      <c r="G14" s="261" t="s">
        <v>519</v>
      </c>
      <c r="H14" s="247" t="s">
        <v>520</v>
      </c>
      <c r="I14" s="245" t="s">
        <v>197</v>
      </c>
      <c r="J14" s="39" t="s">
        <v>198</v>
      </c>
      <c r="K14" s="247" t="s">
        <v>521</v>
      </c>
      <c r="L14" s="247" t="s">
        <v>522</v>
      </c>
      <c r="M14" s="224" t="s">
        <v>505</v>
      </c>
      <c r="N14" s="263" t="s">
        <v>476</v>
      </c>
      <c r="O14" s="248" t="s">
        <v>476</v>
      </c>
      <c r="P14" s="248" t="s">
        <v>476</v>
      </c>
      <c r="Q14" s="249" t="s">
        <v>476</v>
      </c>
      <c r="R14" s="249">
        <v>27.5</v>
      </c>
      <c r="S14" s="250" t="s">
        <v>523</v>
      </c>
      <c r="T14" s="243" t="s">
        <v>524</v>
      </c>
      <c r="U14" s="251" t="s">
        <v>476</v>
      </c>
      <c r="V14" s="251" t="s">
        <v>476</v>
      </c>
      <c r="W14" s="251">
        <v>5</v>
      </c>
      <c r="X14" s="251">
        <v>11</v>
      </c>
      <c r="Y14" s="251">
        <v>11.5</v>
      </c>
      <c r="Z14" s="251" t="s">
        <v>476</v>
      </c>
      <c r="AA14" s="251" t="s">
        <v>476</v>
      </c>
      <c r="AB14" s="251" t="s">
        <v>476</v>
      </c>
      <c r="AC14" s="251" t="s">
        <v>476</v>
      </c>
      <c r="AD14" s="251" t="s">
        <v>476</v>
      </c>
      <c r="AE14" s="251" t="s">
        <v>476</v>
      </c>
      <c r="AF14" s="251" t="s">
        <v>476</v>
      </c>
      <c r="AG14" s="246" t="s">
        <v>476</v>
      </c>
      <c r="AH14" s="246" t="s">
        <v>476</v>
      </c>
      <c r="AI14" s="245">
        <v>5</v>
      </c>
      <c r="AJ14" s="246" t="s">
        <v>476</v>
      </c>
      <c r="AK14" s="246" t="s">
        <v>476</v>
      </c>
      <c r="AL14" s="246" t="s">
        <v>476</v>
      </c>
      <c r="AM14" s="246" t="s">
        <v>476</v>
      </c>
      <c r="AN14" s="246" t="s">
        <v>476</v>
      </c>
      <c r="AO14" s="246" t="s">
        <v>476</v>
      </c>
      <c r="AP14" s="246" t="s">
        <v>476</v>
      </c>
      <c r="AQ14" s="246" t="s">
        <v>476</v>
      </c>
      <c r="AR14" s="246" t="s">
        <v>476</v>
      </c>
      <c r="AS14" s="42">
        <f t="shared" si="0"/>
        <v>5</v>
      </c>
      <c r="AT14" s="227" t="e">
        <v>#DIV/0!</v>
      </c>
      <c r="AU14" s="226" t="s">
        <v>525</v>
      </c>
      <c r="AV14" s="302" t="s">
        <v>526</v>
      </c>
      <c r="AW14" s="226" t="s">
        <v>527</v>
      </c>
      <c r="AX14" s="226" t="s">
        <v>56</v>
      </c>
      <c r="AY14" s="226" t="s">
        <v>56</v>
      </c>
    </row>
    <row r="15" spans="1:51" ht="140.25" customHeight="1" x14ac:dyDescent="0.3">
      <c r="A15" s="39"/>
      <c r="B15" s="39"/>
      <c r="C15" s="39">
        <v>15</v>
      </c>
      <c r="D15" s="261" t="s">
        <v>505</v>
      </c>
      <c r="E15" s="40" t="s">
        <v>379</v>
      </c>
      <c r="F15" s="261" t="s">
        <v>528</v>
      </c>
      <c r="G15" s="261" t="s">
        <v>529</v>
      </c>
      <c r="H15" s="247" t="s">
        <v>530</v>
      </c>
      <c r="I15" s="245" t="s">
        <v>197</v>
      </c>
      <c r="J15" s="39" t="s">
        <v>198</v>
      </c>
      <c r="K15" s="247" t="s">
        <v>531</v>
      </c>
      <c r="L15" s="247" t="s">
        <v>532</v>
      </c>
      <c r="M15" s="224" t="s">
        <v>505</v>
      </c>
      <c r="N15" s="263" t="s">
        <v>476</v>
      </c>
      <c r="O15" s="248" t="s">
        <v>476</v>
      </c>
      <c r="P15" s="248" t="s">
        <v>476</v>
      </c>
      <c r="Q15" s="249" t="s">
        <v>476</v>
      </c>
      <c r="R15" s="249">
        <v>52.3</v>
      </c>
      <c r="S15" s="250" t="s">
        <v>523</v>
      </c>
      <c r="T15" s="243" t="s">
        <v>533</v>
      </c>
      <c r="U15" s="251" t="s">
        <v>476</v>
      </c>
      <c r="V15" s="251" t="s">
        <v>476</v>
      </c>
      <c r="W15" s="251">
        <v>17.399999999999999</v>
      </c>
      <c r="X15" s="251">
        <v>17.399999999999999</v>
      </c>
      <c r="Y15" s="251">
        <v>17.399999999999999</v>
      </c>
      <c r="Z15" s="251" t="s">
        <v>476</v>
      </c>
      <c r="AA15" s="251" t="s">
        <v>476</v>
      </c>
      <c r="AB15" s="251" t="s">
        <v>476</v>
      </c>
      <c r="AC15" s="251" t="s">
        <v>476</v>
      </c>
      <c r="AD15" s="251" t="s">
        <v>476</v>
      </c>
      <c r="AE15" s="251" t="s">
        <v>476</v>
      </c>
      <c r="AF15" s="251" t="s">
        <v>476</v>
      </c>
      <c r="AG15" s="246" t="s">
        <v>476</v>
      </c>
      <c r="AH15" s="246" t="s">
        <v>476</v>
      </c>
      <c r="AI15" s="245">
        <v>15</v>
      </c>
      <c r="AJ15" s="246" t="s">
        <v>476</v>
      </c>
      <c r="AK15" s="246" t="s">
        <v>476</v>
      </c>
      <c r="AL15" s="246" t="s">
        <v>476</v>
      </c>
      <c r="AM15" s="246" t="s">
        <v>476</v>
      </c>
      <c r="AN15" s="246" t="s">
        <v>476</v>
      </c>
      <c r="AO15" s="246" t="s">
        <v>476</v>
      </c>
      <c r="AP15" s="246" t="s">
        <v>476</v>
      </c>
      <c r="AQ15" s="246" t="s">
        <v>476</v>
      </c>
      <c r="AR15" s="246" t="s">
        <v>476</v>
      </c>
      <c r="AS15" s="42">
        <f t="shared" si="0"/>
        <v>15</v>
      </c>
      <c r="AT15" s="227" t="e">
        <v>#DIV/0!</v>
      </c>
      <c r="AU15" s="226" t="s">
        <v>534</v>
      </c>
      <c r="AV15" s="302" t="s">
        <v>535</v>
      </c>
      <c r="AW15" s="226" t="s">
        <v>536</v>
      </c>
      <c r="AX15" s="226" t="s">
        <v>537</v>
      </c>
      <c r="AY15" s="226" t="s">
        <v>538</v>
      </c>
    </row>
    <row r="16" spans="1:51" ht="176.25" customHeight="1" x14ac:dyDescent="0.3">
      <c r="A16" s="39"/>
      <c r="B16" s="39"/>
      <c r="C16" s="39">
        <v>16</v>
      </c>
      <c r="D16" s="261" t="s">
        <v>505</v>
      </c>
      <c r="E16" s="40" t="s">
        <v>379</v>
      </c>
      <c r="F16" s="261" t="s">
        <v>539</v>
      </c>
      <c r="G16" s="261" t="s">
        <v>540</v>
      </c>
      <c r="H16" s="247" t="s">
        <v>541</v>
      </c>
      <c r="I16" s="245" t="s">
        <v>211</v>
      </c>
      <c r="J16" s="39" t="s">
        <v>237</v>
      </c>
      <c r="K16" s="247" t="s">
        <v>212</v>
      </c>
      <c r="L16" s="247" t="s">
        <v>542</v>
      </c>
      <c r="M16" s="224" t="s">
        <v>505</v>
      </c>
      <c r="N16" s="263" t="s">
        <v>476</v>
      </c>
      <c r="O16" s="248" t="s">
        <v>476</v>
      </c>
      <c r="P16" s="248" t="s">
        <v>476</v>
      </c>
      <c r="Q16" s="249" t="s">
        <v>476</v>
      </c>
      <c r="R16" s="252">
        <v>1</v>
      </c>
      <c r="S16" s="250" t="s">
        <v>214</v>
      </c>
      <c r="T16" s="243" t="s">
        <v>543</v>
      </c>
      <c r="U16" s="251" t="s">
        <v>476</v>
      </c>
      <c r="V16" s="253">
        <v>1</v>
      </c>
      <c r="W16" s="253">
        <v>1</v>
      </c>
      <c r="X16" s="253">
        <v>1</v>
      </c>
      <c r="Y16" s="253">
        <v>1</v>
      </c>
      <c r="Z16" s="251" t="s">
        <v>476</v>
      </c>
      <c r="AA16" s="251" t="s">
        <v>476</v>
      </c>
      <c r="AB16" s="251" t="s">
        <v>476</v>
      </c>
      <c r="AC16" s="251" t="s">
        <v>476</v>
      </c>
      <c r="AD16" s="251" t="s">
        <v>476</v>
      </c>
      <c r="AE16" s="251" t="s">
        <v>476</v>
      </c>
      <c r="AF16" s="251" t="s">
        <v>476</v>
      </c>
      <c r="AG16" s="246" t="s">
        <v>476</v>
      </c>
      <c r="AH16" s="253">
        <v>1</v>
      </c>
      <c r="AI16" s="298">
        <v>1</v>
      </c>
      <c r="AJ16" s="246" t="s">
        <v>476</v>
      </c>
      <c r="AK16" s="246" t="s">
        <v>476</v>
      </c>
      <c r="AL16" s="246" t="s">
        <v>476</v>
      </c>
      <c r="AM16" s="246" t="s">
        <v>476</v>
      </c>
      <c r="AN16" s="246" t="s">
        <v>476</v>
      </c>
      <c r="AO16" s="246" t="s">
        <v>476</v>
      </c>
      <c r="AP16" s="246" t="s">
        <v>476</v>
      </c>
      <c r="AQ16" s="246" t="s">
        <v>476</v>
      </c>
      <c r="AR16" s="246" t="s">
        <v>476</v>
      </c>
      <c r="AS16" s="152">
        <f t="shared" si="0"/>
        <v>1</v>
      </c>
      <c r="AT16" s="265">
        <v>1</v>
      </c>
      <c r="AU16" s="226" t="s">
        <v>544</v>
      </c>
      <c r="AV16" s="302" t="s">
        <v>545</v>
      </c>
      <c r="AW16" s="226" t="s">
        <v>546</v>
      </c>
      <c r="AX16" s="226" t="s">
        <v>56</v>
      </c>
      <c r="AY16" s="226" t="s">
        <v>56</v>
      </c>
    </row>
    <row r="17" spans="1:51" ht="186.75" customHeight="1" x14ac:dyDescent="0.3">
      <c r="A17" s="39"/>
      <c r="B17" s="39"/>
      <c r="C17" s="39">
        <v>17</v>
      </c>
      <c r="D17" s="261" t="s">
        <v>505</v>
      </c>
      <c r="E17" s="40" t="s">
        <v>379</v>
      </c>
      <c r="F17" s="261" t="s">
        <v>547</v>
      </c>
      <c r="G17" s="261" t="s">
        <v>548</v>
      </c>
      <c r="H17" s="243" t="s">
        <v>549</v>
      </c>
      <c r="I17" s="262" t="s">
        <v>197</v>
      </c>
      <c r="J17" s="39" t="s">
        <v>198</v>
      </c>
      <c r="K17" s="243" t="s">
        <v>550</v>
      </c>
      <c r="L17" s="243" t="s">
        <v>551</v>
      </c>
      <c r="M17" s="224" t="s">
        <v>505</v>
      </c>
      <c r="N17" s="264" t="s">
        <v>476</v>
      </c>
      <c r="O17" s="251" t="s">
        <v>476</v>
      </c>
      <c r="P17" s="251" t="s">
        <v>476</v>
      </c>
      <c r="Q17" s="249" t="s">
        <v>476</v>
      </c>
      <c r="R17" s="249">
        <v>2</v>
      </c>
      <c r="S17" s="255" t="s">
        <v>552</v>
      </c>
      <c r="T17" s="256" t="s">
        <v>553</v>
      </c>
      <c r="U17" s="249" t="s">
        <v>476</v>
      </c>
      <c r="V17" s="249" t="s">
        <v>476</v>
      </c>
      <c r="W17" s="249" t="s">
        <v>476</v>
      </c>
      <c r="X17" s="249" t="s">
        <v>476</v>
      </c>
      <c r="Y17" s="249">
        <v>2</v>
      </c>
      <c r="Z17" s="249" t="s">
        <v>476</v>
      </c>
      <c r="AA17" s="249" t="s">
        <v>476</v>
      </c>
      <c r="AB17" s="249" t="s">
        <v>476</v>
      </c>
      <c r="AC17" s="249" t="s">
        <v>476</v>
      </c>
      <c r="AD17" s="249" t="s">
        <v>476</v>
      </c>
      <c r="AE17" s="249" t="s">
        <v>476</v>
      </c>
      <c r="AF17" s="249" t="s">
        <v>476</v>
      </c>
      <c r="AG17" s="251" t="s">
        <v>476</v>
      </c>
      <c r="AH17" s="251" t="s">
        <v>476</v>
      </c>
      <c r="AI17" s="264" t="s">
        <v>476</v>
      </c>
      <c r="AJ17" s="251" t="s">
        <v>476</v>
      </c>
      <c r="AK17" s="251" t="s">
        <v>476</v>
      </c>
      <c r="AL17" s="251" t="s">
        <v>476</v>
      </c>
      <c r="AM17" s="251" t="s">
        <v>476</v>
      </c>
      <c r="AN17" s="251" t="s">
        <v>476</v>
      </c>
      <c r="AO17" s="251" t="s">
        <v>476</v>
      </c>
      <c r="AP17" s="251" t="s">
        <v>476</v>
      </c>
      <c r="AQ17" s="251" t="s">
        <v>476</v>
      </c>
      <c r="AR17" s="251" t="s">
        <v>476</v>
      </c>
      <c r="AS17" s="42">
        <f t="shared" si="0"/>
        <v>0</v>
      </c>
      <c r="AT17" s="227" t="e">
        <v>#DIV/0!</v>
      </c>
      <c r="AU17" s="226" t="s">
        <v>554</v>
      </c>
      <c r="AV17" s="226" t="s">
        <v>56</v>
      </c>
      <c r="AW17" s="226" t="s">
        <v>56</v>
      </c>
      <c r="AX17" s="226" t="s">
        <v>56</v>
      </c>
      <c r="AY17" s="226" t="s">
        <v>56</v>
      </c>
    </row>
    <row r="18" spans="1:51" ht="150.75" customHeight="1" x14ac:dyDescent="0.3">
      <c r="A18" s="39"/>
      <c r="B18" s="39"/>
      <c r="C18" s="39">
        <v>18</v>
      </c>
      <c r="D18" s="261" t="s">
        <v>505</v>
      </c>
      <c r="E18" s="40" t="s">
        <v>379</v>
      </c>
      <c r="F18" s="261" t="s">
        <v>555</v>
      </c>
      <c r="G18" s="261" t="s">
        <v>556</v>
      </c>
      <c r="H18" s="243" t="s">
        <v>557</v>
      </c>
      <c r="I18" s="262" t="s">
        <v>197</v>
      </c>
      <c r="J18" s="39" t="s">
        <v>198</v>
      </c>
      <c r="K18" s="243" t="s">
        <v>558</v>
      </c>
      <c r="L18" s="243" t="s">
        <v>559</v>
      </c>
      <c r="M18" s="224" t="s">
        <v>505</v>
      </c>
      <c r="N18" s="264" t="s">
        <v>476</v>
      </c>
      <c r="O18" s="251" t="s">
        <v>476</v>
      </c>
      <c r="P18" s="251" t="s">
        <v>476</v>
      </c>
      <c r="Q18" s="249" t="s">
        <v>476</v>
      </c>
      <c r="R18" s="249">
        <v>10</v>
      </c>
      <c r="S18" s="255" t="s">
        <v>214</v>
      </c>
      <c r="T18" s="256" t="s">
        <v>560</v>
      </c>
      <c r="U18" s="249" t="s">
        <v>476</v>
      </c>
      <c r="V18" s="249" t="s">
        <v>476</v>
      </c>
      <c r="W18" s="249">
        <v>4</v>
      </c>
      <c r="X18" s="249">
        <v>3</v>
      </c>
      <c r="Y18" s="249">
        <v>3</v>
      </c>
      <c r="Z18" s="249" t="s">
        <v>476</v>
      </c>
      <c r="AA18" s="249" t="s">
        <v>476</v>
      </c>
      <c r="AB18" s="249" t="s">
        <v>476</v>
      </c>
      <c r="AC18" s="249" t="s">
        <v>476</v>
      </c>
      <c r="AD18" s="249" t="s">
        <v>476</v>
      </c>
      <c r="AE18" s="249" t="s">
        <v>476</v>
      </c>
      <c r="AF18" s="249" t="s">
        <v>476</v>
      </c>
      <c r="AG18" s="251" t="s">
        <v>476</v>
      </c>
      <c r="AH18" s="251" t="s">
        <v>476</v>
      </c>
      <c r="AI18" s="264">
        <v>3</v>
      </c>
      <c r="AJ18" s="251" t="s">
        <v>476</v>
      </c>
      <c r="AK18" s="251" t="s">
        <v>476</v>
      </c>
      <c r="AL18" s="251" t="s">
        <v>476</v>
      </c>
      <c r="AM18" s="251" t="s">
        <v>476</v>
      </c>
      <c r="AN18" s="251" t="s">
        <v>476</v>
      </c>
      <c r="AO18" s="251" t="s">
        <v>476</v>
      </c>
      <c r="AP18" s="251" t="s">
        <v>476</v>
      </c>
      <c r="AQ18" s="251" t="s">
        <v>476</v>
      </c>
      <c r="AR18" s="251" t="s">
        <v>476</v>
      </c>
      <c r="AS18" s="42">
        <f t="shared" si="0"/>
        <v>3</v>
      </c>
      <c r="AT18" s="227" t="e">
        <v>#DIV/0!</v>
      </c>
      <c r="AU18" s="226" t="s">
        <v>561</v>
      </c>
      <c r="AV18" s="299" t="s">
        <v>562</v>
      </c>
      <c r="AW18" s="226" t="s">
        <v>563</v>
      </c>
      <c r="AX18" s="226" t="s">
        <v>564</v>
      </c>
      <c r="AY18" s="226" t="s">
        <v>565</v>
      </c>
    </row>
    <row r="19" spans="1:51" ht="90" customHeight="1" x14ac:dyDescent="0.3">
      <c r="A19" s="39"/>
      <c r="B19" s="39"/>
      <c r="C19" s="39">
        <v>19</v>
      </c>
      <c r="D19" s="261" t="s">
        <v>505</v>
      </c>
      <c r="E19" s="40" t="s">
        <v>379</v>
      </c>
      <c r="F19" s="261" t="s">
        <v>566</v>
      </c>
      <c r="G19" s="261" t="s">
        <v>567</v>
      </c>
      <c r="H19" s="247" t="s">
        <v>568</v>
      </c>
      <c r="I19" s="262" t="s">
        <v>197</v>
      </c>
      <c r="J19" s="39" t="s">
        <v>198</v>
      </c>
      <c r="K19" s="247" t="s">
        <v>569</v>
      </c>
      <c r="L19" s="247" t="s">
        <v>570</v>
      </c>
      <c r="M19" s="224" t="s">
        <v>505</v>
      </c>
      <c r="N19" s="264" t="s">
        <v>476</v>
      </c>
      <c r="O19" s="251" t="s">
        <v>476</v>
      </c>
      <c r="P19" s="251" t="s">
        <v>476</v>
      </c>
      <c r="Q19" s="249" t="s">
        <v>476</v>
      </c>
      <c r="R19" s="254">
        <v>1</v>
      </c>
      <c r="S19" s="250" t="s">
        <v>552</v>
      </c>
      <c r="T19" s="243" t="s">
        <v>571</v>
      </c>
      <c r="U19" s="254" t="s">
        <v>476</v>
      </c>
      <c r="V19" s="254" t="s">
        <v>476</v>
      </c>
      <c r="W19" s="254" t="s">
        <v>476</v>
      </c>
      <c r="X19" s="254" t="s">
        <v>476</v>
      </c>
      <c r="Y19" s="254">
        <v>1</v>
      </c>
      <c r="Z19" s="254" t="s">
        <v>476</v>
      </c>
      <c r="AA19" s="254" t="s">
        <v>476</v>
      </c>
      <c r="AB19" s="254" t="s">
        <v>476</v>
      </c>
      <c r="AC19" s="254" t="s">
        <v>476</v>
      </c>
      <c r="AD19" s="254" t="s">
        <v>476</v>
      </c>
      <c r="AE19" s="254" t="s">
        <v>476</v>
      </c>
      <c r="AF19" s="254" t="s">
        <v>476</v>
      </c>
      <c r="AG19" s="251" t="s">
        <v>476</v>
      </c>
      <c r="AH19" s="251" t="s">
        <v>476</v>
      </c>
      <c r="AI19" s="264" t="s">
        <v>476</v>
      </c>
      <c r="AJ19" s="251" t="s">
        <v>476</v>
      </c>
      <c r="AK19" s="251" t="s">
        <v>476</v>
      </c>
      <c r="AL19" s="251" t="s">
        <v>476</v>
      </c>
      <c r="AM19" s="251" t="s">
        <v>476</v>
      </c>
      <c r="AN19" s="251" t="s">
        <v>476</v>
      </c>
      <c r="AO19" s="251" t="s">
        <v>476</v>
      </c>
      <c r="AP19" s="251" t="s">
        <v>476</v>
      </c>
      <c r="AQ19" s="251" t="s">
        <v>476</v>
      </c>
      <c r="AR19" s="251" t="s">
        <v>476</v>
      </c>
      <c r="AS19" s="42">
        <f t="shared" si="0"/>
        <v>0</v>
      </c>
      <c r="AT19" s="227" t="e">
        <v>#DIV/0!</v>
      </c>
      <c r="AU19" s="226" t="s">
        <v>554</v>
      </c>
      <c r="AV19" s="226" t="s">
        <v>56</v>
      </c>
      <c r="AW19" s="226" t="s">
        <v>56</v>
      </c>
      <c r="AX19" s="226" t="s">
        <v>56</v>
      </c>
      <c r="AY19" s="226" t="s">
        <v>56</v>
      </c>
    </row>
    <row r="20" spans="1:51" ht="13.95" customHeight="1" x14ac:dyDescent="0.3">
      <c r="A20" s="610" t="s">
        <v>308</v>
      </c>
      <c r="B20" s="609" t="s">
        <v>309</v>
      </c>
      <c r="C20" s="609"/>
      <c r="D20" s="609"/>
      <c r="E20" s="609"/>
      <c r="F20" s="609"/>
      <c r="G20" s="611" t="s">
        <v>500</v>
      </c>
      <c r="H20" s="611"/>
      <c r="I20" s="611"/>
      <c r="J20" s="611"/>
      <c r="K20" s="611"/>
      <c r="L20" s="611"/>
      <c r="M20" s="611"/>
      <c r="N20" s="611"/>
      <c r="O20" s="609" t="s">
        <v>309</v>
      </c>
      <c r="P20" s="609"/>
      <c r="Q20" s="609"/>
      <c r="R20" s="609"/>
      <c r="S20" s="609"/>
      <c r="T20" s="636"/>
      <c r="U20" s="636" t="s">
        <v>309</v>
      </c>
      <c r="V20" s="636"/>
      <c r="W20" s="636"/>
      <c r="X20" s="636"/>
      <c r="Y20" s="636"/>
      <c r="Z20" s="636"/>
      <c r="AA20" s="636"/>
      <c r="AB20" s="636"/>
      <c r="AC20" s="636" t="s">
        <v>309</v>
      </c>
      <c r="AD20" s="636"/>
      <c r="AE20" s="636"/>
      <c r="AF20" s="636"/>
      <c r="AG20" s="636"/>
      <c r="AH20" s="636"/>
      <c r="AI20" s="636"/>
      <c r="AJ20" s="636"/>
      <c r="AK20" s="636"/>
      <c r="AL20" s="636"/>
      <c r="AM20" s="636"/>
      <c r="AN20" s="636"/>
      <c r="AO20" s="638" t="s">
        <v>311</v>
      </c>
      <c r="AP20" s="638"/>
      <c r="AQ20" s="638"/>
      <c r="AR20" s="638"/>
      <c r="AS20" s="636" t="s">
        <v>312</v>
      </c>
      <c r="AT20" s="636"/>
      <c r="AU20" s="609"/>
      <c r="AV20" s="609"/>
      <c r="AW20" s="609"/>
      <c r="AX20" s="609"/>
      <c r="AY20" s="609"/>
    </row>
    <row r="21" spans="1:51" ht="13.95" customHeight="1" x14ac:dyDescent="0.3">
      <c r="A21" s="610"/>
      <c r="B21" s="609" t="s">
        <v>501</v>
      </c>
      <c r="C21" s="609"/>
      <c r="D21" s="609"/>
      <c r="E21" s="609"/>
      <c r="F21" s="609"/>
      <c r="G21" s="611"/>
      <c r="H21" s="611"/>
      <c r="I21" s="611"/>
      <c r="J21" s="611"/>
      <c r="K21" s="611"/>
      <c r="L21" s="611"/>
      <c r="M21" s="611"/>
      <c r="N21" s="611"/>
      <c r="O21" s="609" t="s">
        <v>502</v>
      </c>
      <c r="P21" s="609"/>
      <c r="Q21" s="609"/>
      <c r="R21" s="609"/>
      <c r="S21" s="609"/>
      <c r="T21" s="609"/>
      <c r="U21" s="609" t="s">
        <v>314</v>
      </c>
      <c r="V21" s="609"/>
      <c r="W21" s="609"/>
      <c r="X21" s="609"/>
      <c r="Y21" s="609"/>
      <c r="Z21" s="609"/>
      <c r="AA21" s="609"/>
      <c r="AB21" s="609"/>
      <c r="AC21" s="609" t="s">
        <v>314</v>
      </c>
      <c r="AD21" s="609"/>
      <c r="AE21" s="609"/>
      <c r="AF21" s="609"/>
      <c r="AG21" s="609"/>
      <c r="AH21" s="609"/>
      <c r="AI21" s="609"/>
      <c r="AJ21" s="609"/>
      <c r="AK21" s="609"/>
      <c r="AL21" s="609"/>
      <c r="AM21" s="609"/>
      <c r="AN21" s="609"/>
      <c r="AO21" s="611"/>
      <c r="AP21" s="611"/>
      <c r="AQ21" s="611"/>
      <c r="AR21" s="611"/>
      <c r="AS21" s="609" t="s">
        <v>315</v>
      </c>
      <c r="AT21" s="609"/>
      <c r="AU21" s="609"/>
      <c r="AV21" s="609"/>
      <c r="AW21" s="609"/>
      <c r="AX21" s="609"/>
      <c r="AY21" s="609"/>
    </row>
    <row r="22" spans="1:51" ht="15.9" customHeight="1" x14ac:dyDescent="0.3">
      <c r="A22" s="610"/>
      <c r="B22" s="609" t="s">
        <v>503</v>
      </c>
      <c r="C22" s="609"/>
      <c r="D22" s="609"/>
      <c r="E22" s="609"/>
      <c r="F22" s="609"/>
      <c r="G22" s="611"/>
      <c r="H22" s="611"/>
      <c r="I22" s="611"/>
      <c r="J22" s="611"/>
      <c r="K22" s="611"/>
      <c r="L22" s="611"/>
      <c r="M22" s="611"/>
      <c r="N22" s="611"/>
      <c r="O22" s="609" t="s">
        <v>504</v>
      </c>
      <c r="P22" s="609"/>
      <c r="Q22" s="609"/>
      <c r="R22" s="609"/>
      <c r="S22" s="609"/>
      <c r="T22" s="609"/>
      <c r="U22" s="609" t="s">
        <v>317</v>
      </c>
      <c r="V22" s="609"/>
      <c r="W22" s="609"/>
      <c r="X22" s="609"/>
      <c r="Y22" s="609"/>
      <c r="Z22" s="609"/>
      <c r="AA22" s="609"/>
      <c r="AB22" s="609"/>
      <c r="AC22" s="609" t="s">
        <v>317</v>
      </c>
      <c r="AD22" s="609"/>
      <c r="AE22" s="609"/>
      <c r="AF22" s="609"/>
      <c r="AG22" s="609"/>
      <c r="AH22" s="609"/>
      <c r="AI22" s="609"/>
      <c r="AJ22" s="609"/>
      <c r="AK22" s="609"/>
      <c r="AL22" s="609"/>
      <c r="AM22" s="609"/>
      <c r="AN22" s="609"/>
      <c r="AO22" s="611"/>
      <c r="AP22" s="611"/>
      <c r="AQ22" s="611"/>
      <c r="AR22" s="611"/>
      <c r="AS22" s="609" t="s">
        <v>318</v>
      </c>
      <c r="AT22" s="609"/>
      <c r="AU22" s="609"/>
      <c r="AV22" s="609"/>
      <c r="AW22" s="609"/>
      <c r="AX22" s="609"/>
      <c r="AY22" s="609"/>
    </row>
  </sheetData>
  <mergeCells count="61">
    <mergeCell ref="AC20:AN20"/>
    <mergeCell ref="AO20:AR22"/>
    <mergeCell ref="AS20:AY20"/>
    <mergeCell ref="B21:F21"/>
    <mergeCell ref="O21:T21"/>
    <mergeCell ref="U21:AB21"/>
    <mergeCell ref="AC21:AN21"/>
    <mergeCell ref="AS21:AY21"/>
    <mergeCell ref="B22:F22"/>
    <mergeCell ref="O22:T22"/>
    <mergeCell ref="U22:AB22"/>
    <mergeCell ref="AC22:AN22"/>
    <mergeCell ref="AS22:AY22"/>
    <mergeCell ref="A20:A22"/>
    <mergeCell ref="B20:F20"/>
    <mergeCell ref="G20:N22"/>
    <mergeCell ref="O20:T20"/>
    <mergeCell ref="U20:AB20"/>
    <mergeCell ref="AU5:AU12"/>
    <mergeCell ref="A11:E11"/>
    <mergeCell ref="F11:F12"/>
    <mergeCell ref="G11:G12"/>
    <mergeCell ref="H11:H12"/>
    <mergeCell ref="N11:R11"/>
    <mergeCell ref="S11:S12"/>
    <mergeCell ref="U11:AF11"/>
    <mergeCell ref="AG11:AR11"/>
    <mergeCell ref="AS11:AT11"/>
    <mergeCell ref="T11:T12"/>
    <mergeCell ref="A6:A8"/>
    <mergeCell ref="D6:D8"/>
    <mergeCell ref="E6:F6"/>
    <mergeCell ref="E7:F7"/>
    <mergeCell ref="E10:AF10"/>
    <mergeCell ref="AV5:AV12"/>
    <mergeCell ref="AW5:AW12"/>
    <mergeCell ref="AX5:AX12"/>
    <mergeCell ref="AY5:AY12"/>
    <mergeCell ref="A1:AW1"/>
    <mergeCell ref="AX1:AY1"/>
    <mergeCell ref="A2:AW2"/>
    <mergeCell ref="AX2:AY2"/>
    <mergeCell ref="A3:AW4"/>
    <mergeCell ref="AX3:AY3"/>
    <mergeCell ref="AX4:AY4"/>
    <mergeCell ref="I11:I12"/>
    <mergeCell ref="J11:J12"/>
    <mergeCell ref="K11:K12"/>
    <mergeCell ref="L11:L12"/>
    <mergeCell ref="M11:M12"/>
    <mergeCell ref="E8:F8"/>
    <mergeCell ref="A5:AF5"/>
    <mergeCell ref="AG5:AT10"/>
    <mergeCell ref="G6:H6"/>
    <mergeCell ref="I6:T8"/>
    <mergeCell ref="G7:H7"/>
    <mergeCell ref="G8:H8"/>
    <mergeCell ref="A9:D9"/>
    <mergeCell ref="E9:AF9"/>
    <mergeCell ref="A10:D10"/>
    <mergeCell ref="B6:C8"/>
  </mergeCells>
  <hyperlinks>
    <hyperlink ref="AV13" r:id="rId1" xr:uid="{918AEF52-AFA0-4D71-ACB1-EF9BB23AAFC0}"/>
    <hyperlink ref="AV14" r:id="rId2" xr:uid="{395AA7DA-31FB-41DC-8872-2D6EB5010760}"/>
    <hyperlink ref="AV15" r:id="rId3" xr:uid="{9344959A-56F5-44E3-AAB6-E439113B30A6}"/>
    <hyperlink ref="AV16" r:id="rId4" xr:uid="{EB1FEC64-39D3-4A29-8CD4-6EBF842262AB}"/>
    <hyperlink ref="AV18" r:id="rId5" xr:uid="{0CBD1C3C-3016-4924-BBA3-950D5F3C3F3C}"/>
  </hyperlinks>
  <pageMargins left="0.7" right="0.7" top="0.75" bottom="0.75" header="0.3" footer="0.3"/>
  <pageSetup scale="15" orientation="landscape" r:id="rId6"/>
  <headerFooter>
    <oddFooter>&amp;C_x000D_&amp;1#&amp;"Calibri"&amp;10&amp;K000000 Información Pública Clasificada</oddFooter>
  </headerFooter>
  <legacyDrawing r:id="rId7"/>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916A5-3418-43AA-8C66-8F622691D888}">
  <sheetPr>
    <tabColor theme="3" tint="0.79998168889431442"/>
  </sheetPr>
  <dimension ref="A1:XFD19"/>
  <sheetViews>
    <sheetView view="pageBreakPreview" zoomScale="50" zoomScaleNormal="65" zoomScaleSheetLayoutView="50" workbookViewId="0">
      <selection activeCell="AS19" sqref="A1:AY19"/>
    </sheetView>
  </sheetViews>
  <sheetFormatPr baseColWidth="10" defaultColWidth="10.88671875" defaultRowHeight="13.8" x14ac:dyDescent="0.3"/>
  <cols>
    <col min="1" max="1" width="15" style="31" customWidth="1"/>
    <col min="2" max="2" width="8.33203125" style="31" customWidth="1"/>
    <col min="3" max="3" width="15.33203125" style="31" customWidth="1"/>
    <col min="4" max="4" width="14.6640625" style="31" customWidth="1"/>
    <col min="5" max="5" width="15.88671875" style="31" customWidth="1"/>
    <col min="6" max="8" width="29.33203125" style="31" customWidth="1"/>
    <col min="9" max="9" width="20.5546875" style="31" customWidth="1"/>
    <col min="10" max="10" width="34.88671875" style="31" customWidth="1"/>
    <col min="11" max="11" width="21.5546875" style="31" customWidth="1"/>
    <col min="12" max="12" width="31" style="31" customWidth="1"/>
    <col min="13" max="13" width="32.109375" style="31" customWidth="1"/>
    <col min="14" max="18" width="8.6640625" style="31" customWidth="1"/>
    <col min="19" max="19" width="22.33203125" style="31" customWidth="1"/>
    <col min="20" max="20" width="22.44140625" style="31" customWidth="1"/>
    <col min="21" max="26" width="7.44140625" style="31" customWidth="1"/>
    <col min="27" max="31" width="7.44140625" style="31" hidden="1" customWidth="1"/>
    <col min="32" max="32" width="7.6640625" style="31" hidden="1" customWidth="1"/>
    <col min="33" max="37" width="8.109375" style="31" customWidth="1"/>
    <col min="38" max="43" width="8.109375" style="31" hidden="1" customWidth="1"/>
    <col min="44" max="44" width="5.88671875" style="31" hidden="1" customWidth="1"/>
    <col min="45" max="45" width="17.109375" style="31" customWidth="1"/>
    <col min="46" max="46" width="15.88671875" style="95" customWidth="1"/>
    <col min="47" max="47" width="97.109375" style="31" customWidth="1"/>
    <col min="48" max="48" width="36.6640625" style="31" customWidth="1"/>
    <col min="49" max="49" width="112.109375" style="31" customWidth="1"/>
    <col min="50" max="51" width="30.33203125" style="31" customWidth="1"/>
    <col min="52" max="16382" width="10.88671875" style="31"/>
    <col min="16383" max="16383" width="9" style="31" customWidth="1"/>
    <col min="16384" max="16384" width="10.88671875" style="31"/>
  </cols>
  <sheetData>
    <row r="1" spans="1:51 16384:16384" ht="15.9" customHeight="1" x14ac:dyDescent="0.3">
      <c r="A1" s="600" t="s">
        <v>0</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2"/>
      <c r="AX1" s="595" t="s">
        <v>1</v>
      </c>
      <c r="AY1" s="596"/>
    </row>
    <row r="2" spans="1:51 16384:16384" ht="15.9" customHeight="1" x14ac:dyDescent="0.3">
      <c r="A2" s="603" t="s">
        <v>2</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5"/>
      <c r="AX2" s="597" t="s">
        <v>3</v>
      </c>
      <c r="AY2" s="598"/>
    </row>
    <row r="3" spans="1:51 16384:16384" ht="15" customHeight="1" x14ac:dyDescent="0.3">
      <c r="A3" s="606" t="s">
        <v>162</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8"/>
      <c r="AX3" s="597" t="s">
        <v>5</v>
      </c>
      <c r="AY3" s="598"/>
    </row>
    <row r="4" spans="1:51 16384:16384" ht="15.9" customHeight="1" x14ac:dyDescent="0.3">
      <c r="A4" s="600"/>
      <c r="B4" s="601"/>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2"/>
      <c r="AX4" s="599" t="s">
        <v>163</v>
      </c>
      <c r="AY4" s="599"/>
    </row>
    <row r="5" spans="1:51 16384:16384" ht="15" customHeight="1" x14ac:dyDescent="0.3">
      <c r="A5" s="583" t="s">
        <v>164</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5"/>
      <c r="AG5" s="586" t="s">
        <v>13</v>
      </c>
      <c r="AH5" s="587"/>
      <c r="AI5" s="587"/>
      <c r="AJ5" s="587"/>
      <c r="AK5" s="587"/>
      <c r="AL5" s="587"/>
      <c r="AM5" s="587"/>
      <c r="AN5" s="587"/>
      <c r="AO5" s="587"/>
      <c r="AP5" s="587"/>
      <c r="AQ5" s="587"/>
      <c r="AR5" s="587"/>
      <c r="AS5" s="587"/>
      <c r="AT5" s="588"/>
      <c r="AU5" s="580" t="s">
        <v>165</v>
      </c>
      <c r="AV5" s="580" t="s">
        <v>166</v>
      </c>
      <c r="AW5" s="580" t="s">
        <v>167</v>
      </c>
      <c r="AX5" s="580" t="s">
        <v>168</v>
      </c>
      <c r="AY5" s="580" t="s">
        <v>169</v>
      </c>
    </row>
    <row r="6" spans="1:51 16384:16384" ht="15" customHeight="1" x14ac:dyDescent="0.3">
      <c r="A6" s="616" t="s">
        <v>9</v>
      </c>
      <c r="B6" s="617">
        <v>45385</v>
      </c>
      <c r="C6" s="618"/>
      <c r="D6" s="588"/>
      <c r="E6" s="619" t="s">
        <v>11</v>
      </c>
      <c r="F6" s="619"/>
      <c r="G6" s="615"/>
      <c r="H6" s="615"/>
      <c r="I6" s="586"/>
      <c r="J6" s="587"/>
      <c r="K6" s="587"/>
      <c r="L6" s="587"/>
      <c r="M6" s="587"/>
      <c r="N6" s="587"/>
      <c r="O6" s="587"/>
      <c r="P6" s="587"/>
      <c r="Q6" s="587"/>
      <c r="R6" s="587"/>
      <c r="S6" s="587"/>
      <c r="T6" s="587"/>
      <c r="U6" s="32"/>
      <c r="V6" s="32"/>
      <c r="W6" s="32"/>
      <c r="X6" s="32"/>
      <c r="Y6" s="32"/>
      <c r="Z6" s="32"/>
      <c r="AA6" s="32"/>
      <c r="AB6" s="32"/>
      <c r="AC6" s="32"/>
      <c r="AD6" s="32"/>
      <c r="AE6" s="32"/>
      <c r="AF6" s="33"/>
      <c r="AG6" s="589"/>
      <c r="AH6" s="590"/>
      <c r="AI6" s="590"/>
      <c r="AJ6" s="590"/>
      <c r="AK6" s="590"/>
      <c r="AL6" s="590"/>
      <c r="AM6" s="590"/>
      <c r="AN6" s="590"/>
      <c r="AO6" s="590"/>
      <c r="AP6" s="590"/>
      <c r="AQ6" s="590"/>
      <c r="AR6" s="590"/>
      <c r="AS6" s="590"/>
      <c r="AT6" s="591"/>
      <c r="AU6" s="581"/>
      <c r="AV6" s="581"/>
      <c r="AW6" s="581"/>
      <c r="AX6" s="581"/>
      <c r="AY6" s="581"/>
    </row>
    <row r="7" spans="1:51 16384:16384" ht="15" customHeight="1" x14ac:dyDescent="0.3">
      <c r="A7" s="616"/>
      <c r="B7" s="618"/>
      <c r="C7" s="618"/>
      <c r="D7" s="591"/>
      <c r="E7" s="619" t="s">
        <v>12</v>
      </c>
      <c r="F7" s="619"/>
      <c r="G7" s="620"/>
      <c r="H7" s="620"/>
      <c r="I7" s="589"/>
      <c r="J7" s="590"/>
      <c r="K7" s="590"/>
      <c r="L7" s="590"/>
      <c r="M7" s="590"/>
      <c r="N7" s="590"/>
      <c r="O7" s="590"/>
      <c r="P7" s="590"/>
      <c r="Q7" s="590"/>
      <c r="R7" s="590"/>
      <c r="S7" s="590"/>
      <c r="T7" s="590"/>
      <c r="U7" s="34"/>
      <c r="V7" s="34"/>
      <c r="W7" s="34"/>
      <c r="X7" s="34"/>
      <c r="Y7" s="34"/>
      <c r="Z7" s="34"/>
      <c r="AA7" s="34"/>
      <c r="AB7" s="34"/>
      <c r="AC7" s="34"/>
      <c r="AD7" s="34"/>
      <c r="AE7" s="34"/>
      <c r="AF7" s="35"/>
      <c r="AG7" s="589"/>
      <c r="AH7" s="590"/>
      <c r="AI7" s="590"/>
      <c r="AJ7" s="590"/>
      <c r="AK7" s="590"/>
      <c r="AL7" s="590"/>
      <c r="AM7" s="590"/>
      <c r="AN7" s="590"/>
      <c r="AO7" s="590"/>
      <c r="AP7" s="590"/>
      <c r="AQ7" s="590"/>
      <c r="AR7" s="590"/>
      <c r="AS7" s="590"/>
      <c r="AT7" s="591"/>
      <c r="AU7" s="581"/>
      <c r="AV7" s="581"/>
      <c r="AW7" s="581"/>
      <c r="AX7" s="581"/>
      <c r="AY7" s="581"/>
    </row>
    <row r="8" spans="1:51 16384:16384" ht="15" customHeight="1" x14ac:dyDescent="0.3">
      <c r="A8" s="616"/>
      <c r="B8" s="618"/>
      <c r="C8" s="618"/>
      <c r="D8" s="594"/>
      <c r="E8" s="619" t="s">
        <v>13</v>
      </c>
      <c r="F8" s="619"/>
      <c r="G8" s="615" t="s">
        <v>14</v>
      </c>
      <c r="H8" s="615"/>
      <c r="I8" s="592"/>
      <c r="J8" s="593"/>
      <c r="K8" s="593"/>
      <c r="L8" s="593"/>
      <c r="M8" s="593"/>
      <c r="N8" s="593"/>
      <c r="O8" s="593"/>
      <c r="P8" s="593"/>
      <c r="Q8" s="593"/>
      <c r="R8" s="593"/>
      <c r="S8" s="593"/>
      <c r="T8" s="593"/>
      <c r="U8" s="36"/>
      <c r="V8" s="36"/>
      <c r="W8" s="36"/>
      <c r="X8" s="36"/>
      <c r="Y8" s="36"/>
      <c r="Z8" s="36"/>
      <c r="AA8" s="36"/>
      <c r="AB8" s="36"/>
      <c r="AC8" s="36"/>
      <c r="AD8" s="36"/>
      <c r="AE8" s="36"/>
      <c r="AF8" s="37"/>
      <c r="AG8" s="589"/>
      <c r="AH8" s="590"/>
      <c r="AI8" s="590"/>
      <c r="AJ8" s="590"/>
      <c r="AK8" s="590"/>
      <c r="AL8" s="590"/>
      <c r="AM8" s="590"/>
      <c r="AN8" s="590"/>
      <c r="AO8" s="590"/>
      <c r="AP8" s="590"/>
      <c r="AQ8" s="590"/>
      <c r="AR8" s="590"/>
      <c r="AS8" s="590"/>
      <c r="AT8" s="591"/>
      <c r="AU8" s="581"/>
      <c r="AV8" s="581"/>
      <c r="AW8" s="581"/>
      <c r="AX8" s="581"/>
      <c r="AY8" s="581"/>
    </row>
    <row r="9" spans="1:51 16384:16384" ht="15" customHeight="1" x14ac:dyDescent="0.3">
      <c r="A9" s="583" t="s">
        <v>170</v>
      </c>
      <c r="B9" s="584"/>
      <c r="C9" s="584"/>
      <c r="D9" s="584"/>
      <c r="E9" s="615" t="s">
        <v>56</v>
      </c>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589"/>
      <c r="AH9" s="590"/>
      <c r="AI9" s="590"/>
      <c r="AJ9" s="590"/>
      <c r="AK9" s="590"/>
      <c r="AL9" s="590"/>
      <c r="AM9" s="590"/>
      <c r="AN9" s="590"/>
      <c r="AO9" s="590"/>
      <c r="AP9" s="590"/>
      <c r="AQ9" s="590"/>
      <c r="AR9" s="590"/>
      <c r="AS9" s="590"/>
      <c r="AT9" s="591"/>
      <c r="AU9" s="581"/>
      <c r="AV9" s="581"/>
      <c r="AW9" s="581"/>
      <c r="AX9" s="581"/>
      <c r="AY9" s="581"/>
    </row>
    <row r="10" spans="1:51 16384:16384" ht="15" customHeight="1" x14ac:dyDescent="0.3">
      <c r="A10" s="583" t="s">
        <v>171</v>
      </c>
      <c r="B10" s="584"/>
      <c r="C10" s="584"/>
      <c r="D10" s="584"/>
      <c r="E10" s="615" t="s">
        <v>172</v>
      </c>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592"/>
      <c r="AH10" s="593"/>
      <c r="AI10" s="593"/>
      <c r="AJ10" s="593"/>
      <c r="AK10" s="593"/>
      <c r="AL10" s="593"/>
      <c r="AM10" s="593"/>
      <c r="AN10" s="593"/>
      <c r="AO10" s="593"/>
      <c r="AP10" s="593"/>
      <c r="AQ10" s="593"/>
      <c r="AR10" s="593"/>
      <c r="AS10" s="593"/>
      <c r="AT10" s="594"/>
      <c r="AU10" s="581"/>
      <c r="AV10" s="581"/>
      <c r="AW10" s="581"/>
      <c r="AX10" s="581"/>
      <c r="AY10" s="581"/>
    </row>
    <row r="11" spans="1:51 16384:16384" ht="39.9" customHeight="1" x14ac:dyDescent="0.3">
      <c r="A11" s="612" t="s">
        <v>173</v>
      </c>
      <c r="B11" s="613"/>
      <c r="C11" s="613"/>
      <c r="D11" s="613"/>
      <c r="E11" s="614"/>
      <c r="F11" s="580" t="s">
        <v>174</v>
      </c>
      <c r="G11" s="580" t="s">
        <v>175</v>
      </c>
      <c r="H11" s="580" t="s">
        <v>176</v>
      </c>
      <c r="I11" s="580" t="s">
        <v>177</v>
      </c>
      <c r="J11" s="580" t="s">
        <v>178</v>
      </c>
      <c r="K11" s="580" t="s">
        <v>179</v>
      </c>
      <c r="L11" s="580" t="s">
        <v>180</v>
      </c>
      <c r="M11" s="580" t="s">
        <v>181</v>
      </c>
      <c r="N11" s="612" t="s">
        <v>182</v>
      </c>
      <c r="O11" s="613"/>
      <c r="P11" s="613"/>
      <c r="Q11" s="613"/>
      <c r="R11" s="614"/>
      <c r="S11" s="580" t="s">
        <v>183</v>
      </c>
      <c r="T11" s="580" t="s">
        <v>184</v>
      </c>
      <c r="U11" s="583" t="s">
        <v>185</v>
      </c>
      <c r="V11" s="584"/>
      <c r="W11" s="584"/>
      <c r="X11" s="584"/>
      <c r="Y11" s="584"/>
      <c r="Z11" s="584"/>
      <c r="AA11" s="584"/>
      <c r="AB11" s="584"/>
      <c r="AC11" s="584"/>
      <c r="AD11" s="584"/>
      <c r="AE11" s="584"/>
      <c r="AF11" s="585"/>
      <c r="AG11" s="583" t="s">
        <v>186</v>
      </c>
      <c r="AH11" s="584"/>
      <c r="AI11" s="584"/>
      <c r="AJ11" s="584"/>
      <c r="AK11" s="584"/>
      <c r="AL11" s="584"/>
      <c r="AM11" s="584"/>
      <c r="AN11" s="584"/>
      <c r="AO11" s="584"/>
      <c r="AP11" s="584"/>
      <c r="AQ11" s="584"/>
      <c r="AR11" s="585"/>
      <c r="AS11" s="612" t="s">
        <v>40</v>
      </c>
      <c r="AT11" s="614"/>
      <c r="AU11" s="581"/>
      <c r="AV11" s="581"/>
      <c r="AW11" s="581"/>
      <c r="AX11" s="581"/>
      <c r="AY11" s="581"/>
    </row>
    <row r="12" spans="1:51 16384:16384" ht="75" customHeight="1" x14ac:dyDescent="0.3">
      <c r="A12" s="38" t="s">
        <v>187</v>
      </c>
      <c r="B12" s="38" t="s">
        <v>188</v>
      </c>
      <c r="C12" s="38" t="s">
        <v>189</v>
      </c>
      <c r="D12" s="38" t="s">
        <v>190</v>
      </c>
      <c r="E12" s="38" t="s">
        <v>191</v>
      </c>
      <c r="F12" s="582"/>
      <c r="G12" s="582"/>
      <c r="H12" s="582"/>
      <c r="I12" s="582"/>
      <c r="J12" s="582"/>
      <c r="K12" s="582"/>
      <c r="L12" s="582"/>
      <c r="M12" s="582"/>
      <c r="N12" s="38">
        <v>2020</v>
      </c>
      <c r="O12" s="38">
        <v>2021</v>
      </c>
      <c r="P12" s="38">
        <v>2022</v>
      </c>
      <c r="Q12" s="38">
        <v>2023</v>
      </c>
      <c r="R12" s="38">
        <v>2024</v>
      </c>
      <c r="S12" s="582"/>
      <c r="T12" s="582"/>
      <c r="U12" s="44" t="s">
        <v>29</v>
      </c>
      <c r="V12" s="44" t="s">
        <v>30</v>
      </c>
      <c r="W12" s="44" t="s">
        <v>8</v>
      </c>
      <c r="X12" s="44" t="s">
        <v>31</v>
      </c>
      <c r="Y12" s="44" t="s">
        <v>32</v>
      </c>
      <c r="Z12" s="44" t="s">
        <v>33</v>
      </c>
      <c r="AA12" s="44" t="s">
        <v>34</v>
      </c>
      <c r="AB12" s="44" t="s">
        <v>35</v>
      </c>
      <c r="AC12" s="44" t="s">
        <v>36</v>
      </c>
      <c r="AD12" s="44" t="s">
        <v>37</v>
      </c>
      <c r="AE12" s="44" t="s">
        <v>38</v>
      </c>
      <c r="AF12" s="44" t="s">
        <v>39</v>
      </c>
      <c r="AG12" s="44" t="s">
        <v>29</v>
      </c>
      <c r="AH12" s="44" t="s">
        <v>30</v>
      </c>
      <c r="AI12" s="44" t="s">
        <v>8</v>
      </c>
      <c r="AJ12" s="44" t="s">
        <v>31</v>
      </c>
      <c r="AK12" s="44" t="s">
        <v>32</v>
      </c>
      <c r="AL12" s="44" t="s">
        <v>33</v>
      </c>
      <c r="AM12" s="44" t="s">
        <v>34</v>
      </c>
      <c r="AN12" s="44" t="s">
        <v>35</v>
      </c>
      <c r="AO12" s="44" t="s">
        <v>36</v>
      </c>
      <c r="AP12" s="44" t="s">
        <v>37</v>
      </c>
      <c r="AQ12" s="44" t="s">
        <v>38</v>
      </c>
      <c r="AR12" s="44" t="s">
        <v>39</v>
      </c>
      <c r="AS12" s="38" t="s">
        <v>192</v>
      </c>
      <c r="AT12" s="94" t="s">
        <v>193</v>
      </c>
      <c r="AU12" s="582"/>
      <c r="AV12" s="582"/>
      <c r="AW12" s="582"/>
      <c r="AX12" s="582"/>
      <c r="AY12" s="582"/>
    </row>
    <row r="13" spans="1:51 16384:16384" s="192" customFormat="1" ht="276" x14ac:dyDescent="0.3">
      <c r="A13" s="40"/>
      <c r="B13" s="40"/>
      <c r="C13" s="40">
        <v>7</v>
      </c>
      <c r="D13" s="139" t="s">
        <v>572</v>
      </c>
      <c r="E13" s="224" t="s">
        <v>476</v>
      </c>
      <c r="F13" s="224" t="s">
        <v>573</v>
      </c>
      <c r="G13" s="224" t="s">
        <v>574</v>
      </c>
      <c r="H13" s="224" t="s">
        <v>575</v>
      </c>
      <c r="I13" s="224" t="s">
        <v>323</v>
      </c>
      <c r="J13" s="40" t="s">
        <v>198</v>
      </c>
      <c r="K13" s="224" t="s">
        <v>212</v>
      </c>
      <c r="L13" s="187" t="s">
        <v>576</v>
      </c>
      <c r="M13" s="224" t="s">
        <v>577</v>
      </c>
      <c r="N13" s="224" t="s">
        <v>476</v>
      </c>
      <c r="O13" s="224" t="s">
        <v>476</v>
      </c>
      <c r="P13" s="224" t="s">
        <v>476</v>
      </c>
      <c r="Q13" s="224" t="s">
        <v>476</v>
      </c>
      <c r="R13" s="257">
        <v>1</v>
      </c>
      <c r="S13" s="223" t="s">
        <v>214</v>
      </c>
      <c r="T13" s="224" t="s">
        <v>578</v>
      </c>
      <c r="U13" s="258">
        <v>1</v>
      </c>
      <c r="V13" s="258">
        <v>1</v>
      </c>
      <c r="W13" s="258">
        <v>1</v>
      </c>
      <c r="X13" s="258">
        <v>1</v>
      </c>
      <c r="Y13" s="258">
        <v>1</v>
      </c>
      <c r="Z13" s="225" t="s">
        <v>476</v>
      </c>
      <c r="AA13" s="225" t="s">
        <v>476</v>
      </c>
      <c r="AB13" s="225" t="s">
        <v>476</v>
      </c>
      <c r="AC13" s="225" t="s">
        <v>476</v>
      </c>
      <c r="AD13" s="225" t="s">
        <v>476</v>
      </c>
      <c r="AE13" s="225" t="s">
        <v>476</v>
      </c>
      <c r="AF13" s="225" t="s">
        <v>476</v>
      </c>
      <c r="AG13" s="257">
        <v>1</v>
      </c>
      <c r="AH13" s="257">
        <v>1</v>
      </c>
      <c r="AI13" s="257">
        <v>1</v>
      </c>
      <c r="AJ13" s="224" t="s">
        <v>476</v>
      </c>
      <c r="AK13" s="224" t="s">
        <v>476</v>
      </c>
      <c r="AL13" s="224" t="s">
        <v>476</v>
      </c>
      <c r="AM13" s="224" t="s">
        <v>476</v>
      </c>
      <c r="AN13" s="224" t="s">
        <v>476</v>
      </c>
      <c r="AO13" s="224" t="s">
        <v>476</v>
      </c>
      <c r="AP13" s="224" t="s">
        <v>476</v>
      </c>
      <c r="AQ13" s="224" t="s">
        <v>476</v>
      </c>
      <c r="AR13" s="224" t="s">
        <v>476</v>
      </c>
      <c r="AS13" s="202">
        <v>1</v>
      </c>
      <c r="AT13" s="202">
        <f>IF(I13="suma",AS13/R13,IF(I13="creciente",AS13/(MAX(U13:AF13)),IF(I13="DECRECIENTE",AS13/(Q13-(MIN(U13:AF13))),IF(I13="CONSTANTE",AS13/AVERAGE(U13:AF13)," "))))</f>
        <v>1</v>
      </c>
      <c r="AU13" s="224" t="s">
        <v>579</v>
      </c>
      <c r="AV13" s="289" t="s">
        <v>580</v>
      </c>
      <c r="AW13" s="224" t="s">
        <v>581</v>
      </c>
      <c r="AX13" s="191" t="s">
        <v>106</v>
      </c>
      <c r="AY13" s="191" t="s">
        <v>198</v>
      </c>
      <c r="XFD13" s="192" t="s">
        <v>330</v>
      </c>
    </row>
    <row r="14" spans="1:51 16384:16384" s="192" customFormat="1" ht="267.60000000000002" customHeight="1" x14ac:dyDescent="0.3">
      <c r="A14" s="40"/>
      <c r="B14" s="40"/>
      <c r="C14" s="40">
        <v>7</v>
      </c>
      <c r="D14" s="226" t="s">
        <v>572</v>
      </c>
      <c r="E14" s="230" t="s">
        <v>476</v>
      </c>
      <c r="F14" s="230" t="s">
        <v>582</v>
      </c>
      <c r="G14" s="230" t="s">
        <v>583</v>
      </c>
      <c r="H14" s="230" t="s">
        <v>584</v>
      </c>
      <c r="I14" s="230" t="s">
        <v>323</v>
      </c>
      <c r="J14" s="40" t="s">
        <v>198</v>
      </c>
      <c r="K14" s="230" t="s">
        <v>212</v>
      </c>
      <c r="L14" s="187" t="s">
        <v>585</v>
      </c>
      <c r="M14" s="230" t="s">
        <v>577</v>
      </c>
      <c r="N14" s="230" t="s">
        <v>476</v>
      </c>
      <c r="O14" s="230" t="s">
        <v>476</v>
      </c>
      <c r="P14" s="230" t="s">
        <v>476</v>
      </c>
      <c r="Q14" s="230" t="s">
        <v>476</v>
      </c>
      <c r="R14" s="259">
        <v>1</v>
      </c>
      <c r="S14" s="230" t="s">
        <v>586</v>
      </c>
      <c r="T14" s="230" t="s">
        <v>587</v>
      </c>
      <c r="U14" s="260">
        <v>1</v>
      </c>
      <c r="V14" s="229" t="s">
        <v>476</v>
      </c>
      <c r="W14" s="229" t="s">
        <v>476</v>
      </c>
      <c r="X14" s="260">
        <v>1</v>
      </c>
      <c r="Y14" s="229" t="s">
        <v>476</v>
      </c>
      <c r="Z14" s="229" t="s">
        <v>476</v>
      </c>
      <c r="AA14" s="229" t="s">
        <v>476</v>
      </c>
      <c r="AB14" s="229" t="s">
        <v>476</v>
      </c>
      <c r="AC14" s="229" t="s">
        <v>476</v>
      </c>
      <c r="AD14" s="229" t="s">
        <v>476</v>
      </c>
      <c r="AE14" s="229" t="s">
        <v>476</v>
      </c>
      <c r="AF14" s="229" t="s">
        <v>476</v>
      </c>
      <c r="AG14" s="259">
        <v>1</v>
      </c>
      <c r="AH14" s="230" t="s">
        <v>476</v>
      </c>
      <c r="AI14" s="259">
        <v>1</v>
      </c>
      <c r="AJ14" s="230" t="s">
        <v>476</v>
      </c>
      <c r="AK14" s="230" t="s">
        <v>476</v>
      </c>
      <c r="AL14" s="230" t="s">
        <v>476</v>
      </c>
      <c r="AM14" s="230" t="s">
        <v>476</v>
      </c>
      <c r="AN14" s="230" t="s">
        <v>476</v>
      </c>
      <c r="AO14" s="230" t="s">
        <v>476</v>
      </c>
      <c r="AP14" s="230" t="s">
        <v>476</v>
      </c>
      <c r="AQ14" s="230" t="s">
        <v>476</v>
      </c>
      <c r="AR14" s="230" t="s">
        <v>476</v>
      </c>
      <c r="AS14" s="670">
        <v>1</v>
      </c>
      <c r="AT14" s="670">
        <f t="shared" ref="AT14:AT16" si="0">IF(I14="suma",AS14/R14,IF(I14="creciente",AS14/(MAX(U14:AF14)),IF(I14="DECRECIENTE",AS14/(Q14-(MIN(U14:AF14))),IF(I14="CONSTANTE",AS14/AVERAGE(U14:AF14)," "))))</f>
        <v>1</v>
      </c>
      <c r="AU14" s="673" t="s">
        <v>588</v>
      </c>
      <c r="AV14" s="309" t="s">
        <v>589</v>
      </c>
      <c r="AW14" s="674" t="s">
        <v>590</v>
      </c>
      <c r="AX14" s="306" t="s">
        <v>106</v>
      </c>
      <c r="AY14" s="306" t="s">
        <v>198</v>
      </c>
      <c r="XFD14" s="192" t="s">
        <v>339</v>
      </c>
    </row>
    <row r="15" spans="1:51 16384:16384" s="192" customFormat="1" ht="168" customHeight="1" x14ac:dyDescent="0.3">
      <c r="A15" s="40"/>
      <c r="B15" s="40"/>
      <c r="C15" s="40">
        <v>7</v>
      </c>
      <c r="D15" s="226" t="s">
        <v>572</v>
      </c>
      <c r="E15" s="230" t="s">
        <v>476</v>
      </c>
      <c r="F15" s="230" t="s">
        <v>591</v>
      </c>
      <c r="G15" s="230" t="s">
        <v>592</v>
      </c>
      <c r="H15" s="230" t="s">
        <v>593</v>
      </c>
      <c r="I15" s="230" t="s">
        <v>211</v>
      </c>
      <c r="J15" s="40" t="s">
        <v>237</v>
      </c>
      <c r="K15" s="230" t="s">
        <v>212</v>
      </c>
      <c r="L15" s="247" t="s">
        <v>594</v>
      </c>
      <c r="M15" s="230" t="s">
        <v>595</v>
      </c>
      <c r="N15" s="230" t="s">
        <v>476</v>
      </c>
      <c r="O15" s="230" t="s">
        <v>476</v>
      </c>
      <c r="P15" s="230" t="s">
        <v>476</v>
      </c>
      <c r="Q15" s="230" t="s">
        <v>476</v>
      </c>
      <c r="R15" s="259">
        <v>1</v>
      </c>
      <c r="S15" s="227" t="s">
        <v>214</v>
      </c>
      <c r="T15" s="230" t="s">
        <v>596</v>
      </c>
      <c r="U15" s="258">
        <v>1</v>
      </c>
      <c r="V15" s="258">
        <v>1</v>
      </c>
      <c r="W15" s="258">
        <v>1</v>
      </c>
      <c r="X15" s="258">
        <v>1</v>
      </c>
      <c r="Y15" s="258">
        <v>1</v>
      </c>
      <c r="Z15" s="229" t="s">
        <v>476</v>
      </c>
      <c r="AA15" s="229" t="s">
        <v>476</v>
      </c>
      <c r="AB15" s="229" t="s">
        <v>476</v>
      </c>
      <c r="AC15" s="229" t="s">
        <v>476</v>
      </c>
      <c r="AD15" s="229" t="s">
        <v>476</v>
      </c>
      <c r="AE15" s="229" t="s">
        <v>476</v>
      </c>
      <c r="AF15" s="229" t="s">
        <v>476</v>
      </c>
      <c r="AG15" s="260">
        <v>1</v>
      </c>
      <c r="AH15" s="260">
        <v>1</v>
      </c>
      <c r="AI15" s="260">
        <v>1</v>
      </c>
      <c r="AJ15" s="230" t="s">
        <v>476</v>
      </c>
      <c r="AK15" s="230" t="s">
        <v>476</v>
      </c>
      <c r="AL15" s="230" t="s">
        <v>476</v>
      </c>
      <c r="AM15" s="230" t="s">
        <v>476</v>
      </c>
      <c r="AN15" s="230" t="s">
        <v>476</v>
      </c>
      <c r="AO15" s="230" t="s">
        <v>476</v>
      </c>
      <c r="AP15" s="230" t="s">
        <v>476</v>
      </c>
      <c r="AQ15" s="230" t="s">
        <v>476</v>
      </c>
      <c r="AR15" s="230" t="s">
        <v>476</v>
      </c>
      <c r="AS15" s="670">
        <v>1</v>
      </c>
      <c r="AT15" s="670">
        <f t="shared" si="0"/>
        <v>1</v>
      </c>
      <c r="AU15" s="674" t="s">
        <v>597</v>
      </c>
      <c r="AV15" s="675" t="s">
        <v>598</v>
      </c>
      <c r="AW15" s="674" t="s">
        <v>599</v>
      </c>
      <c r="AX15" s="306" t="s">
        <v>106</v>
      </c>
      <c r="AY15" s="306" t="s">
        <v>198</v>
      </c>
      <c r="XFD15" s="192" t="s">
        <v>348</v>
      </c>
    </row>
    <row r="16" spans="1:51 16384:16384" s="192" customFormat="1" ht="93" customHeight="1" x14ac:dyDescent="0.3">
      <c r="A16" s="40"/>
      <c r="B16" s="40"/>
      <c r="C16" s="40">
        <v>7</v>
      </c>
      <c r="D16" s="226" t="s">
        <v>572</v>
      </c>
      <c r="E16" s="230" t="s">
        <v>476</v>
      </c>
      <c r="F16" s="230" t="s">
        <v>600</v>
      </c>
      <c r="G16" s="230" t="s">
        <v>601</v>
      </c>
      <c r="H16" s="230" t="s">
        <v>602</v>
      </c>
      <c r="I16" s="230" t="s">
        <v>197</v>
      </c>
      <c r="J16" s="40" t="s">
        <v>198</v>
      </c>
      <c r="K16" s="230" t="s">
        <v>603</v>
      </c>
      <c r="L16" s="230" t="s">
        <v>604</v>
      </c>
      <c r="M16" s="230" t="s">
        <v>595</v>
      </c>
      <c r="N16" s="230" t="s">
        <v>476</v>
      </c>
      <c r="O16" s="230" t="s">
        <v>476</v>
      </c>
      <c r="P16" s="230" t="s">
        <v>476</v>
      </c>
      <c r="Q16" s="230" t="s">
        <v>476</v>
      </c>
      <c r="R16" s="230">
        <v>10</v>
      </c>
      <c r="S16" s="227" t="s">
        <v>214</v>
      </c>
      <c r="T16" s="230" t="s">
        <v>605</v>
      </c>
      <c r="U16" s="229">
        <v>2</v>
      </c>
      <c r="V16" s="229">
        <v>2</v>
      </c>
      <c r="W16" s="229">
        <v>2</v>
      </c>
      <c r="X16" s="229">
        <v>2</v>
      </c>
      <c r="Y16" s="229">
        <v>2</v>
      </c>
      <c r="Z16" s="229" t="s">
        <v>476</v>
      </c>
      <c r="AA16" s="229" t="s">
        <v>476</v>
      </c>
      <c r="AB16" s="229" t="s">
        <v>476</v>
      </c>
      <c r="AC16" s="229" t="s">
        <v>476</v>
      </c>
      <c r="AD16" s="229" t="s">
        <v>476</v>
      </c>
      <c r="AE16" s="229" t="s">
        <v>476</v>
      </c>
      <c r="AF16" s="229" t="s">
        <v>476</v>
      </c>
      <c r="AG16" s="229">
        <v>2</v>
      </c>
      <c r="AH16" s="229">
        <v>2</v>
      </c>
      <c r="AI16" s="229">
        <v>2</v>
      </c>
      <c r="AJ16" s="230" t="s">
        <v>476</v>
      </c>
      <c r="AK16" s="230" t="s">
        <v>476</v>
      </c>
      <c r="AL16" s="230" t="s">
        <v>476</v>
      </c>
      <c r="AM16" s="230" t="s">
        <v>476</v>
      </c>
      <c r="AN16" s="230" t="s">
        <v>476</v>
      </c>
      <c r="AO16" s="230" t="s">
        <v>476</v>
      </c>
      <c r="AP16" s="230" t="s">
        <v>476</v>
      </c>
      <c r="AQ16" s="230" t="s">
        <v>476</v>
      </c>
      <c r="AR16" s="230" t="s">
        <v>476</v>
      </c>
      <c r="AS16" s="674">
        <v>4</v>
      </c>
      <c r="AT16" s="670">
        <f t="shared" si="0"/>
        <v>0.4</v>
      </c>
      <c r="AU16" s="674" t="s">
        <v>606</v>
      </c>
      <c r="AV16" s="675" t="s">
        <v>607</v>
      </c>
      <c r="AW16" s="674" t="s">
        <v>608</v>
      </c>
      <c r="AX16" s="306" t="s">
        <v>106</v>
      </c>
      <c r="AY16" s="306" t="s">
        <v>198</v>
      </c>
      <c r="XFD16" s="192" t="s">
        <v>323</v>
      </c>
    </row>
    <row r="17" spans="1:51" ht="13.95" customHeight="1" x14ac:dyDescent="0.3">
      <c r="A17" s="610" t="s">
        <v>308</v>
      </c>
      <c r="B17" s="609" t="s">
        <v>309</v>
      </c>
      <c r="C17" s="609"/>
      <c r="D17" s="609"/>
      <c r="E17" s="609"/>
      <c r="F17" s="609"/>
      <c r="G17" s="611" t="s">
        <v>500</v>
      </c>
      <c r="H17" s="611"/>
      <c r="I17" s="611"/>
      <c r="J17" s="611"/>
      <c r="K17" s="611"/>
      <c r="L17" s="611"/>
      <c r="M17" s="611"/>
      <c r="N17" s="611"/>
      <c r="O17" s="609" t="s">
        <v>309</v>
      </c>
      <c r="P17" s="609"/>
      <c r="Q17" s="609"/>
      <c r="R17" s="609"/>
      <c r="S17" s="609"/>
      <c r="T17" s="636"/>
      <c r="U17" s="636" t="s">
        <v>309</v>
      </c>
      <c r="V17" s="636"/>
      <c r="W17" s="636"/>
      <c r="X17" s="636"/>
      <c r="Y17" s="636"/>
      <c r="Z17" s="636"/>
      <c r="AA17" s="636"/>
      <c r="AB17" s="636"/>
      <c r="AC17" s="636" t="s">
        <v>309</v>
      </c>
      <c r="AD17" s="636"/>
      <c r="AE17" s="636"/>
      <c r="AF17" s="636"/>
      <c r="AG17" s="636"/>
      <c r="AH17" s="636"/>
      <c r="AI17" s="636"/>
      <c r="AJ17" s="636"/>
      <c r="AK17" s="636"/>
      <c r="AL17" s="636"/>
      <c r="AM17" s="636"/>
      <c r="AN17" s="636"/>
      <c r="AO17" s="638" t="s">
        <v>311</v>
      </c>
      <c r="AP17" s="638"/>
      <c r="AQ17" s="638"/>
      <c r="AR17" s="638"/>
      <c r="AS17" s="676" t="s">
        <v>312</v>
      </c>
      <c r="AT17" s="676"/>
      <c r="AU17" s="677"/>
      <c r="AV17" s="677"/>
      <c r="AW17" s="677"/>
      <c r="AX17" s="677"/>
      <c r="AY17" s="677"/>
    </row>
    <row r="18" spans="1:51" ht="13.95" customHeight="1" x14ac:dyDescent="0.3">
      <c r="A18" s="610"/>
      <c r="B18" s="609" t="s">
        <v>501</v>
      </c>
      <c r="C18" s="609"/>
      <c r="D18" s="609"/>
      <c r="E18" s="609"/>
      <c r="F18" s="609"/>
      <c r="G18" s="611"/>
      <c r="H18" s="611"/>
      <c r="I18" s="611"/>
      <c r="J18" s="611"/>
      <c r="K18" s="611"/>
      <c r="L18" s="611"/>
      <c r="M18" s="611"/>
      <c r="N18" s="611"/>
      <c r="O18" s="609" t="s">
        <v>502</v>
      </c>
      <c r="P18" s="609"/>
      <c r="Q18" s="609"/>
      <c r="R18" s="609"/>
      <c r="S18" s="609"/>
      <c r="T18" s="609"/>
      <c r="U18" s="609" t="s">
        <v>314</v>
      </c>
      <c r="V18" s="609"/>
      <c r="W18" s="609"/>
      <c r="X18" s="609"/>
      <c r="Y18" s="609"/>
      <c r="Z18" s="609"/>
      <c r="AA18" s="609"/>
      <c r="AB18" s="609"/>
      <c r="AC18" s="609" t="s">
        <v>314</v>
      </c>
      <c r="AD18" s="609"/>
      <c r="AE18" s="609"/>
      <c r="AF18" s="609"/>
      <c r="AG18" s="609"/>
      <c r="AH18" s="609"/>
      <c r="AI18" s="609"/>
      <c r="AJ18" s="609"/>
      <c r="AK18" s="609"/>
      <c r="AL18" s="609"/>
      <c r="AM18" s="609"/>
      <c r="AN18" s="609"/>
      <c r="AO18" s="611"/>
      <c r="AP18" s="611"/>
      <c r="AQ18" s="611"/>
      <c r="AR18" s="611"/>
      <c r="AS18" s="609" t="s">
        <v>315</v>
      </c>
      <c r="AT18" s="609"/>
      <c r="AU18" s="609"/>
      <c r="AV18" s="609"/>
      <c r="AW18" s="609"/>
      <c r="AX18" s="609"/>
      <c r="AY18" s="609"/>
    </row>
    <row r="19" spans="1:51" ht="15.9" customHeight="1" x14ac:dyDescent="0.3">
      <c r="A19" s="610"/>
      <c r="B19" s="609" t="s">
        <v>503</v>
      </c>
      <c r="C19" s="609"/>
      <c r="D19" s="609"/>
      <c r="E19" s="609"/>
      <c r="F19" s="609"/>
      <c r="G19" s="611"/>
      <c r="H19" s="611"/>
      <c r="I19" s="611"/>
      <c r="J19" s="611"/>
      <c r="K19" s="611"/>
      <c r="L19" s="611"/>
      <c r="M19" s="611"/>
      <c r="N19" s="611"/>
      <c r="O19" s="609" t="s">
        <v>504</v>
      </c>
      <c r="P19" s="609"/>
      <c r="Q19" s="609"/>
      <c r="R19" s="609"/>
      <c r="S19" s="609"/>
      <c r="T19" s="609"/>
      <c r="U19" s="609" t="s">
        <v>317</v>
      </c>
      <c r="V19" s="609"/>
      <c r="W19" s="609"/>
      <c r="X19" s="609"/>
      <c r="Y19" s="609"/>
      <c r="Z19" s="609"/>
      <c r="AA19" s="609"/>
      <c r="AB19" s="609"/>
      <c r="AC19" s="609" t="s">
        <v>317</v>
      </c>
      <c r="AD19" s="609"/>
      <c r="AE19" s="609"/>
      <c r="AF19" s="609"/>
      <c r="AG19" s="609"/>
      <c r="AH19" s="609"/>
      <c r="AI19" s="609"/>
      <c r="AJ19" s="609"/>
      <c r="AK19" s="609"/>
      <c r="AL19" s="609"/>
      <c r="AM19" s="609"/>
      <c r="AN19" s="609"/>
      <c r="AO19" s="611"/>
      <c r="AP19" s="611"/>
      <c r="AQ19" s="611"/>
      <c r="AR19" s="611"/>
      <c r="AS19" s="609" t="s">
        <v>318</v>
      </c>
      <c r="AT19" s="609"/>
      <c r="AU19" s="609"/>
      <c r="AV19" s="609"/>
      <c r="AW19" s="609"/>
      <c r="AX19" s="609"/>
      <c r="AY19" s="609"/>
    </row>
  </sheetData>
  <mergeCells count="61">
    <mergeCell ref="AX1:AY1"/>
    <mergeCell ref="A2:AW2"/>
    <mergeCell ref="AX2:AY2"/>
    <mergeCell ref="A3:AW4"/>
    <mergeCell ref="AX3:AY3"/>
    <mergeCell ref="AX4:AY4"/>
    <mergeCell ref="A10:D10"/>
    <mergeCell ref="E10:AF10"/>
    <mergeCell ref="A11:E11"/>
    <mergeCell ref="F11:F12"/>
    <mergeCell ref="A1:AW1"/>
    <mergeCell ref="AS11:AT11"/>
    <mergeCell ref="A6:A8"/>
    <mergeCell ref="B6:C8"/>
    <mergeCell ref="D6:D8"/>
    <mergeCell ref="E6:F6"/>
    <mergeCell ref="I6:T8"/>
    <mergeCell ref="E7:F7"/>
    <mergeCell ref="E8:F8"/>
    <mergeCell ref="AG11:AR11"/>
    <mergeCell ref="G11:G12"/>
    <mergeCell ref="H11:H12"/>
    <mergeCell ref="A17:A19"/>
    <mergeCell ref="B17:F17"/>
    <mergeCell ref="G17:N19"/>
    <mergeCell ref="O17:T17"/>
    <mergeCell ref="U17:AB17"/>
    <mergeCell ref="AC18:AN18"/>
    <mergeCell ref="AS18:AY18"/>
    <mergeCell ref="B19:F19"/>
    <mergeCell ref="O19:T19"/>
    <mergeCell ref="U19:AB19"/>
    <mergeCell ref="AC19:AN19"/>
    <mergeCell ref="B18:F18"/>
    <mergeCell ref="AS19:AY19"/>
    <mergeCell ref="O18:T18"/>
    <mergeCell ref="U18:AB18"/>
    <mergeCell ref="AO17:AR19"/>
    <mergeCell ref="AS17:AY17"/>
    <mergeCell ref="AY5:AY12"/>
    <mergeCell ref="A9:D9"/>
    <mergeCell ref="E9:AF9"/>
    <mergeCell ref="A5:AF5"/>
    <mergeCell ref="AG5:AT10"/>
    <mergeCell ref="AU5:AU12"/>
    <mergeCell ref="AV5:AV12"/>
    <mergeCell ref="AW5:AW12"/>
    <mergeCell ref="AX5:AX12"/>
    <mergeCell ref="M11:M12"/>
    <mergeCell ref="N11:R11"/>
    <mergeCell ref="S11:S12"/>
    <mergeCell ref="T11:T12"/>
    <mergeCell ref="G6:H6"/>
    <mergeCell ref="G7:H7"/>
    <mergeCell ref="G8:H8"/>
    <mergeCell ref="I11:I12"/>
    <mergeCell ref="J11:J12"/>
    <mergeCell ref="K11:K12"/>
    <mergeCell ref="L11:L12"/>
    <mergeCell ref="AC17:AN17"/>
    <mergeCell ref="U11:AF11"/>
  </mergeCells>
  <hyperlinks>
    <hyperlink ref="AV13" r:id="rId1" xr:uid="{A817A511-86EE-4D34-A00F-CFBBCD756916}"/>
    <hyperlink ref="AV15" r:id="rId2" xr:uid="{80FCFE4A-1E6F-4EB9-AF71-F847F3CA6AEE}"/>
    <hyperlink ref="AV16" r:id="rId3" xr:uid="{332F00B6-219E-463D-82F6-BC1B0070F601}"/>
    <hyperlink ref="AV14" r:id="rId4" xr:uid="{AE28BCDF-6FCB-4F71-85A5-13DC86FA9164}"/>
  </hyperlinks>
  <pageMargins left="0.25" right="0.25" top="0.75" bottom="0.75" header="0.3" footer="0.3"/>
  <pageSetup paperSize="5" scale="20" orientation="landscape" r:id="rId5"/>
  <headerFooter>
    <oddFooter>&amp;C_x000D_&amp;1#&amp;"Calibri"&amp;10&amp;K000000 Información Pública Clasificada</oddFooter>
  </headerFooter>
  <legacyDrawing r:id="rId6"/>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F0B02-E68E-4585-91FE-1A736F187290}">
  <sheetPr>
    <tabColor theme="2"/>
  </sheetPr>
  <dimension ref="A1:XFD19"/>
  <sheetViews>
    <sheetView zoomScale="50" zoomScaleNormal="50" workbookViewId="0">
      <selection activeCell="AS19" sqref="A1:AY19"/>
    </sheetView>
  </sheetViews>
  <sheetFormatPr baseColWidth="10" defaultColWidth="10.88671875" defaultRowHeight="13.8" x14ac:dyDescent="0.3"/>
  <cols>
    <col min="1" max="1" width="15" style="31" customWidth="1"/>
    <col min="2" max="2" width="8.33203125" style="31" customWidth="1"/>
    <col min="3" max="3" width="11.44140625" style="31" customWidth="1"/>
    <col min="4" max="4" width="29.33203125" style="31" bestFit="1" customWidth="1"/>
    <col min="5" max="5" width="23" style="46" customWidth="1"/>
    <col min="6" max="6" width="31.109375" style="46" customWidth="1"/>
    <col min="7" max="7" width="31.109375" style="31" customWidth="1"/>
    <col min="8" max="8" width="34.33203125" style="31" customWidth="1"/>
    <col min="9" max="9" width="20.5546875" style="31" customWidth="1"/>
    <col min="10" max="10" width="18.88671875" style="31" customWidth="1"/>
    <col min="11" max="11" width="15.33203125" style="31" customWidth="1"/>
    <col min="12" max="12" width="43.109375" style="31" customWidth="1"/>
    <col min="13" max="13" width="21.109375" style="31" customWidth="1"/>
    <col min="14" max="17" width="8.6640625" style="31" customWidth="1"/>
    <col min="18" max="18" width="8.6640625" style="46" customWidth="1"/>
    <col min="19" max="19" width="22.33203125" style="31" customWidth="1"/>
    <col min="20" max="20" width="29.33203125" style="31" customWidth="1"/>
    <col min="21" max="22" width="7.44140625" style="31" customWidth="1"/>
    <col min="23" max="23" width="8.44140625" style="31" customWidth="1"/>
    <col min="24" max="31" width="7.44140625" style="31" customWidth="1"/>
    <col min="32" max="32" width="5.88671875" style="31" customWidth="1"/>
    <col min="33" max="43" width="8.109375" style="31" customWidth="1"/>
    <col min="44" max="44" width="5.88671875" style="31" customWidth="1"/>
    <col min="45" max="45" width="17.109375" style="31" customWidth="1"/>
    <col min="46" max="46" width="15.88671875" style="95" customWidth="1"/>
    <col min="47" max="47" width="71.44140625" style="31" customWidth="1"/>
    <col min="48" max="48" width="53.88671875" style="31" customWidth="1"/>
    <col min="49" max="49" width="74.5546875" style="31" customWidth="1"/>
    <col min="50" max="51" width="24.44140625" style="31" customWidth="1"/>
    <col min="52" max="16382" width="10.88671875" style="31"/>
    <col min="16383" max="16383" width="9" style="31" customWidth="1"/>
    <col min="16384" max="16384" width="10.88671875" style="31"/>
  </cols>
  <sheetData>
    <row r="1" spans="1:51 16384:16384" ht="15.9" customHeight="1" x14ac:dyDescent="0.3">
      <c r="A1" s="600" t="s">
        <v>0</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2"/>
      <c r="AX1" s="595" t="s">
        <v>1</v>
      </c>
      <c r="AY1" s="596"/>
    </row>
    <row r="2" spans="1:51 16384:16384" ht="15.9" customHeight="1" x14ac:dyDescent="0.3">
      <c r="A2" s="603" t="s">
        <v>2</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5"/>
      <c r="AX2" s="597" t="s">
        <v>3</v>
      </c>
      <c r="AY2" s="598"/>
    </row>
    <row r="3" spans="1:51 16384:16384" ht="15" customHeight="1" x14ac:dyDescent="0.3">
      <c r="A3" s="606" t="s">
        <v>162</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8"/>
      <c r="AX3" s="597" t="s">
        <v>5</v>
      </c>
      <c r="AY3" s="598"/>
    </row>
    <row r="4" spans="1:51 16384:16384" ht="15.9" customHeight="1" x14ac:dyDescent="0.3">
      <c r="A4" s="600"/>
      <c r="B4" s="601"/>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2"/>
      <c r="AX4" s="599" t="s">
        <v>163</v>
      </c>
      <c r="AY4" s="599"/>
    </row>
    <row r="5" spans="1:51 16384:16384" ht="15" customHeight="1" x14ac:dyDescent="0.3">
      <c r="A5" s="583" t="s">
        <v>164</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5"/>
      <c r="AG5" s="586" t="s">
        <v>13</v>
      </c>
      <c r="AH5" s="587"/>
      <c r="AI5" s="587"/>
      <c r="AJ5" s="587"/>
      <c r="AK5" s="587"/>
      <c r="AL5" s="587"/>
      <c r="AM5" s="587"/>
      <c r="AN5" s="587"/>
      <c r="AO5" s="587"/>
      <c r="AP5" s="587"/>
      <c r="AQ5" s="587"/>
      <c r="AR5" s="587"/>
      <c r="AS5" s="587"/>
      <c r="AT5" s="588"/>
      <c r="AU5" s="580" t="s">
        <v>165</v>
      </c>
      <c r="AV5" s="580" t="s">
        <v>166</v>
      </c>
      <c r="AW5" s="580" t="s">
        <v>167</v>
      </c>
      <c r="AX5" s="580" t="s">
        <v>168</v>
      </c>
      <c r="AY5" s="580" t="s">
        <v>169</v>
      </c>
    </row>
    <row r="6" spans="1:51 16384:16384" ht="15" customHeight="1" x14ac:dyDescent="0.3">
      <c r="A6" s="616" t="s">
        <v>9</v>
      </c>
      <c r="B6" s="617">
        <v>45385</v>
      </c>
      <c r="C6" s="618"/>
      <c r="D6" s="588"/>
      <c r="E6" s="619" t="s">
        <v>11</v>
      </c>
      <c r="F6" s="619"/>
      <c r="G6" s="615"/>
      <c r="H6" s="615"/>
      <c r="I6" s="586"/>
      <c r="J6" s="587"/>
      <c r="K6" s="587"/>
      <c r="L6" s="587"/>
      <c r="M6" s="587"/>
      <c r="N6" s="587"/>
      <c r="O6" s="587"/>
      <c r="P6" s="587"/>
      <c r="Q6" s="587"/>
      <c r="R6" s="587"/>
      <c r="S6" s="587"/>
      <c r="T6" s="587"/>
      <c r="U6" s="32"/>
      <c r="V6" s="32"/>
      <c r="W6" s="32"/>
      <c r="X6" s="32"/>
      <c r="Y6" s="32"/>
      <c r="Z6" s="32"/>
      <c r="AA6" s="32"/>
      <c r="AB6" s="32"/>
      <c r="AC6" s="32"/>
      <c r="AD6" s="32"/>
      <c r="AE6" s="32"/>
      <c r="AF6" s="33"/>
      <c r="AG6" s="589"/>
      <c r="AH6" s="590"/>
      <c r="AI6" s="590"/>
      <c r="AJ6" s="590"/>
      <c r="AK6" s="590"/>
      <c r="AL6" s="590"/>
      <c r="AM6" s="590"/>
      <c r="AN6" s="590"/>
      <c r="AO6" s="590"/>
      <c r="AP6" s="590"/>
      <c r="AQ6" s="590"/>
      <c r="AR6" s="590"/>
      <c r="AS6" s="590"/>
      <c r="AT6" s="591"/>
      <c r="AU6" s="581"/>
      <c r="AV6" s="581"/>
      <c r="AW6" s="581"/>
      <c r="AX6" s="581"/>
      <c r="AY6" s="581"/>
    </row>
    <row r="7" spans="1:51 16384:16384" ht="15" customHeight="1" x14ac:dyDescent="0.3">
      <c r="A7" s="616"/>
      <c r="B7" s="618"/>
      <c r="C7" s="618"/>
      <c r="D7" s="591"/>
      <c r="E7" s="619" t="s">
        <v>12</v>
      </c>
      <c r="F7" s="619"/>
      <c r="G7" s="620"/>
      <c r="H7" s="620"/>
      <c r="I7" s="589"/>
      <c r="J7" s="590"/>
      <c r="K7" s="590"/>
      <c r="L7" s="590"/>
      <c r="M7" s="590"/>
      <c r="N7" s="590"/>
      <c r="O7" s="590"/>
      <c r="P7" s="590"/>
      <c r="Q7" s="590"/>
      <c r="R7" s="590"/>
      <c r="S7" s="590"/>
      <c r="T7" s="590"/>
      <c r="U7" s="34"/>
      <c r="V7" s="34"/>
      <c r="W7" s="34"/>
      <c r="X7" s="34"/>
      <c r="Y7" s="34"/>
      <c r="Z7" s="34"/>
      <c r="AA7" s="34"/>
      <c r="AB7" s="34"/>
      <c r="AC7" s="34"/>
      <c r="AD7" s="34"/>
      <c r="AE7" s="34"/>
      <c r="AF7" s="35"/>
      <c r="AG7" s="589"/>
      <c r="AH7" s="590"/>
      <c r="AI7" s="590"/>
      <c r="AJ7" s="590"/>
      <c r="AK7" s="590"/>
      <c r="AL7" s="590"/>
      <c r="AM7" s="590"/>
      <c r="AN7" s="590"/>
      <c r="AO7" s="590"/>
      <c r="AP7" s="590"/>
      <c r="AQ7" s="590"/>
      <c r="AR7" s="590"/>
      <c r="AS7" s="590"/>
      <c r="AT7" s="591"/>
      <c r="AU7" s="581"/>
      <c r="AV7" s="581"/>
      <c r="AW7" s="581"/>
      <c r="AX7" s="581"/>
      <c r="AY7" s="581"/>
    </row>
    <row r="8" spans="1:51 16384:16384" ht="15" customHeight="1" x14ac:dyDescent="0.3">
      <c r="A8" s="616"/>
      <c r="B8" s="618"/>
      <c r="C8" s="618"/>
      <c r="D8" s="594"/>
      <c r="E8" s="619" t="s">
        <v>13</v>
      </c>
      <c r="F8" s="619"/>
      <c r="G8" s="615" t="s">
        <v>14</v>
      </c>
      <c r="H8" s="615"/>
      <c r="I8" s="592"/>
      <c r="J8" s="593"/>
      <c r="K8" s="593"/>
      <c r="L8" s="593"/>
      <c r="M8" s="593"/>
      <c r="N8" s="593"/>
      <c r="O8" s="593"/>
      <c r="P8" s="593"/>
      <c r="Q8" s="593"/>
      <c r="R8" s="593"/>
      <c r="S8" s="593"/>
      <c r="T8" s="593"/>
      <c r="U8" s="36"/>
      <c r="V8" s="36"/>
      <c r="W8" s="36"/>
      <c r="X8" s="36"/>
      <c r="Y8" s="36"/>
      <c r="Z8" s="36"/>
      <c r="AA8" s="36"/>
      <c r="AB8" s="36"/>
      <c r="AC8" s="36"/>
      <c r="AD8" s="36"/>
      <c r="AE8" s="36"/>
      <c r="AF8" s="37"/>
      <c r="AG8" s="589"/>
      <c r="AH8" s="590"/>
      <c r="AI8" s="590"/>
      <c r="AJ8" s="590"/>
      <c r="AK8" s="590"/>
      <c r="AL8" s="590"/>
      <c r="AM8" s="590"/>
      <c r="AN8" s="590"/>
      <c r="AO8" s="590"/>
      <c r="AP8" s="590"/>
      <c r="AQ8" s="590"/>
      <c r="AR8" s="590"/>
      <c r="AS8" s="590"/>
      <c r="AT8" s="591"/>
      <c r="AU8" s="581"/>
      <c r="AV8" s="581"/>
      <c r="AW8" s="581"/>
      <c r="AX8" s="581"/>
      <c r="AY8" s="581"/>
    </row>
    <row r="9" spans="1:51 16384:16384" ht="15" customHeight="1" x14ac:dyDescent="0.3">
      <c r="A9" s="583" t="s">
        <v>170</v>
      </c>
      <c r="B9" s="584"/>
      <c r="C9" s="584"/>
      <c r="D9" s="584"/>
      <c r="E9" s="615" t="s">
        <v>56</v>
      </c>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589"/>
      <c r="AH9" s="590"/>
      <c r="AI9" s="590"/>
      <c r="AJ9" s="590"/>
      <c r="AK9" s="590"/>
      <c r="AL9" s="590"/>
      <c r="AM9" s="590"/>
      <c r="AN9" s="590"/>
      <c r="AO9" s="590"/>
      <c r="AP9" s="590"/>
      <c r="AQ9" s="590"/>
      <c r="AR9" s="590"/>
      <c r="AS9" s="590"/>
      <c r="AT9" s="591"/>
      <c r="AU9" s="581"/>
      <c r="AV9" s="581"/>
      <c r="AW9" s="581"/>
      <c r="AX9" s="581"/>
      <c r="AY9" s="581"/>
    </row>
    <row r="10" spans="1:51 16384:16384" ht="15" customHeight="1" x14ac:dyDescent="0.3">
      <c r="A10" s="583" t="s">
        <v>171</v>
      </c>
      <c r="B10" s="584"/>
      <c r="C10" s="584"/>
      <c r="D10" s="584"/>
      <c r="E10" s="615" t="s">
        <v>172</v>
      </c>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592"/>
      <c r="AH10" s="593"/>
      <c r="AI10" s="593"/>
      <c r="AJ10" s="593"/>
      <c r="AK10" s="593"/>
      <c r="AL10" s="593"/>
      <c r="AM10" s="593"/>
      <c r="AN10" s="593"/>
      <c r="AO10" s="593"/>
      <c r="AP10" s="593"/>
      <c r="AQ10" s="593"/>
      <c r="AR10" s="593"/>
      <c r="AS10" s="593"/>
      <c r="AT10" s="594"/>
      <c r="AU10" s="581"/>
      <c r="AV10" s="581"/>
      <c r="AW10" s="581"/>
      <c r="AX10" s="581"/>
      <c r="AY10" s="581"/>
    </row>
    <row r="11" spans="1:51 16384:16384" ht="39.9" customHeight="1" x14ac:dyDescent="0.3">
      <c r="A11" s="612" t="s">
        <v>173</v>
      </c>
      <c r="B11" s="613"/>
      <c r="C11" s="613"/>
      <c r="D11" s="613"/>
      <c r="E11" s="614"/>
      <c r="F11" s="580" t="s">
        <v>174</v>
      </c>
      <c r="G11" s="580" t="s">
        <v>175</v>
      </c>
      <c r="H11" s="580" t="s">
        <v>176</v>
      </c>
      <c r="I11" s="580" t="s">
        <v>177</v>
      </c>
      <c r="J11" s="580" t="s">
        <v>178</v>
      </c>
      <c r="K11" s="580" t="s">
        <v>179</v>
      </c>
      <c r="L11" s="580" t="s">
        <v>180</v>
      </c>
      <c r="M11" s="580" t="s">
        <v>181</v>
      </c>
      <c r="N11" s="612" t="s">
        <v>182</v>
      </c>
      <c r="O11" s="613"/>
      <c r="P11" s="613"/>
      <c r="Q11" s="613"/>
      <c r="R11" s="614"/>
      <c r="S11" s="580" t="s">
        <v>183</v>
      </c>
      <c r="T11" s="580" t="s">
        <v>184</v>
      </c>
      <c r="U11" s="583" t="s">
        <v>185</v>
      </c>
      <c r="V11" s="584"/>
      <c r="W11" s="584"/>
      <c r="X11" s="584"/>
      <c r="Y11" s="584"/>
      <c r="Z11" s="584"/>
      <c r="AA11" s="584"/>
      <c r="AB11" s="584"/>
      <c r="AC11" s="584"/>
      <c r="AD11" s="584"/>
      <c r="AE11" s="584"/>
      <c r="AF11" s="585"/>
      <c r="AG11" s="583" t="s">
        <v>186</v>
      </c>
      <c r="AH11" s="584"/>
      <c r="AI11" s="584"/>
      <c r="AJ11" s="584"/>
      <c r="AK11" s="584"/>
      <c r="AL11" s="584"/>
      <c r="AM11" s="584"/>
      <c r="AN11" s="584"/>
      <c r="AO11" s="584"/>
      <c r="AP11" s="584"/>
      <c r="AQ11" s="584"/>
      <c r="AR11" s="585"/>
      <c r="AS11" s="612" t="s">
        <v>40</v>
      </c>
      <c r="AT11" s="614"/>
      <c r="AU11" s="581"/>
      <c r="AV11" s="581"/>
      <c r="AW11" s="581"/>
      <c r="AX11" s="581"/>
      <c r="AY11" s="581"/>
    </row>
    <row r="12" spans="1:51 16384:16384" ht="27.6" x14ac:dyDescent="0.3">
      <c r="A12" s="38" t="s">
        <v>187</v>
      </c>
      <c r="B12" s="38" t="s">
        <v>188</v>
      </c>
      <c r="C12" s="38" t="s">
        <v>189</v>
      </c>
      <c r="D12" s="38" t="s">
        <v>190</v>
      </c>
      <c r="E12" s="38" t="s">
        <v>191</v>
      </c>
      <c r="F12" s="582"/>
      <c r="G12" s="582"/>
      <c r="H12" s="582"/>
      <c r="I12" s="582"/>
      <c r="J12" s="582"/>
      <c r="K12" s="582"/>
      <c r="L12" s="582"/>
      <c r="M12" s="582"/>
      <c r="N12" s="38">
        <v>2020</v>
      </c>
      <c r="O12" s="38">
        <v>2021</v>
      </c>
      <c r="P12" s="38">
        <v>2022</v>
      </c>
      <c r="Q12" s="38">
        <v>2023</v>
      </c>
      <c r="R12" s="38">
        <v>2024</v>
      </c>
      <c r="S12" s="582"/>
      <c r="T12" s="582"/>
      <c r="U12" s="44" t="s">
        <v>29</v>
      </c>
      <c r="V12" s="44" t="s">
        <v>30</v>
      </c>
      <c r="W12" s="44" t="s">
        <v>8</v>
      </c>
      <c r="X12" s="44" t="s">
        <v>31</v>
      </c>
      <c r="Y12" s="44" t="s">
        <v>32</v>
      </c>
      <c r="Z12" s="44" t="s">
        <v>33</v>
      </c>
      <c r="AA12" s="44" t="s">
        <v>34</v>
      </c>
      <c r="AB12" s="44" t="s">
        <v>35</v>
      </c>
      <c r="AC12" s="44" t="s">
        <v>36</v>
      </c>
      <c r="AD12" s="44" t="s">
        <v>37</v>
      </c>
      <c r="AE12" s="44" t="s">
        <v>38</v>
      </c>
      <c r="AF12" s="44" t="s">
        <v>39</v>
      </c>
      <c r="AG12" s="44" t="s">
        <v>29</v>
      </c>
      <c r="AH12" s="44" t="s">
        <v>30</v>
      </c>
      <c r="AI12" s="44" t="s">
        <v>8</v>
      </c>
      <c r="AJ12" s="44" t="s">
        <v>31</v>
      </c>
      <c r="AK12" s="44" t="s">
        <v>32</v>
      </c>
      <c r="AL12" s="44" t="s">
        <v>33</v>
      </c>
      <c r="AM12" s="44" t="s">
        <v>34</v>
      </c>
      <c r="AN12" s="44" t="s">
        <v>35</v>
      </c>
      <c r="AO12" s="44" t="s">
        <v>36</v>
      </c>
      <c r="AP12" s="44" t="s">
        <v>37</v>
      </c>
      <c r="AQ12" s="44" t="s">
        <v>38</v>
      </c>
      <c r="AR12" s="44" t="s">
        <v>39</v>
      </c>
      <c r="AS12" s="38" t="s">
        <v>192</v>
      </c>
      <c r="AT12" s="94" t="s">
        <v>193</v>
      </c>
      <c r="AU12" s="582"/>
      <c r="AV12" s="582"/>
      <c r="AW12" s="582"/>
      <c r="AX12" s="582"/>
      <c r="AY12" s="582"/>
    </row>
    <row r="13" spans="1:51 16384:16384" ht="231.6" customHeight="1" x14ac:dyDescent="0.3">
      <c r="A13" s="39"/>
      <c r="B13" s="39"/>
      <c r="C13" s="39">
        <v>6</v>
      </c>
      <c r="D13" s="40" t="s">
        <v>609</v>
      </c>
      <c r="E13" s="40" t="s">
        <v>386</v>
      </c>
      <c r="F13" s="40" t="s">
        <v>610</v>
      </c>
      <c r="G13" s="40" t="s">
        <v>611</v>
      </c>
      <c r="H13" s="40" t="s">
        <v>612</v>
      </c>
      <c r="I13" s="40" t="s">
        <v>211</v>
      </c>
      <c r="J13" s="40" t="s">
        <v>198</v>
      </c>
      <c r="K13" s="40" t="s">
        <v>381</v>
      </c>
      <c r="L13" s="40" t="s">
        <v>612</v>
      </c>
      <c r="M13" s="40" t="s">
        <v>613</v>
      </c>
      <c r="N13" s="144"/>
      <c r="O13" s="144"/>
      <c r="P13" s="144"/>
      <c r="Q13" s="144"/>
      <c r="R13" s="189">
        <v>0.9</v>
      </c>
      <c r="S13" s="144" t="s">
        <v>202</v>
      </c>
      <c r="T13" s="194" t="s">
        <v>614</v>
      </c>
      <c r="U13" s="146">
        <v>0.9</v>
      </c>
      <c r="V13" s="146">
        <v>0.9</v>
      </c>
      <c r="W13" s="146">
        <v>0.9</v>
      </c>
      <c r="X13" s="146">
        <v>0.9</v>
      </c>
      <c r="Y13" s="146">
        <v>0.9</v>
      </c>
      <c r="Z13" s="146"/>
      <c r="AA13" s="146"/>
      <c r="AB13" s="146"/>
      <c r="AC13" s="146"/>
      <c r="AD13" s="146"/>
      <c r="AE13" s="146"/>
      <c r="AF13" s="146"/>
      <c r="AG13" s="42"/>
      <c r="AH13" s="42"/>
      <c r="AI13" s="42"/>
      <c r="AJ13" s="146">
        <v>0.9</v>
      </c>
      <c r="AK13" s="42"/>
      <c r="AL13" s="42"/>
      <c r="AM13" s="42"/>
      <c r="AN13" s="42"/>
      <c r="AO13" s="42"/>
      <c r="AP13" s="42"/>
      <c r="AQ13" s="42"/>
      <c r="AR13" s="42"/>
      <c r="AS13" s="43">
        <f t="shared" ref="AS13:AS15" si="0">IF(I13="suma",SUM(AG13:AR13),IF(I13="creciente",MAX(AG13:AR13),IF(I13="DECRECIENTE",R13-MIN(AG13:AR13),IF(I13="CONSTANTE",AVERAGE(AG13:AR13)," "))))</f>
        <v>0.9</v>
      </c>
      <c r="AT13" s="43">
        <f t="shared" ref="AT13" si="1">IF(I13="suma",AS13/R13,IF(I13="creciente",AS13/(MAX(U13:AF13)),IF(I13="DECRECIENTE",AS13/(Q13-(MIN(U13:AF13))),IF(I13="CONSTANTE",AS13/AVERAGE(U13:AF13)," "))))</f>
        <v>1</v>
      </c>
      <c r="AU13" s="191" t="s">
        <v>615</v>
      </c>
      <c r="AV13" s="200" t="s">
        <v>616</v>
      </c>
      <c r="AW13" s="191" t="s">
        <v>617</v>
      </c>
      <c r="AX13" s="304" t="s">
        <v>106</v>
      </c>
      <c r="AY13" s="304" t="s">
        <v>198</v>
      </c>
      <c r="XFD13" s="31" t="s">
        <v>197</v>
      </c>
    </row>
    <row r="14" spans="1:51 16384:16384" ht="231.6" customHeight="1" x14ac:dyDescent="0.3">
      <c r="A14" s="39"/>
      <c r="B14" s="39"/>
      <c r="C14" s="39">
        <v>6</v>
      </c>
      <c r="D14" s="40" t="s">
        <v>609</v>
      </c>
      <c r="E14" s="40" t="s">
        <v>385</v>
      </c>
      <c r="F14" s="40" t="s">
        <v>618</v>
      </c>
      <c r="G14" s="139" t="s">
        <v>619</v>
      </c>
      <c r="H14" s="139" t="s">
        <v>620</v>
      </c>
      <c r="I14" s="40" t="s">
        <v>211</v>
      </c>
      <c r="J14" s="40" t="s">
        <v>198</v>
      </c>
      <c r="K14" s="40" t="s">
        <v>381</v>
      </c>
      <c r="L14" s="40" t="s">
        <v>620</v>
      </c>
      <c r="M14" s="40" t="s">
        <v>613</v>
      </c>
      <c r="N14" s="144"/>
      <c r="O14" s="144"/>
      <c r="P14" s="144"/>
      <c r="Q14" s="144"/>
      <c r="R14" s="189">
        <v>0.9</v>
      </c>
      <c r="S14" s="144" t="s">
        <v>202</v>
      </c>
      <c r="T14" s="194" t="s">
        <v>614</v>
      </c>
      <c r="U14" s="146">
        <v>0.9</v>
      </c>
      <c r="V14" s="146">
        <v>0.9</v>
      </c>
      <c r="W14" s="146">
        <v>0.9</v>
      </c>
      <c r="X14" s="146">
        <v>0.9</v>
      </c>
      <c r="Y14" s="146">
        <v>0.9</v>
      </c>
      <c r="Z14" s="146"/>
      <c r="AA14" s="146"/>
      <c r="AB14" s="146"/>
      <c r="AC14" s="146"/>
      <c r="AD14" s="146"/>
      <c r="AE14" s="146"/>
      <c r="AF14" s="146"/>
      <c r="AG14" s="42"/>
      <c r="AH14" s="42"/>
      <c r="AI14" s="42"/>
      <c r="AJ14" s="146">
        <v>0.9</v>
      </c>
      <c r="AK14" s="42"/>
      <c r="AL14" s="42"/>
      <c r="AM14" s="42"/>
      <c r="AN14" s="42"/>
      <c r="AO14" s="42"/>
      <c r="AP14" s="42"/>
      <c r="AQ14" s="42"/>
      <c r="AR14" s="42"/>
      <c r="AS14" s="43">
        <f t="shared" si="0"/>
        <v>0.9</v>
      </c>
      <c r="AT14" s="43">
        <f t="shared" ref="AT14:AT16" si="2">IF(I14="suma",AS14/R14,IF(I14="creciente",AS14/(MAX(U14:AF14)),IF(I14="DECRECIENTE",AS14/(Q14-(MIN(U14:AF14))),IF(I14="CONSTANTE",AS14/AVERAGE(U14:AF14)," "))))</f>
        <v>1</v>
      </c>
      <c r="AU14" s="191" t="s">
        <v>621</v>
      </c>
      <c r="AV14" s="200" t="s">
        <v>622</v>
      </c>
      <c r="AW14" s="191" t="s">
        <v>623</v>
      </c>
      <c r="AX14" s="304" t="s">
        <v>106</v>
      </c>
      <c r="AY14" s="304" t="s">
        <v>198</v>
      </c>
      <c r="XFD14" s="31" t="s">
        <v>211</v>
      </c>
    </row>
    <row r="15" spans="1:51 16384:16384" ht="394.8" customHeight="1" x14ac:dyDescent="0.3">
      <c r="A15" s="39"/>
      <c r="B15" s="39"/>
      <c r="C15" s="39">
        <v>6</v>
      </c>
      <c r="D15" s="40" t="s">
        <v>609</v>
      </c>
      <c r="E15" s="40" t="s">
        <v>387</v>
      </c>
      <c r="F15" s="40" t="s">
        <v>624</v>
      </c>
      <c r="G15" s="40" t="s">
        <v>625</v>
      </c>
      <c r="H15" s="40" t="s">
        <v>626</v>
      </c>
      <c r="I15" s="40" t="s">
        <v>211</v>
      </c>
      <c r="J15" s="40" t="s">
        <v>198</v>
      </c>
      <c r="K15" s="40" t="s">
        <v>381</v>
      </c>
      <c r="L15" s="40" t="s">
        <v>626</v>
      </c>
      <c r="M15" s="40" t="s">
        <v>613</v>
      </c>
      <c r="N15" s="144"/>
      <c r="O15" s="144"/>
      <c r="P15" s="144"/>
      <c r="Q15" s="144"/>
      <c r="R15" s="189">
        <v>0.9</v>
      </c>
      <c r="S15" s="144" t="s">
        <v>202</v>
      </c>
      <c r="T15" s="194" t="s">
        <v>614</v>
      </c>
      <c r="U15" s="146">
        <v>0.9</v>
      </c>
      <c r="V15" s="146">
        <v>0.9</v>
      </c>
      <c r="W15" s="146">
        <v>0.9</v>
      </c>
      <c r="X15" s="146">
        <v>0.9</v>
      </c>
      <c r="Y15" s="146">
        <v>0.9</v>
      </c>
      <c r="Z15" s="146"/>
      <c r="AA15" s="146"/>
      <c r="AB15" s="146"/>
      <c r="AC15" s="146"/>
      <c r="AD15" s="146"/>
      <c r="AE15" s="146"/>
      <c r="AF15" s="146"/>
      <c r="AG15" s="42"/>
      <c r="AH15" s="42"/>
      <c r="AI15" s="42"/>
      <c r="AJ15" s="146">
        <v>0.9</v>
      </c>
      <c r="AK15" s="42"/>
      <c r="AL15" s="42"/>
      <c r="AM15" s="42"/>
      <c r="AN15" s="42"/>
      <c r="AO15" s="42"/>
      <c r="AP15" s="42"/>
      <c r="AQ15" s="42"/>
      <c r="AR15" s="42"/>
      <c r="AS15" s="43">
        <f t="shared" si="0"/>
        <v>0.9</v>
      </c>
      <c r="AT15" s="43">
        <f t="shared" si="2"/>
        <v>1</v>
      </c>
      <c r="AU15" s="306" t="s">
        <v>627</v>
      </c>
      <c r="AV15" s="200" t="s">
        <v>628</v>
      </c>
      <c r="AW15" s="306" t="s">
        <v>629</v>
      </c>
      <c r="AX15" s="304" t="s">
        <v>106</v>
      </c>
      <c r="AY15" s="304" t="s">
        <v>198</v>
      </c>
    </row>
    <row r="16" spans="1:51 16384:16384" ht="268.5" customHeight="1" x14ac:dyDescent="0.3">
      <c r="A16" s="39"/>
      <c r="B16" s="39"/>
      <c r="C16" s="39">
        <v>6</v>
      </c>
      <c r="D16" s="40" t="s">
        <v>609</v>
      </c>
      <c r="E16" s="40" t="s">
        <v>207</v>
      </c>
      <c r="F16" s="40" t="s">
        <v>630</v>
      </c>
      <c r="G16" s="40" t="s">
        <v>631</v>
      </c>
      <c r="H16" s="40" t="s">
        <v>632</v>
      </c>
      <c r="I16" s="40" t="s">
        <v>211</v>
      </c>
      <c r="J16" s="40" t="s">
        <v>198</v>
      </c>
      <c r="K16" s="40" t="s">
        <v>381</v>
      </c>
      <c r="L16" s="40" t="s">
        <v>632</v>
      </c>
      <c r="M16" s="40" t="s">
        <v>613</v>
      </c>
      <c r="N16" s="144"/>
      <c r="O16" s="144"/>
      <c r="P16" s="144"/>
      <c r="Q16" s="144"/>
      <c r="R16" s="189">
        <v>1</v>
      </c>
      <c r="S16" s="144" t="s">
        <v>299</v>
      </c>
      <c r="T16" s="195" t="s">
        <v>633</v>
      </c>
      <c r="U16" s="146">
        <v>1</v>
      </c>
      <c r="V16" s="146">
        <v>1</v>
      </c>
      <c r="W16" s="146">
        <v>1</v>
      </c>
      <c r="X16" s="146">
        <v>1</v>
      </c>
      <c r="Y16" s="146">
        <v>1</v>
      </c>
      <c r="Z16" s="146"/>
      <c r="AA16" s="146"/>
      <c r="AB16" s="146"/>
      <c r="AC16" s="146"/>
      <c r="AD16" s="146"/>
      <c r="AE16" s="146"/>
      <c r="AF16" s="146"/>
      <c r="AG16" s="42"/>
      <c r="AH16" s="42"/>
      <c r="AI16" s="42"/>
      <c r="AJ16" s="146">
        <v>0</v>
      </c>
      <c r="AK16" s="42"/>
      <c r="AL16" s="42"/>
      <c r="AM16" s="42"/>
      <c r="AN16" s="42"/>
      <c r="AO16" s="42"/>
      <c r="AP16" s="42"/>
      <c r="AQ16" s="42"/>
      <c r="AR16" s="42"/>
      <c r="AS16" s="42">
        <f t="shared" ref="AS16" si="3">IF(I16="suma",SUM(AG16:AR16),IF(I16="creciente",MAX(AG16:AR16),IF(I16="DECRECIENTE",R16-MIN(AG16:AR16),IF(I16="CONSTANTE",AVERAGE(AG16:AR16)," "))))</f>
        <v>0</v>
      </c>
      <c r="AT16" s="43">
        <f t="shared" si="2"/>
        <v>0</v>
      </c>
      <c r="AU16" s="305" t="s">
        <v>554</v>
      </c>
      <c r="AV16" s="226" t="s">
        <v>56</v>
      </c>
      <c r="AW16" s="226" t="s">
        <v>56</v>
      </c>
      <c r="AX16" s="226" t="s">
        <v>56</v>
      </c>
      <c r="AY16" s="226" t="s">
        <v>56</v>
      </c>
    </row>
    <row r="17" spans="1:51" x14ac:dyDescent="0.3">
      <c r="A17" s="610" t="s">
        <v>308</v>
      </c>
      <c r="B17" s="609" t="s">
        <v>309</v>
      </c>
      <c r="C17" s="609"/>
      <c r="D17" s="609"/>
      <c r="E17" s="609"/>
      <c r="F17" s="609"/>
      <c r="G17" s="642" t="s">
        <v>500</v>
      </c>
      <c r="H17" s="642"/>
      <c r="I17" s="642"/>
      <c r="J17" s="642"/>
      <c r="K17" s="642"/>
      <c r="L17" s="642"/>
      <c r="M17" s="642"/>
      <c r="N17" s="642"/>
      <c r="O17" s="641" t="s">
        <v>309</v>
      </c>
      <c r="P17" s="641"/>
      <c r="Q17" s="641"/>
      <c r="R17" s="641"/>
      <c r="S17" s="641"/>
      <c r="T17" s="641"/>
      <c r="U17" s="641" t="s">
        <v>309</v>
      </c>
      <c r="V17" s="641"/>
      <c r="W17" s="641"/>
      <c r="X17" s="641"/>
      <c r="Y17" s="641"/>
      <c r="Z17" s="641"/>
      <c r="AA17" s="641"/>
      <c r="AB17" s="641"/>
      <c r="AC17" s="641" t="s">
        <v>309</v>
      </c>
      <c r="AD17" s="641"/>
      <c r="AE17" s="641"/>
      <c r="AF17" s="641"/>
      <c r="AG17" s="641"/>
      <c r="AH17" s="641"/>
      <c r="AI17" s="641"/>
      <c r="AJ17" s="641"/>
      <c r="AK17" s="641"/>
      <c r="AL17" s="641"/>
      <c r="AM17" s="641"/>
      <c r="AN17" s="641"/>
      <c r="AO17" s="611" t="s">
        <v>311</v>
      </c>
      <c r="AP17" s="611"/>
      <c r="AQ17" s="611"/>
      <c r="AR17" s="611"/>
      <c r="AS17" s="609" t="s">
        <v>312</v>
      </c>
      <c r="AT17" s="609"/>
      <c r="AU17" s="609"/>
      <c r="AV17" s="609"/>
      <c r="AW17" s="609"/>
      <c r="AX17" s="609"/>
      <c r="AY17" s="609"/>
    </row>
    <row r="18" spans="1:51" x14ac:dyDescent="0.3">
      <c r="A18" s="610"/>
      <c r="B18" s="609" t="s">
        <v>634</v>
      </c>
      <c r="C18" s="609"/>
      <c r="D18" s="609"/>
      <c r="E18" s="609"/>
      <c r="F18" s="609"/>
      <c r="G18" s="642"/>
      <c r="H18" s="642"/>
      <c r="I18" s="642"/>
      <c r="J18" s="642"/>
      <c r="K18" s="642"/>
      <c r="L18" s="642"/>
      <c r="M18" s="642"/>
      <c r="N18" s="642"/>
      <c r="O18" s="641" t="s">
        <v>635</v>
      </c>
      <c r="P18" s="641"/>
      <c r="Q18" s="641"/>
      <c r="R18" s="641"/>
      <c r="S18" s="641"/>
      <c r="T18" s="641"/>
      <c r="U18" s="641" t="s">
        <v>314</v>
      </c>
      <c r="V18" s="641"/>
      <c r="W18" s="641"/>
      <c r="X18" s="641"/>
      <c r="Y18" s="641"/>
      <c r="Z18" s="641"/>
      <c r="AA18" s="641"/>
      <c r="AB18" s="641"/>
      <c r="AC18" s="641" t="s">
        <v>314</v>
      </c>
      <c r="AD18" s="641"/>
      <c r="AE18" s="641"/>
      <c r="AF18" s="641"/>
      <c r="AG18" s="641"/>
      <c r="AH18" s="641"/>
      <c r="AI18" s="641"/>
      <c r="AJ18" s="641"/>
      <c r="AK18" s="641"/>
      <c r="AL18" s="641"/>
      <c r="AM18" s="641"/>
      <c r="AN18" s="641"/>
      <c r="AO18" s="611"/>
      <c r="AP18" s="611"/>
      <c r="AQ18" s="611"/>
      <c r="AR18" s="611"/>
      <c r="AS18" s="609" t="s">
        <v>315</v>
      </c>
      <c r="AT18" s="609"/>
      <c r="AU18" s="609"/>
      <c r="AV18" s="609"/>
      <c r="AW18" s="609"/>
      <c r="AX18" s="609"/>
      <c r="AY18" s="609"/>
    </row>
    <row r="19" spans="1:51" ht="15" customHeight="1" x14ac:dyDescent="0.3">
      <c r="A19" s="610"/>
      <c r="B19" s="609" t="s">
        <v>636</v>
      </c>
      <c r="C19" s="609"/>
      <c r="D19" s="609"/>
      <c r="E19" s="609"/>
      <c r="F19" s="609"/>
      <c r="G19" s="642"/>
      <c r="H19" s="642"/>
      <c r="I19" s="642"/>
      <c r="J19" s="642"/>
      <c r="K19" s="642"/>
      <c r="L19" s="642"/>
      <c r="M19" s="642"/>
      <c r="N19" s="642"/>
      <c r="O19" s="641" t="s">
        <v>637</v>
      </c>
      <c r="P19" s="641"/>
      <c r="Q19" s="641"/>
      <c r="R19" s="641"/>
      <c r="S19" s="641"/>
      <c r="T19" s="641"/>
      <c r="U19" s="641" t="s">
        <v>317</v>
      </c>
      <c r="V19" s="641"/>
      <c r="W19" s="641"/>
      <c r="X19" s="641"/>
      <c r="Y19" s="641"/>
      <c r="Z19" s="641"/>
      <c r="AA19" s="641"/>
      <c r="AB19" s="641"/>
      <c r="AC19" s="641" t="s">
        <v>317</v>
      </c>
      <c r="AD19" s="641"/>
      <c r="AE19" s="641"/>
      <c r="AF19" s="641"/>
      <c r="AG19" s="641"/>
      <c r="AH19" s="641"/>
      <c r="AI19" s="641"/>
      <c r="AJ19" s="641"/>
      <c r="AK19" s="641"/>
      <c r="AL19" s="641"/>
      <c r="AM19" s="641"/>
      <c r="AN19" s="641"/>
      <c r="AO19" s="611"/>
      <c r="AP19" s="611"/>
      <c r="AQ19" s="611"/>
      <c r="AR19" s="611"/>
      <c r="AS19" s="609" t="s">
        <v>318</v>
      </c>
      <c r="AT19" s="609"/>
      <c r="AU19" s="609"/>
      <c r="AV19" s="609"/>
      <c r="AW19" s="609"/>
      <c r="AX19" s="609"/>
      <c r="AY19" s="609"/>
    </row>
  </sheetData>
  <mergeCells count="61">
    <mergeCell ref="AX1:AY1"/>
    <mergeCell ref="A2:AW2"/>
    <mergeCell ref="AX2:AY2"/>
    <mergeCell ref="A3:AW4"/>
    <mergeCell ref="AX3:AY3"/>
    <mergeCell ref="AX4:AY4"/>
    <mergeCell ref="A10:D10"/>
    <mergeCell ref="E10:AF10"/>
    <mergeCell ref="A11:E11"/>
    <mergeCell ref="F11:F12"/>
    <mergeCell ref="A1:AW1"/>
    <mergeCell ref="AS11:AT11"/>
    <mergeCell ref="A6:A8"/>
    <mergeCell ref="B6:C8"/>
    <mergeCell ref="D6:D8"/>
    <mergeCell ref="E6:F6"/>
    <mergeCell ref="I6:T8"/>
    <mergeCell ref="E7:F7"/>
    <mergeCell ref="E8:F8"/>
    <mergeCell ref="AG11:AR11"/>
    <mergeCell ref="G11:G12"/>
    <mergeCell ref="H11:H12"/>
    <mergeCell ref="A17:A19"/>
    <mergeCell ref="B17:F17"/>
    <mergeCell ref="G17:N19"/>
    <mergeCell ref="O17:T17"/>
    <mergeCell ref="U17:AB17"/>
    <mergeCell ref="AC18:AN18"/>
    <mergeCell ref="AS18:AY18"/>
    <mergeCell ref="B19:F19"/>
    <mergeCell ref="O19:T19"/>
    <mergeCell ref="U19:AB19"/>
    <mergeCell ref="AC19:AN19"/>
    <mergeCell ref="B18:F18"/>
    <mergeCell ref="AS19:AY19"/>
    <mergeCell ref="O18:T18"/>
    <mergeCell ref="U18:AB18"/>
    <mergeCell ref="AO17:AR19"/>
    <mergeCell ref="AS17:AY17"/>
    <mergeCell ref="AY5:AY12"/>
    <mergeCell ref="A9:D9"/>
    <mergeCell ref="E9:AF9"/>
    <mergeCell ref="A5:AF5"/>
    <mergeCell ref="AG5:AT10"/>
    <mergeCell ref="AU5:AU12"/>
    <mergeCell ref="AV5:AV12"/>
    <mergeCell ref="AW5:AW12"/>
    <mergeCell ref="AX5:AX12"/>
    <mergeCell ref="M11:M12"/>
    <mergeCell ref="N11:R11"/>
    <mergeCell ref="S11:S12"/>
    <mergeCell ref="T11:T12"/>
    <mergeCell ref="G6:H6"/>
    <mergeCell ref="G7:H7"/>
    <mergeCell ref="G8:H8"/>
    <mergeCell ref="I11:I12"/>
    <mergeCell ref="J11:J12"/>
    <mergeCell ref="K11:K12"/>
    <mergeCell ref="L11:L12"/>
    <mergeCell ref="AC17:AN17"/>
    <mergeCell ref="U11:AF11"/>
  </mergeCells>
  <dataValidations count="1">
    <dataValidation type="list" allowBlank="1" showInputMessage="1" showErrorMessage="1" sqref="I13:I16" xr:uid="{3E113148-5AC8-4732-9D28-75B7763150F5}">
      <formula1>$XFD$13:$XFD$16</formula1>
    </dataValidation>
  </dataValidations>
  <pageMargins left="0.23622047244094491" right="0.23622047244094491" top="0.74803149606299213" bottom="0.74803149606299213" header="0.31496062992125984" footer="0.31496062992125984"/>
  <pageSetup paperSize="5" scale="20" orientation="landscape" r:id="rId1"/>
  <headerFooter>
    <oddFooter>&amp;C_x000D_&amp;1#&amp;"Calibri"&amp;10&amp;K000000 Información Pública Clasificada</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00E5C-9C3B-419E-BE39-7C6617F7975C}">
  <sheetPr>
    <tabColor theme="3" tint="0.59999389629810485"/>
  </sheetPr>
  <dimension ref="A1:XFD23"/>
  <sheetViews>
    <sheetView topLeftCell="W18" zoomScale="60" zoomScaleNormal="60" workbookViewId="0">
      <selection sqref="A1:AY23"/>
    </sheetView>
  </sheetViews>
  <sheetFormatPr baseColWidth="10" defaultColWidth="10.88671875" defaultRowHeight="13.8" x14ac:dyDescent="0.3"/>
  <cols>
    <col min="1" max="1" width="15" style="31" customWidth="1"/>
    <col min="2" max="2" width="8.33203125" style="31" customWidth="1"/>
    <col min="3" max="3" width="17.44140625" style="31" customWidth="1"/>
    <col min="4" max="4" width="29.33203125" style="31" bestFit="1" customWidth="1"/>
    <col min="5" max="5" width="23" style="46" customWidth="1"/>
    <col min="6" max="6" width="27.33203125" style="46" customWidth="1"/>
    <col min="7" max="7" width="31.109375" style="31" customWidth="1"/>
    <col min="8" max="8" width="34.33203125" style="31" customWidth="1"/>
    <col min="9" max="9" width="20.5546875" style="31" customWidth="1"/>
    <col min="10" max="10" width="32.33203125" style="31" customWidth="1"/>
    <col min="11" max="11" width="15.33203125" style="31" customWidth="1"/>
    <col min="12" max="12" width="43.109375" style="31" customWidth="1"/>
    <col min="13" max="13" width="21.109375" style="31" customWidth="1"/>
    <col min="14" max="17" width="8.6640625" style="31" customWidth="1"/>
    <col min="18" max="18" width="8.6640625" style="46" customWidth="1"/>
    <col min="19" max="19" width="22.33203125" style="31" customWidth="1"/>
    <col min="20" max="20" width="22.44140625" style="31" customWidth="1"/>
    <col min="21" max="22" width="7.44140625" style="31" customWidth="1"/>
    <col min="23" max="23" width="10" style="31" customWidth="1"/>
    <col min="24" max="31" width="7.44140625" style="31" customWidth="1"/>
    <col min="32" max="32" width="5.88671875" style="31" customWidth="1"/>
    <col min="33" max="43" width="8.109375" style="31" customWidth="1"/>
    <col min="44" max="44" width="5.88671875" style="31" customWidth="1"/>
    <col min="45" max="45" width="17.109375" style="31" customWidth="1"/>
    <col min="46" max="46" width="15.88671875" style="95" customWidth="1"/>
    <col min="47" max="49" width="20.33203125" style="31" customWidth="1"/>
    <col min="50" max="51" width="24.44140625" style="31" customWidth="1"/>
    <col min="52" max="16382" width="10.88671875" style="31"/>
    <col min="16383" max="16383" width="9" style="31" customWidth="1"/>
    <col min="16384" max="16384" width="10.88671875" style="31"/>
  </cols>
  <sheetData>
    <row r="1" spans="1:51 16384:16384" ht="15.9" customHeight="1" x14ac:dyDescent="0.3">
      <c r="A1" s="600" t="s">
        <v>0</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2"/>
      <c r="AX1" s="595" t="s">
        <v>1</v>
      </c>
      <c r="AY1" s="596"/>
    </row>
    <row r="2" spans="1:51 16384:16384" ht="15.9" customHeight="1" x14ac:dyDescent="0.3">
      <c r="A2" s="603" t="s">
        <v>2</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5"/>
      <c r="AX2" s="597" t="s">
        <v>3</v>
      </c>
      <c r="AY2" s="598"/>
    </row>
    <row r="3" spans="1:51 16384:16384" ht="15" customHeight="1" x14ac:dyDescent="0.3">
      <c r="A3" s="606" t="s">
        <v>162</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8"/>
      <c r="AX3" s="597" t="s">
        <v>5</v>
      </c>
      <c r="AY3" s="598"/>
    </row>
    <row r="4" spans="1:51 16384:16384" ht="15.9" customHeight="1" x14ac:dyDescent="0.3">
      <c r="A4" s="600"/>
      <c r="B4" s="601"/>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2"/>
      <c r="AX4" s="599" t="s">
        <v>163</v>
      </c>
      <c r="AY4" s="599"/>
    </row>
    <row r="5" spans="1:51 16384:16384" ht="15" customHeight="1" x14ac:dyDescent="0.3">
      <c r="A5" s="583" t="s">
        <v>164</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5"/>
      <c r="AG5" s="586" t="s">
        <v>13</v>
      </c>
      <c r="AH5" s="587"/>
      <c r="AI5" s="587"/>
      <c r="AJ5" s="587"/>
      <c r="AK5" s="587"/>
      <c r="AL5" s="587"/>
      <c r="AM5" s="587"/>
      <c r="AN5" s="587"/>
      <c r="AO5" s="587"/>
      <c r="AP5" s="587"/>
      <c r="AQ5" s="587"/>
      <c r="AR5" s="587"/>
      <c r="AS5" s="587"/>
      <c r="AT5" s="588"/>
      <c r="AU5" s="580" t="s">
        <v>165</v>
      </c>
      <c r="AV5" s="580" t="s">
        <v>166</v>
      </c>
      <c r="AW5" s="580" t="s">
        <v>167</v>
      </c>
      <c r="AX5" s="580" t="s">
        <v>168</v>
      </c>
      <c r="AY5" s="580" t="s">
        <v>169</v>
      </c>
    </row>
    <row r="6" spans="1:51 16384:16384" ht="15" customHeight="1" x14ac:dyDescent="0.3">
      <c r="A6" s="616" t="s">
        <v>9</v>
      </c>
      <c r="B6" s="617">
        <v>45385</v>
      </c>
      <c r="C6" s="618"/>
      <c r="D6" s="588"/>
      <c r="E6" s="619" t="s">
        <v>11</v>
      </c>
      <c r="F6" s="619"/>
      <c r="G6" s="615"/>
      <c r="H6" s="615"/>
      <c r="I6" s="586"/>
      <c r="J6" s="587"/>
      <c r="K6" s="587"/>
      <c r="L6" s="587"/>
      <c r="M6" s="587"/>
      <c r="N6" s="587"/>
      <c r="O6" s="587"/>
      <c r="P6" s="587"/>
      <c r="Q6" s="587"/>
      <c r="R6" s="587"/>
      <c r="S6" s="587"/>
      <c r="T6" s="587"/>
      <c r="U6" s="32"/>
      <c r="V6" s="32"/>
      <c r="W6" s="32"/>
      <c r="X6" s="32"/>
      <c r="Y6" s="32"/>
      <c r="Z6" s="32"/>
      <c r="AA6" s="32"/>
      <c r="AB6" s="32"/>
      <c r="AC6" s="32"/>
      <c r="AD6" s="32"/>
      <c r="AE6" s="32"/>
      <c r="AF6" s="33"/>
      <c r="AG6" s="589"/>
      <c r="AH6" s="590"/>
      <c r="AI6" s="590"/>
      <c r="AJ6" s="590"/>
      <c r="AK6" s="590"/>
      <c r="AL6" s="590"/>
      <c r="AM6" s="590"/>
      <c r="AN6" s="590"/>
      <c r="AO6" s="590"/>
      <c r="AP6" s="590"/>
      <c r="AQ6" s="590"/>
      <c r="AR6" s="590"/>
      <c r="AS6" s="590"/>
      <c r="AT6" s="591"/>
      <c r="AU6" s="581"/>
      <c r="AV6" s="581"/>
      <c r="AW6" s="581"/>
      <c r="AX6" s="581"/>
      <c r="AY6" s="581"/>
    </row>
    <row r="7" spans="1:51 16384:16384" ht="15" customHeight="1" x14ac:dyDescent="0.3">
      <c r="A7" s="616"/>
      <c r="B7" s="618"/>
      <c r="C7" s="618"/>
      <c r="D7" s="591"/>
      <c r="E7" s="619" t="s">
        <v>12</v>
      </c>
      <c r="F7" s="619"/>
      <c r="G7" s="620"/>
      <c r="H7" s="620"/>
      <c r="I7" s="589"/>
      <c r="J7" s="590"/>
      <c r="K7" s="590"/>
      <c r="L7" s="590"/>
      <c r="M7" s="590"/>
      <c r="N7" s="590"/>
      <c r="O7" s="590"/>
      <c r="P7" s="590"/>
      <c r="Q7" s="590"/>
      <c r="R7" s="590"/>
      <c r="S7" s="590"/>
      <c r="T7" s="590"/>
      <c r="U7" s="34"/>
      <c r="V7" s="34"/>
      <c r="W7" s="34"/>
      <c r="X7" s="34"/>
      <c r="Y7" s="34"/>
      <c r="Z7" s="34"/>
      <c r="AA7" s="34"/>
      <c r="AB7" s="34"/>
      <c r="AC7" s="34"/>
      <c r="AD7" s="34"/>
      <c r="AE7" s="34"/>
      <c r="AF7" s="35"/>
      <c r="AG7" s="589"/>
      <c r="AH7" s="590"/>
      <c r="AI7" s="590"/>
      <c r="AJ7" s="590"/>
      <c r="AK7" s="590"/>
      <c r="AL7" s="590"/>
      <c r="AM7" s="590"/>
      <c r="AN7" s="590"/>
      <c r="AO7" s="590"/>
      <c r="AP7" s="590"/>
      <c r="AQ7" s="590"/>
      <c r="AR7" s="590"/>
      <c r="AS7" s="590"/>
      <c r="AT7" s="591"/>
      <c r="AU7" s="581"/>
      <c r="AV7" s="581"/>
      <c r="AW7" s="581"/>
      <c r="AX7" s="581"/>
      <c r="AY7" s="581"/>
    </row>
    <row r="8" spans="1:51 16384:16384" ht="15" customHeight="1" x14ac:dyDescent="0.3">
      <c r="A8" s="616"/>
      <c r="B8" s="618"/>
      <c r="C8" s="618"/>
      <c r="D8" s="594"/>
      <c r="E8" s="619" t="s">
        <v>13</v>
      </c>
      <c r="F8" s="619"/>
      <c r="G8" s="615" t="s">
        <v>14</v>
      </c>
      <c r="H8" s="615"/>
      <c r="I8" s="592"/>
      <c r="J8" s="593"/>
      <c r="K8" s="593"/>
      <c r="L8" s="593"/>
      <c r="M8" s="593"/>
      <c r="N8" s="593"/>
      <c r="O8" s="593"/>
      <c r="P8" s="593"/>
      <c r="Q8" s="593"/>
      <c r="R8" s="593"/>
      <c r="S8" s="593"/>
      <c r="T8" s="593"/>
      <c r="U8" s="36"/>
      <c r="V8" s="36"/>
      <c r="W8" s="36"/>
      <c r="X8" s="36"/>
      <c r="Y8" s="36"/>
      <c r="Z8" s="36"/>
      <c r="AA8" s="36"/>
      <c r="AB8" s="36"/>
      <c r="AC8" s="36"/>
      <c r="AD8" s="36"/>
      <c r="AE8" s="36"/>
      <c r="AF8" s="37"/>
      <c r="AG8" s="589"/>
      <c r="AH8" s="590"/>
      <c r="AI8" s="590"/>
      <c r="AJ8" s="590"/>
      <c r="AK8" s="590"/>
      <c r="AL8" s="590"/>
      <c r="AM8" s="590"/>
      <c r="AN8" s="590"/>
      <c r="AO8" s="590"/>
      <c r="AP8" s="590"/>
      <c r="AQ8" s="590"/>
      <c r="AR8" s="590"/>
      <c r="AS8" s="590"/>
      <c r="AT8" s="591"/>
      <c r="AU8" s="581"/>
      <c r="AV8" s="581"/>
      <c r="AW8" s="581"/>
      <c r="AX8" s="581"/>
      <c r="AY8" s="581"/>
    </row>
    <row r="9" spans="1:51 16384:16384" ht="15" customHeight="1" x14ac:dyDescent="0.3">
      <c r="A9" s="583" t="s">
        <v>170</v>
      </c>
      <c r="B9" s="584"/>
      <c r="C9" s="584"/>
      <c r="D9" s="584"/>
      <c r="E9" s="615" t="s">
        <v>56</v>
      </c>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589"/>
      <c r="AH9" s="590"/>
      <c r="AI9" s="590"/>
      <c r="AJ9" s="590"/>
      <c r="AK9" s="590"/>
      <c r="AL9" s="590"/>
      <c r="AM9" s="590"/>
      <c r="AN9" s="590"/>
      <c r="AO9" s="590"/>
      <c r="AP9" s="590"/>
      <c r="AQ9" s="590"/>
      <c r="AR9" s="590"/>
      <c r="AS9" s="590"/>
      <c r="AT9" s="591"/>
      <c r="AU9" s="581"/>
      <c r="AV9" s="581"/>
      <c r="AW9" s="581"/>
      <c r="AX9" s="581"/>
      <c r="AY9" s="581"/>
    </row>
    <row r="10" spans="1:51 16384:16384" ht="15" customHeight="1" x14ac:dyDescent="0.3">
      <c r="A10" s="583" t="s">
        <v>171</v>
      </c>
      <c r="B10" s="584"/>
      <c r="C10" s="584"/>
      <c r="D10" s="584"/>
      <c r="E10" s="615" t="s">
        <v>172</v>
      </c>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592"/>
      <c r="AH10" s="593"/>
      <c r="AI10" s="593"/>
      <c r="AJ10" s="593"/>
      <c r="AK10" s="593"/>
      <c r="AL10" s="593"/>
      <c r="AM10" s="593"/>
      <c r="AN10" s="593"/>
      <c r="AO10" s="593"/>
      <c r="AP10" s="593"/>
      <c r="AQ10" s="593"/>
      <c r="AR10" s="593"/>
      <c r="AS10" s="593"/>
      <c r="AT10" s="594"/>
      <c r="AU10" s="581"/>
      <c r="AV10" s="581"/>
      <c r="AW10" s="581"/>
      <c r="AX10" s="581"/>
      <c r="AY10" s="581"/>
    </row>
    <row r="11" spans="1:51 16384:16384" ht="39.9" customHeight="1" x14ac:dyDescent="0.3">
      <c r="A11" s="612" t="s">
        <v>173</v>
      </c>
      <c r="B11" s="613"/>
      <c r="C11" s="613"/>
      <c r="D11" s="613"/>
      <c r="E11" s="614"/>
      <c r="F11" s="580" t="s">
        <v>174</v>
      </c>
      <c r="G11" s="580" t="s">
        <v>175</v>
      </c>
      <c r="H11" s="580" t="s">
        <v>176</v>
      </c>
      <c r="I11" s="580" t="s">
        <v>177</v>
      </c>
      <c r="J11" s="580" t="s">
        <v>178</v>
      </c>
      <c r="K11" s="580" t="s">
        <v>179</v>
      </c>
      <c r="L11" s="580" t="s">
        <v>180</v>
      </c>
      <c r="M11" s="580" t="s">
        <v>181</v>
      </c>
      <c r="N11" s="612" t="s">
        <v>182</v>
      </c>
      <c r="O11" s="613"/>
      <c r="P11" s="613"/>
      <c r="Q11" s="613"/>
      <c r="R11" s="614"/>
      <c r="S11" s="580" t="s">
        <v>183</v>
      </c>
      <c r="T11" s="580" t="s">
        <v>184</v>
      </c>
      <c r="U11" s="583" t="s">
        <v>185</v>
      </c>
      <c r="V11" s="584"/>
      <c r="W11" s="584"/>
      <c r="X11" s="584"/>
      <c r="Y11" s="584"/>
      <c r="Z11" s="584"/>
      <c r="AA11" s="584"/>
      <c r="AB11" s="584"/>
      <c r="AC11" s="584"/>
      <c r="AD11" s="584"/>
      <c r="AE11" s="584"/>
      <c r="AF11" s="585"/>
      <c r="AG11" s="583" t="s">
        <v>186</v>
      </c>
      <c r="AH11" s="584"/>
      <c r="AI11" s="584"/>
      <c r="AJ11" s="584"/>
      <c r="AK11" s="584"/>
      <c r="AL11" s="584"/>
      <c r="AM11" s="584"/>
      <c r="AN11" s="584"/>
      <c r="AO11" s="584"/>
      <c r="AP11" s="584"/>
      <c r="AQ11" s="584"/>
      <c r="AR11" s="585"/>
      <c r="AS11" s="612" t="s">
        <v>40</v>
      </c>
      <c r="AT11" s="614"/>
      <c r="AU11" s="581"/>
      <c r="AV11" s="581"/>
      <c r="AW11" s="581"/>
      <c r="AX11" s="581"/>
      <c r="AY11" s="581"/>
    </row>
    <row r="12" spans="1:51 16384:16384" ht="66" customHeight="1" x14ac:dyDescent="0.3">
      <c r="A12" s="38" t="s">
        <v>187</v>
      </c>
      <c r="B12" s="38" t="s">
        <v>188</v>
      </c>
      <c r="C12" s="38" t="s">
        <v>189</v>
      </c>
      <c r="D12" s="38" t="s">
        <v>190</v>
      </c>
      <c r="E12" s="38" t="s">
        <v>191</v>
      </c>
      <c r="F12" s="582"/>
      <c r="G12" s="582"/>
      <c r="H12" s="582"/>
      <c r="I12" s="582"/>
      <c r="J12" s="582"/>
      <c r="K12" s="582"/>
      <c r="L12" s="582"/>
      <c r="M12" s="582"/>
      <c r="N12" s="38">
        <v>2020</v>
      </c>
      <c r="O12" s="38">
        <v>2021</v>
      </c>
      <c r="P12" s="38">
        <v>2022</v>
      </c>
      <c r="Q12" s="38">
        <v>2023</v>
      </c>
      <c r="R12" s="38">
        <v>2024</v>
      </c>
      <c r="S12" s="582"/>
      <c r="T12" s="582"/>
      <c r="U12" s="44" t="s">
        <v>29</v>
      </c>
      <c r="V12" s="44" t="s">
        <v>30</v>
      </c>
      <c r="W12" s="44" t="s">
        <v>8</v>
      </c>
      <c r="X12" s="44" t="s">
        <v>31</v>
      </c>
      <c r="Y12" s="44" t="s">
        <v>32</v>
      </c>
      <c r="Z12" s="44" t="s">
        <v>33</v>
      </c>
      <c r="AA12" s="44" t="s">
        <v>34</v>
      </c>
      <c r="AB12" s="44" t="s">
        <v>35</v>
      </c>
      <c r="AC12" s="44" t="s">
        <v>36</v>
      </c>
      <c r="AD12" s="44" t="s">
        <v>37</v>
      </c>
      <c r="AE12" s="44" t="s">
        <v>38</v>
      </c>
      <c r="AF12" s="44" t="s">
        <v>39</v>
      </c>
      <c r="AG12" s="44" t="s">
        <v>29</v>
      </c>
      <c r="AH12" s="44" t="s">
        <v>30</v>
      </c>
      <c r="AI12" s="44" t="s">
        <v>8</v>
      </c>
      <c r="AJ12" s="44" t="s">
        <v>31</v>
      </c>
      <c r="AK12" s="44" t="s">
        <v>32</v>
      </c>
      <c r="AL12" s="44" t="s">
        <v>33</v>
      </c>
      <c r="AM12" s="44" t="s">
        <v>34</v>
      </c>
      <c r="AN12" s="44" t="s">
        <v>35</v>
      </c>
      <c r="AO12" s="44" t="s">
        <v>36</v>
      </c>
      <c r="AP12" s="44" t="s">
        <v>37</v>
      </c>
      <c r="AQ12" s="44" t="s">
        <v>38</v>
      </c>
      <c r="AR12" s="44" t="s">
        <v>39</v>
      </c>
      <c r="AS12" s="38" t="s">
        <v>192</v>
      </c>
      <c r="AT12" s="94" t="s">
        <v>193</v>
      </c>
      <c r="AU12" s="582"/>
      <c r="AV12" s="582"/>
      <c r="AW12" s="582"/>
      <c r="AX12" s="582"/>
      <c r="AY12" s="582"/>
    </row>
    <row r="13" spans="1:51 16384:16384" ht="121.5" customHeight="1" x14ac:dyDescent="0.3">
      <c r="A13" s="39"/>
      <c r="B13" s="39"/>
      <c r="C13" s="39">
        <v>5</v>
      </c>
      <c r="D13" s="40" t="s">
        <v>638</v>
      </c>
      <c r="E13" s="39"/>
      <c r="F13" s="40" t="s">
        <v>639</v>
      </c>
      <c r="G13" s="40" t="s">
        <v>640</v>
      </c>
      <c r="H13" s="40" t="s">
        <v>641</v>
      </c>
      <c r="I13" s="40" t="s">
        <v>211</v>
      </c>
      <c r="J13" s="40" t="s">
        <v>237</v>
      </c>
      <c r="K13" s="40" t="s">
        <v>381</v>
      </c>
      <c r="L13" s="40" t="s">
        <v>642</v>
      </c>
      <c r="M13" s="40" t="s">
        <v>638</v>
      </c>
      <c r="N13" s="41"/>
      <c r="O13" s="41"/>
      <c r="P13" s="41"/>
      <c r="Q13" s="41"/>
      <c r="R13" s="143">
        <v>1</v>
      </c>
      <c r="S13" s="41" t="s">
        <v>299</v>
      </c>
      <c r="T13" s="144" t="s">
        <v>643</v>
      </c>
      <c r="U13" s="39"/>
      <c r="V13" s="39"/>
      <c r="W13" s="39"/>
      <c r="X13" s="146">
        <v>1</v>
      </c>
      <c r="Y13" s="42"/>
      <c r="Z13" s="39"/>
      <c r="AA13" s="39"/>
      <c r="AB13" s="39"/>
      <c r="AC13" s="39"/>
      <c r="AD13" s="42"/>
      <c r="AE13" s="42"/>
      <c r="AF13" s="42"/>
      <c r="AG13" s="42"/>
      <c r="AH13" s="42"/>
      <c r="AI13" s="42"/>
      <c r="AJ13" s="42"/>
      <c r="AK13" s="42"/>
      <c r="AL13" s="42"/>
      <c r="AM13" s="42"/>
      <c r="AN13" s="42"/>
      <c r="AO13" s="42"/>
      <c r="AP13" s="42"/>
      <c r="AQ13" s="42"/>
      <c r="AR13" s="42"/>
      <c r="AS13" s="42" t="e">
        <f>IF(I13="suma",SUM(AG13:AR13),IF(I13="creciente",MAX(AG13:AR13),IF(I13="DECRECIENTE",R13-MIN(AG13:AR13),IF(I13="CONSTANTE",AVERAGE(AG13:AR13)," "))))</f>
        <v>#DIV/0!</v>
      </c>
      <c r="AT13" s="43" t="e">
        <f>IF(I13="suma",AS13/R13,IF(I13="creciente",AS13/(MAX(U13:AF13)),IF(I13="DECRECIENTE",AS13/(Q13-(MIN(U13:AF13))),IF(I13="CONSTANTE",AS13/AVERAGE(U13:AF13)," "))))</f>
        <v>#DIV/0!</v>
      </c>
      <c r="AU13" s="40" t="s">
        <v>445</v>
      </c>
      <c r="AV13" s="40" t="s">
        <v>476</v>
      </c>
      <c r="AW13" s="40" t="s">
        <v>445</v>
      </c>
      <c r="AX13" s="191" t="s">
        <v>106</v>
      </c>
      <c r="AY13" s="191" t="s">
        <v>198</v>
      </c>
      <c r="XFD13" s="31" t="s">
        <v>197</v>
      </c>
    </row>
    <row r="14" spans="1:51 16384:16384" ht="82.8" x14ac:dyDescent="0.3">
      <c r="A14" s="39"/>
      <c r="B14" s="39"/>
      <c r="C14" s="39">
        <v>5</v>
      </c>
      <c r="D14" s="40" t="s">
        <v>638</v>
      </c>
      <c r="E14" s="39"/>
      <c r="F14" s="40" t="s">
        <v>639</v>
      </c>
      <c r="G14" s="139" t="s">
        <v>644</v>
      </c>
      <c r="H14" s="139" t="s">
        <v>645</v>
      </c>
      <c r="I14" s="40" t="s">
        <v>211</v>
      </c>
      <c r="J14" s="40" t="s">
        <v>237</v>
      </c>
      <c r="K14" s="40" t="s">
        <v>381</v>
      </c>
      <c r="L14" s="40" t="s">
        <v>646</v>
      </c>
      <c r="M14" s="40" t="s">
        <v>638</v>
      </c>
      <c r="N14" s="41"/>
      <c r="O14" s="41"/>
      <c r="P14" s="41"/>
      <c r="Q14" s="41"/>
      <c r="R14" s="143">
        <v>1</v>
      </c>
      <c r="S14" s="41" t="s">
        <v>299</v>
      </c>
      <c r="T14" s="144" t="s">
        <v>647</v>
      </c>
      <c r="U14" s="146"/>
      <c r="V14" s="146"/>
      <c r="W14" s="146"/>
      <c r="X14" s="146">
        <v>1</v>
      </c>
      <c r="Y14" s="42"/>
      <c r="Z14" s="39"/>
      <c r="AA14" s="39"/>
      <c r="AB14" s="39"/>
      <c r="AC14" s="39"/>
      <c r="AD14" s="42"/>
      <c r="AE14" s="42"/>
      <c r="AF14" s="42"/>
      <c r="AG14" s="42"/>
      <c r="AH14" s="42"/>
      <c r="AI14" s="42"/>
      <c r="AJ14" s="42"/>
      <c r="AK14" s="42"/>
      <c r="AL14" s="42"/>
      <c r="AM14" s="42"/>
      <c r="AN14" s="42"/>
      <c r="AO14" s="42"/>
      <c r="AP14" s="42"/>
      <c r="AQ14" s="42"/>
      <c r="AR14" s="42"/>
      <c r="AS14" s="42" t="e">
        <f>IF(I14="suma",SUM(AG14:AR14),IF(I14="creciente",MAX(AG14:AR14),IF(I14="DECRECIENTE",R14-MIN(AG14:AR14),IF(I14="CONSTANTE",AVERAGE(AG14:AR14)," "))))</f>
        <v>#DIV/0!</v>
      </c>
      <c r="AT14" s="43" t="e">
        <f t="shared" ref="AT14:AT20" si="0">IF(I14="suma",AS14/R14,IF(I14="creciente",AS14/(MAX(U14:AF14)),IF(I14="DECRECIENTE",AS14/(Q14-(MIN(U14:AF14))),IF(I14="CONSTANTE",AS14/AVERAGE(U14:AF14)," "))))</f>
        <v>#DIV/0!</v>
      </c>
      <c r="AU14" s="40" t="s">
        <v>445</v>
      </c>
      <c r="AV14" s="40" t="s">
        <v>476</v>
      </c>
      <c r="AW14" s="40" t="s">
        <v>445</v>
      </c>
      <c r="AX14" s="191" t="s">
        <v>106</v>
      </c>
      <c r="AY14" s="191" t="s">
        <v>198</v>
      </c>
      <c r="XFD14" s="31" t="s">
        <v>211</v>
      </c>
    </row>
    <row r="15" spans="1:51 16384:16384" ht="130.19999999999999" customHeight="1" x14ac:dyDescent="0.3">
      <c r="A15" s="39"/>
      <c r="B15" s="39"/>
      <c r="C15" s="39">
        <v>5</v>
      </c>
      <c r="D15" s="40" t="s">
        <v>638</v>
      </c>
      <c r="E15" s="39"/>
      <c r="F15" s="40" t="s">
        <v>639</v>
      </c>
      <c r="G15" s="40" t="s">
        <v>648</v>
      </c>
      <c r="H15" s="40" t="s">
        <v>649</v>
      </c>
      <c r="I15" s="40" t="s">
        <v>211</v>
      </c>
      <c r="J15" s="40" t="s">
        <v>237</v>
      </c>
      <c r="K15" s="40" t="s">
        <v>381</v>
      </c>
      <c r="L15" s="40" t="s">
        <v>650</v>
      </c>
      <c r="M15" s="40" t="s">
        <v>638</v>
      </c>
      <c r="N15" s="41"/>
      <c r="O15" s="41"/>
      <c r="P15" s="41"/>
      <c r="Q15" s="41"/>
      <c r="R15" s="143">
        <v>1</v>
      </c>
      <c r="S15" s="41" t="s">
        <v>299</v>
      </c>
      <c r="T15" s="41" t="s">
        <v>651</v>
      </c>
      <c r="U15" s="39"/>
      <c r="V15" s="39"/>
      <c r="W15" s="39"/>
      <c r="X15" s="146">
        <v>1</v>
      </c>
      <c r="Y15" s="42"/>
      <c r="Z15" s="39"/>
      <c r="AA15" s="39"/>
      <c r="AB15" s="39"/>
      <c r="AC15" s="39"/>
      <c r="AD15" s="42"/>
      <c r="AE15" s="42"/>
      <c r="AF15" s="42"/>
      <c r="AG15" s="42"/>
      <c r="AH15" s="42"/>
      <c r="AI15" s="42"/>
      <c r="AJ15" s="42"/>
      <c r="AK15" s="42"/>
      <c r="AL15" s="42"/>
      <c r="AM15" s="42"/>
      <c r="AN15" s="42"/>
      <c r="AO15" s="42"/>
      <c r="AP15" s="42"/>
      <c r="AQ15" s="42"/>
      <c r="AR15" s="42"/>
      <c r="AS15" s="42" t="e">
        <f t="shared" ref="AS15:AS16" si="1">IF(I15="suma",SUM(AG15:AR15),IF(I15="creciente",MAX(AG15:AR15),IF(I15="DECRECIENTE",R15-MIN(AG15:AR15),IF(I15="CONSTANTE",AVERAGE(AG15:AR15)," "))))</f>
        <v>#DIV/0!</v>
      </c>
      <c r="AT15" s="43" t="e">
        <f t="shared" si="0"/>
        <v>#DIV/0!</v>
      </c>
      <c r="AU15" s="40" t="s">
        <v>445</v>
      </c>
      <c r="AV15" s="40" t="s">
        <v>476</v>
      </c>
      <c r="AW15" s="40" t="s">
        <v>445</v>
      </c>
      <c r="AX15" s="191" t="s">
        <v>106</v>
      </c>
      <c r="AY15" s="191" t="s">
        <v>198</v>
      </c>
    </row>
    <row r="16" spans="1:51 16384:16384" ht="82.8" x14ac:dyDescent="0.3">
      <c r="A16" s="39"/>
      <c r="B16" s="39"/>
      <c r="C16" s="39">
        <v>5</v>
      </c>
      <c r="D16" s="40" t="s">
        <v>638</v>
      </c>
      <c r="E16" s="40" t="s">
        <v>380</v>
      </c>
      <c r="F16" s="40" t="s">
        <v>639</v>
      </c>
      <c r="G16" s="40" t="s">
        <v>652</v>
      </c>
      <c r="H16" s="40" t="s">
        <v>653</v>
      </c>
      <c r="I16" s="40" t="s">
        <v>211</v>
      </c>
      <c r="J16" s="142" t="s">
        <v>198</v>
      </c>
      <c r="K16" s="40" t="s">
        <v>381</v>
      </c>
      <c r="L16" s="40" t="s">
        <v>654</v>
      </c>
      <c r="M16" s="40" t="s">
        <v>638</v>
      </c>
      <c r="N16" s="41"/>
      <c r="O16" s="41"/>
      <c r="P16" s="41"/>
      <c r="Q16" s="41"/>
      <c r="R16" s="143">
        <v>1</v>
      </c>
      <c r="S16" s="41" t="s">
        <v>299</v>
      </c>
      <c r="T16" s="145" t="s">
        <v>655</v>
      </c>
      <c r="U16" s="39"/>
      <c r="V16" s="39"/>
      <c r="W16" s="39"/>
      <c r="X16" s="146">
        <v>1</v>
      </c>
      <c r="Y16" s="42"/>
      <c r="Z16" s="39"/>
      <c r="AA16" s="39"/>
      <c r="AB16" s="39"/>
      <c r="AC16" s="39"/>
      <c r="AD16" s="42"/>
      <c r="AE16" s="42"/>
      <c r="AF16" s="42"/>
      <c r="AG16" s="42"/>
      <c r="AH16" s="42"/>
      <c r="AI16" s="42"/>
      <c r="AJ16" s="42"/>
      <c r="AK16" s="42"/>
      <c r="AL16" s="42"/>
      <c r="AM16" s="42"/>
      <c r="AN16" s="42"/>
      <c r="AO16" s="42"/>
      <c r="AP16" s="42"/>
      <c r="AQ16" s="42"/>
      <c r="AR16" s="42"/>
      <c r="AS16" s="42" t="e">
        <f t="shared" si="1"/>
        <v>#DIV/0!</v>
      </c>
      <c r="AT16" s="43" t="e">
        <f t="shared" si="0"/>
        <v>#DIV/0!</v>
      </c>
      <c r="AU16" s="40" t="s">
        <v>445</v>
      </c>
      <c r="AV16" s="40" t="s">
        <v>476</v>
      </c>
      <c r="AW16" s="40" t="s">
        <v>445</v>
      </c>
      <c r="AX16" s="191" t="s">
        <v>106</v>
      </c>
      <c r="AY16" s="191" t="s">
        <v>198</v>
      </c>
    </row>
    <row r="17" spans="1:51" ht="82.8" x14ac:dyDescent="0.3">
      <c r="A17" s="39"/>
      <c r="B17" s="39"/>
      <c r="C17" s="39">
        <v>5</v>
      </c>
      <c r="D17" s="40" t="s">
        <v>638</v>
      </c>
      <c r="E17" s="39"/>
      <c r="F17" s="40" t="s">
        <v>639</v>
      </c>
      <c r="G17" s="40" t="s">
        <v>656</v>
      </c>
      <c r="H17" s="40" t="s">
        <v>657</v>
      </c>
      <c r="I17" s="40" t="s">
        <v>211</v>
      </c>
      <c r="J17" s="40" t="s">
        <v>237</v>
      </c>
      <c r="K17" s="40" t="s">
        <v>381</v>
      </c>
      <c r="L17" s="40" t="s">
        <v>658</v>
      </c>
      <c r="M17" s="40" t="s">
        <v>638</v>
      </c>
      <c r="N17" s="41"/>
      <c r="O17" s="41"/>
      <c r="P17" s="41"/>
      <c r="Q17" s="41"/>
      <c r="R17" s="143">
        <v>1</v>
      </c>
      <c r="S17" s="41" t="s">
        <v>299</v>
      </c>
      <c r="T17" s="40" t="s">
        <v>659</v>
      </c>
      <c r="U17" s="42"/>
      <c r="V17" s="42"/>
      <c r="W17" s="42"/>
      <c r="X17" s="146">
        <v>1</v>
      </c>
      <c r="Y17" s="42"/>
      <c r="Z17" s="42"/>
      <c r="AA17" s="143"/>
      <c r="AB17" s="42"/>
      <c r="AC17" s="42"/>
      <c r="AD17" s="143"/>
      <c r="AE17" s="42"/>
      <c r="AF17" s="42"/>
      <c r="AG17" s="42"/>
      <c r="AH17" s="42"/>
      <c r="AI17" s="42"/>
      <c r="AJ17" s="42"/>
      <c r="AK17" s="42"/>
      <c r="AL17" s="42"/>
      <c r="AM17" s="42"/>
      <c r="AN17" s="42"/>
      <c r="AO17" s="42"/>
      <c r="AP17" s="42"/>
      <c r="AQ17" s="42"/>
      <c r="AR17" s="42"/>
      <c r="AS17" s="42" t="e">
        <f t="shared" ref="AS17" si="2">IF(I17="suma",SUM(AG17:AR17),IF(I17="creciente",MAX(AG17:AR17),IF(I17="DECRECIENTE",R17-MIN(AG17:AR17),IF(I17="CONSTANTE",AVERAGE(AG17:AR17)," "))))</f>
        <v>#DIV/0!</v>
      </c>
      <c r="AT17" s="43" t="e">
        <f t="shared" si="0"/>
        <v>#DIV/0!</v>
      </c>
      <c r="AU17" s="40" t="s">
        <v>445</v>
      </c>
      <c r="AV17" s="40" t="s">
        <v>476</v>
      </c>
      <c r="AW17" s="40" t="s">
        <v>445</v>
      </c>
      <c r="AX17" s="191" t="s">
        <v>106</v>
      </c>
      <c r="AY17" s="191" t="s">
        <v>198</v>
      </c>
    </row>
    <row r="18" spans="1:51" ht="82.8" x14ac:dyDescent="0.3">
      <c r="A18" s="39"/>
      <c r="B18" s="39"/>
      <c r="C18" s="39">
        <v>5</v>
      </c>
      <c r="D18" s="40" t="s">
        <v>638</v>
      </c>
      <c r="E18" s="40" t="s">
        <v>385</v>
      </c>
      <c r="F18" s="40" t="s">
        <v>639</v>
      </c>
      <c r="G18" s="40" t="s">
        <v>660</v>
      </c>
      <c r="H18" s="40" t="s">
        <v>661</v>
      </c>
      <c r="I18" s="40" t="s">
        <v>211</v>
      </c>
      <c r="J18" s="40" t="s">
        <v>198</v>
      </c>
      <c r="K18" s="40" t="s">
        <v>381</v>
      </c>
      <c r="L18" s="40" t="s">
        <v>661</v>
      </c>
      <c r="M18" s="40" t="s">
        <v>638</v>
      </c>
      <c r="N18" s="41"/>
      <c r="O18" s="41"/>
      <c r="P18" s="41"/>
      <c r="Q18" s="41"/>
      <c r="R18" s="143">
        <v>1</v>
      </c>
      <c r="S18" s="41" t="s">
        <v>299</v>
      </c>
      <c r="T18" s="40" t="s">
        <v>662</v>
      </c>
      <c r="U18" s="42"/>
      <c r="V18" s="42"/>
      <c r="W18" s="42"/>
      <c r="X18" s="146">
        <v>1</v>
      </c>
      <c r="Y18" s="42"/>
      <c r="Z18" s="42"/>
      <c r="AA18" s="143"/>
      <c r="AB18" s="42"/>
      <c r="AC18" s="42"/>
      <c r="AD18" s="143"/>
      <c r="AE18" s="42"/>
      <c r="AF18" s="42"/>
      <c r="AG18" s="42"/>
      <c r="AH18" s="42"/>
      <c r="AI18" s="42"/>
      <c r="AJ18" s="42"/>
      <c r="AK18" s="42"/>
      <c r="AL18" s="42"/>
      <c r="AM18" s="42"/>
      <c r="AN18" s="42"/>
      <c r="AO18" s="42"/>
      <c r="AP18" s="42"/>
      <c r="AQ18" s="42"/>
      <c r="AR18" s="42"/>
      <c r="AS18" s="42" t="e">
        <f t="shared" ref="AS18:AS20" si="3">IF(I18="suma",SUM(AG18:AR18),IF(I18="creciente",MAX(AG18:AR18),IF(I18="DECRECIENTE",R18-MIN(AG18:AR18),IF(I18="CONSTANTE",AVERAGE(AG18:AR18)," "))))</f>
        <v>#DIV/0!</v>
      </c>
      <c r="AT18" s="43" t="e">
        <f t="shared" si="0"/>
        <v>#DIV/0!</v>
      </c>
      <c r="AU18" s="40" t="s">
        <v>445</v>
      </c>
      <c r="AV18" s="40" t="s">
        <v>476</v>
      </c>
      <c r="AW18" s="40" t="s">
        <v>445</v>
      </c>
      <c r="AX18" s="191" t="s">
        <v>106</v>
      </c>
      <c r="AY18" s="191" t="s">
        <v>198</v>
      </c>
    </row>
    <row r="19" spans="1:51" ht="82.8" x14ac:dyDescent="0.3">
      <c r="A19" s="39"/>
      <c r="B19" s="39"/>
      <c r="C19" s="39">
        <v>5</v>
      </c>
      <c r="D19" s="40" t="s">
        <v>638</v>
      </c>
      <c r="E19" s="40"/>
      <c r="F19" s="40" t="s">
        <v>639</v>
      </c>
      <c r="G19" s="40" t="s">
        <v>663</v>
      </c>
      <c r="H19" s="40" t="s">
        <v>664</v>
      </c>
      <c r="I19" s="40" t="s">
        <v>211</v>
      </c>
      <c r="J19" s="142" t="s">
        <v>237</v>
      </c>
      <c r="K19" s="40" t="s">
        <v>381</v>
      </c>
      <c r="L19" s="40" t="s">
        <v>665</v>
      </c>
      <c r="M19" s="40" t="s">
        <v>638</v>
      </c>
      <c r="N19" s="41"/>
      <c r="O19" s="41"/>
      <c r="P19" s="41"/>
      <c r="Q19" s="41"/>
      <c r="R19" s="143">
        <v>1</v>
      </c>
      <c r="S19" s="41" t="s">
        <v>299</v>
      </c>
      <c r="T19" s="40" t="s">
        <v>666</v>
      </c>
      <c r="U19" s="42"/>
      <c r="V19" s="152"/>
      <c r="W19" s="152"/>
      <c r="X19" s="146">
        <v>1</v>
      </c>
      <c r="Y19" s="42"/>
      <c r="Z19" s="152"/>
      <c r="AA19" s="152"/>
      <c r="AB19" s="152"/>
      <c r="AC19" s="152"/>
      <c r="AD19" s="152"/>
      <c r="AE19" s="152"/>
      <c r="AF19" s="152"/>
      <c r="AG19" s="42"/>
      <c r="AH19" s="42"/>
      <c r="AI19" s="42"/>
      <c r="AJ19" s="42"/>
      <c r="AK19" s="42"/>
      <c r="AL19" s="42"/>
      <c r="AM19" s="42"/>
      <c r="AN19" s="42"/>
      <c r="AO19" s="42"/>
      <c r="AP19" s="42"/>
      <c r="AQ19" s="42"/>
      <c r="AR19" s="42"/>
      <c r="AS19" s="42" t="e">
        <f t="shared" si="3"/>
        <v>#DIV/0!</v>
      </c>
      <c r="AT19" s="43" t="e">
        <f t="shared" si="0"/>
        <v>#DIV/0!</v>
      </c>
      <c r="AU19" s="40" t="s">
        <v>445</v>
      </c>
      <c r="AV19" s="40" t="s">
        <v>476</v>
      </c>
      <c r="AW19" s="40" t="s">
        <v>445</v>
      </c>
      <c r="AX19" s="191" t="s">
        <v>106</v>
      </c>
      <c r="AY19" s="191" t="s">
        <v>198</v>
      </c>
    </row>
    <row r="20" spans="1:51" ht="82.8" x14ac:dyDescent="0.3">
      <c r="A20" s="39"/>
      <c r="B20" s="39"/>
      <c r="C20" s="39">
        <v>5</v>
      </c>
      <c r="D20" s="40" t="s">
        <v>638</v>
      </c>
      <c r="E20" s="40"/>
      <c r="F20" s="40" t="s">
        <v>639</v>
      </c>
      <c r="G20" s="40" t="s">
        <v>667</v>
      </c>
      <c r="H20" s="40" t="s">
        <v>668</v>
      </c>
      <c r="I20" s="40" t="s">
        <v>211</v>
      </c>
      <c r="J20" s="142" t="s">
        <v>198</v>
      </c>
      <c r="K20" s="40" t="s">
        <v>381</v>
      </c>
      <c r="L20" s="40" t="s">
        <v>669</v>
      </c>
      <c r="M20" s="40" t="s">
        <v>638</v>
      </c>
      <c r="N20" s="41"/>
      <c r="O20" s="41"/>
      <c r="P20" s="41"/>
      <c r="Q20" s="41"/>
      <c r="R20" s="143">
        <v>1</v>
      </c>
      <c r="S20" s="41" t="s">
        <v>299</v>
      </c>
      <c r="T20" s="40" t="s">
        <v>670</v>
      </c>
      <c r="U20" s="42"/>
      <c r="V20" s="42"/>
      <c r="W20" s="42"/>
      <c r="X20" s="146">
        <v>1</v>
      </c>
      <c r="Y20" s="42"/>
      <c r="Z20" s="152"/>
      <c r="AA20" s="152"/>
      <c r="AB20" s="42"/>
      <c r="AC20" s="42"/>
      <c r="AD20" s="42"/>
      <c r="AE20" s="42"/>
      <c r="AF20" s="152"/>
      <c r="AG20" s="42"/>
      <c r="AH20" s="42"/>
      <c r="AI20" s="42"/>
      <c r="AJ20" s="42"/>
      <c r="AK20" s="42"/>
      <c r="AL20" s="42"/>
      <c r="AM20" s="42"/>
      <c r="AN20" s="42"/>
      <c r="AO20" s="42"/>
      <c r="AP20" s="42"/>
      <c r="AQ20" s="42"/>
      <c r="AR20" s="42"/>
      <c r="AS20" s="42" t="e">
        <f t="shared" si="3"/>
        <v>#DIV/0!</v>
      </c>
      <c r="AT20" s="43" t="e">
        <f t="shared" si="0"/>
        <v>#DIV/0!</v>
      </c>
      <c r="AU20" s="40" t="s">
        <v>445</v>
      </c>
      <c r="AV20" s="40" t="s">
        <v>476</v>
      </c>
      <c r="AW20" s="40" t="s">
        <v>445</v>
      </c>
      <c r="AX20" s="191" t="s">
        <v>106</v>
      </c>
      <c r="AY20" s="191" t="s">
        <v>198</v>
      </c>
    </row>
    <row r="21" spans="1:51" x14ac:dyDescent="0.3">
      <c r="A21" s="610" t="s">
        <v>308</v>
      </c>
      <c r="B21" s="609" t="s">
        <v>309</v>
      </c>
      <c r="C21" s="609"/>
      <c r="D21" s="609"/>
      <c r="E21" s="609"/>
      <c r="F21" s="609"/>
      <c r="G21" s="611" t="s">
        <v>500</v>
      </c>
      <c r="H21" s="611"/>
      <c r="I21" s="611"/>
      <c r="J21" s="611"/>
      <c r="K21" s="611"/>
      <c r="L21" s="611"/>
      <c r="M21" s="611"/>
      <c r="N21" s="611"/>
      <c r="O21" s="609" t="s">
        <v>309</v>
      </c>
      <c r="P21" s="609"/>
      <c r="Q21" s="609"/>
      <c r="R21" s="609"/>
      <c r="S21" s="609"/>
      <c r="T21" s="609"/>
      <c r="U21" s="609" t="s">
        <v>309</v>
      </c>
      <c r="V21" s="609"/>
      <c r="W21" s="609"/>
      <c r="X21" s="609"/>
      <c r="Y21" s="609"/>
      <c r="Z21" s="609"/>
      <c r="AA21" s="609"/>
      <c r="AB21" s="609"/>
      <c r="AC21" s="609" t="s">
        <v>309</v>
      </c>
      <c r="AD21" s="609"/>
      <c r="AE21" s="609"/>
      <c r="AF21" s="609"/>
      <c r="AG21" s="609"/>
      <c r="AH21" s="609"/>
      <c r="AI21" s="609"/>
      <c r="AJ21" s="609"/>
      <c r="AK21" s="609"/>
      <c r="AL21" s="609"/>
      <c r="AM21" s="609"/>
      <c r="AN21" s="609"/>
      <c r="AO21" s="611" t="s">
        <v>311</v>
      </c>
      <c r="AP21" s="611"/>
      <c r="AQ21" s="611"/>
      <c r="AR21" s="611"/>
      <c r="AS21" s="609" t="s">
        <v>312</v>
      </c>
      <c r="AT21" s="609"/>
      <c r="AU21" s="609"/>
      <c r="AV21" s="609"/>
      <c r="AW21" s="609"/>
      <c r="AX21" s="609"/>
      <c r="AY21" s="609"/>
    </row>
    <row r="22" spans="1:51" x14ac:dyDescent="0.3">
      <c r="A22" s="610"/>
      <c r="B22" s="609" t="s">
        <v>671</v>
      </c>
      <c r="C22" s="609"/>
      <c r="D22" s="609"/>
      <c r="E22" s="609"/>
      <c r="F22" s="609"/>
      <c r="G22" s="611"/>
      <c r="H22" s="611"/>
      <c r="I22" s="611"/>
      <c r="J22" s="611"/>
      <c r="K22" s="611"/>
      <c r="L22" s="611"/>
      <c r="M22" s="611"/>
      <c r="N22" s="611"/>
      <c r="O22" s="609" t="s">
        <v>672</v>
      </c>
      <c r="P22" s="609"/>
      <c r="Q22" s="609"/>
      <c r="R22" s="609"/>
      <c r="S22" s="609"/>
      <c r="T22" s="609"/>
      <c r="U22" s="609" t="s">
        <v>314</v>
      </c>
      <c r="V22" s="609"/>
      <c r="W22" s="609"/>
      <c r="X22" s="609"/>
      <c r="Y22" s="609"/>
      <c r="Z22" s="609"/>
      <c r="AA22" s="609"/>
      <c r="AB22" s="609"/>
      <c r="AC22" s="609" t="s">
        <v>314</v>
      </c>
      <c r="AD22" s="609"/>
      <c r="AE22" s="609"/>
      <c r="AF22" s="609"/>
      <c r="AG22" s="609"/>
      <c r="AH22" s="609"/>
      <c r="AI22" s="609"/>
      <c r="AJ22" s="609"/>
      <c r="AK22" s="609"/>
      <c r="AL22" s="609"/>
      <c r="AM22" s="609"/>
      <c r="AN22" s="609"/>
      <c r="AO22" s="611"/>
      <c r="AP22" s="611"/>
      <c r="AQ22" s="611"/>
      <c r="AR22" s="611"/>
      <c r="AS22" s="609" t="s">
        <v>315</v>
      </c>
      <c r="AT22" s="609"/>
      <c r="AU22" s="609"/>
      <c r="AV22" s="609"/>
      <c r="AW22" s="609"/>
      <c r="AX22" s="609"/>
      <c r="AY22" s="609"/>
    </row>
    <row r="23" spans="1:51" ht="15" customHeight="1" x14ac:dyDescent="0.3">
      <c r="A23" s="610"/>
      <c r="B23" s="609" t="s">
        <v>503</v>
      </c>
      <c r="C23" s="609"/>
      <c r="D23" s="609"/>
      <c r="E23" s="609"/>
      <c r="F23" s="609"/>
      <c r="G23" s="611"/>
      <c r="H23" s="611"/>
      <c r="I23" s="611"/>
      <c r="J23" s="611"/>
      <c r="K23" s="611"/>
      <c r="L23" s="611"/>
      <c r="M23" s="611"/>
      <c r="N23" s="611"/>
      <c r="O23" s="609" t="s">
        <v>673</v>
      </c>
      <c r="P23" s="609"/>
      <c r="Q23" s="609"/>
      <c r="R23" s="609"/>
      <c r="S23" s="609"/>
      <c r="T23" s="609"/>
      <c r="U23" s="609" t="s">
        <v>317</v>
      </c>
      <c r="V23" s="609"/>
      <c r="W23" s="609"/>
      <c r="X23" s="609"/>
      <c r="Y23" s="609"/>
      <c r="Z23" s="609"/>
      <c r="AA23" s="609"/>
      <c r="AB23" s="609"/>
      <c r="AC23" s="609" t="s">
        <v>317</v>
      </c>
      <c r="AD23" s="609"/>
      <c r="AE23" s="609"/>
      <c r="AF23" s="609"/>
      <c r="AG23" s="609"/>
      <c r="AH23" s="609"/>
      <c r="AI23" s="609"/>
      <c r="AJ23" s="609"/>
      <c r="AK23" s="609"/>
      <c r="AL23" s="609"/>
      <c r="AM23" s="609"/>
      <c r="AN23" s="609"/>
      <c r="AO23" s="611"/>
      <c r="AP23" s="611"/>
      <c r="AQ23" s="611"/>
      <c r="AR23" s="611"/>
      <c r="AS23" s="609" t="s">
        <v>318</v>
      </c>
      <c r="AT23" s="609"/>
      <c r="AU23" s="609"/>
      <c r="AV23" s="609"/>
      <c r="AW23" s="609"/>
      <c r="AX23" s="609"/>
      <c r="AY23" s="609"/>
    </row>
  </sheetData>
  <mergeCells count="61">
    <mergeCell ref="AX1:AY1"/>
    <mergeCell ref="A2:AW2"/>
    <mergeCell ref="AX2:AY2"/>
    <mergeCell ref="A3:AW4"/>
    <mergeCell ref="AX3:AY3"/>
    <mergeCell ref="AX4:AY4"/>
    <mergeCell ref="A10:D10"/>
    <mergeCell ref="E10:AF10"/>
    <mergeCell ref="A11:E11"/>
    <mergeCell ref="F11:F12"/>
    <mergeCell ref="A1:AW1"/>
    <mergeCell ref="AS11:AT11"/>
    <mergeCell ref="A6:A8"/>
    <mergeCell ref="B6:C8"/>
    <mergeCell ref="D6:D8"/>
    <mergeCell ref="E6:F6"/>
    <mergeCell ref="I6:T8"/>
    <mergeCell ref="E7:F7"/>
    <mergeCell ref="E8:F8"/>
    <mergeCell ref="AG11:AR11"/>
    <mergeCell ref="G11:G12"/>
    <mergeCell ref="H11:H12"/>
    <mergeCell ref="A21:A23"/>
    <mergeCell ref="B21:F21"/>
    <mergeCell ref="G21:N23"/>
    <mergeCell ref="O21:T21"/>
    <mergeCell ref="U21:AB21"/>
    <mergeCell ref="AC22:AN22"/>
    <mergeCell ref="AS22:AY22"/>
    <mergeCell ref="B23:F23"/>
    <mergeCell ref="O23:T23"/>
    <mergeCell ref="U23:AB23"/>
    <mergeCell ref="AC23:AN23"/>
    <mergeCell ref="B22:F22"/>
    <mergeCell ref="AS23:AY23"/>
    <mergeCell ref="O22:T22"/>
    <mergeCell ref="U22:AB22"/>
    <mergeCell ref="AO21:AR23"/>
    <mergeCell ref="AS21:AY21"/>
    <mergeCell ref="AY5:AY12"/>
    <mergeCell ref="A9:D9"/>
    <mergeCell ref="E9:AF9"/>
    <mergeCell ref="A5:AF5"/>
    <mergeCell ref="AG5:AT10"/>
    <mergeCell ref="AU5:AU12"/>
    <mergeCell ref="AV5:AV12"/>
    <mergeCell ref="AW5:AW12"/>
    <mergeCell ref="AX5:AX12"/>
    <mergeCell ref="M11:M12"/>
    <mergeCell ref="N11:R11"/>
    <mergeCell ref="S11:S12"/>
    <mergeCell ref="T11:T12"/>
    <mergeCell ref="G6:H6"/>
    <mergeCell ref="G7:H7"/>
    <mergeCell ref="G8:H8"/>
    <mergeCell ref="I11:I12"/>
    <mergeCell ref="J11:J12"/>
    <mergeCell ref="K11:K12"/>
    <mergeCell ref="L11:L12"/>
    <mergeCell ref="AC21:AN21"/>
    <mergeCell ref="U11:AF11"/>
  </mergeCells>
  <dataValidations count="1">
    <dataValidation type="list" allowBlank="1" showInputMessage="1" showErrorMessage="1" sqref="I13:I20" xr:uid="{AA073A7C-1C07-49B9-B7B5-FBFC3DE1CD96}">
      <formula1>$XFD$13:$XFD$20</formula1>
    </dataValidation>
  </dataValidations>
  <pageMargins left="0.23622047244094491" right="0.23622047244094491" top="0.74803149606299213" bottom="0.74803149606299213" header="0.31496062992125984" footer="0.31496062992125984"/>
  <pageSetup paperSize="5" scale="22" orientation="landscape" r:id="rId1"/>
  <headerFooter>
    <oddFooter>&amp;C_x000D_&amp;1#&amp;"Calibri"&amp;10&amp;K000000 Información Pública Clasificada</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8C0CE-AF1A-4C60-A9BA-B20834845D88}">
  <sheetPr>
    <tabColor theme="2"/>
  </sheetPr>
  <dimension ref="A1:AY21"/>
  <sheetViews>
    <sheetView zoomScale="60" zoomScaleNormal="60" workbookViewId="0">
      <selection activeCell="AS21" sqref="A1:AY21"/>
    </sheetView>
  </sheetViews>
  <sheetFormatPr baseColWidth="10" defaultColWidth="10.88671875" defaultRowHeight="13.8" x14ac:dyDescent="0.3"/>
  <cols>
    <col min="1" max="1" width="15" style="31" customWidth="1"/>
    <col min="2" max="2" width="8.33203125" style="31" customWidth="1"/>
    <col min="3" max="3" width="11.44140625" style="31" customWidth="1"/>
    <col min="4" max="4" width="29.33203125" style="31" bestFit="1" customWidth="1"/>
    <col min="5" max="5" width="23" style="46" customWidth="1"/>
    <col min="6" max="6" width="31.109375" style="46" customWidth="1"/>
    <col min="7" max="7" width="31.109375" style="31" customWidth="1"/>
    <col min="8" max="8" width="34.33203125" style="31" customWidth="1"/>
    <col min="9" max="9" width="20.5546875" style="31" customWidth="1"/>
    <col min="10" max="10" width="18.88671875" style="31" customWidth="1"/>
    <col min="11" max="11" width="15.33203125" style="31" customWidth="1"/>
    <col min="12" max="12" width="36.21875" style="46" customWidth="1"/>
    <col min="13" max="13" width="21.109375" style="31" customWidth="1"/>
    <col min="14" max="17" width="8.6640625" style="31" customWidth="1"/>
    <col min="18" max="18" width="8.6640625" style="46" customWidth="1"/>
    <col min="19" max="19" width="22.33203125" style="31" customWidth="1"/>
    <col min="20" max="20" width="22.44140625" style="31" customWidth="1"/>
    <col min="21" max="31" width="7.44140625" style="31" customWidth="1"/>
    <col min="32" max="32" width="7.5546875" style="31" customWidth="1"/>
    <col min="33" max="43" width="8.109375" style="31" customWidth="1"/>
    <col min="44" max="44" width="5.88671875" style="31" customWidth="1"/>
    <col min="45" max="45" width="17.109375" style="31" customWidth="1"/>
    <col min="46" max="46" width="15.88671875" style="95" customWidth="1"/>
    <col min="47" max="47" width="31.33203125" style="31" customWidth="1"/>
    <col min="48" max="48" width="32.109375" style="31" customWidth="1"/>
    <col min="49" max="49" width="29.5546875" style="31" customWidth="1"/>
    <col min="50" max="51" width="24.44140625" style="31" customWidth="1"/>
    <col min="52" max="16382" width="10.88671875" style="31"/>
    <col min="16383" max="16383" width="9" style="31" customWidth="1"/>
    <col min="16384" max="16384" width="10.88671875" style="31"/>
  </cols>
  <sheetData>
    <row r="1" spans="1:51" x14ac:dyDescent="0.3">
      <c r="A1" s="600" t="s">
        <v>0</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2"/>
      <c r="AX1" s="595" t="s">
        <v>1</v>
      </c>
      <c r="AY1" s="596"/>
    </row>
    <row r="2" spans="1:51" x14ac:dyDescent="0.3">
      <c r="A2" s="603" t="s">
        <v>2</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5"/>
      <c r="AX2" s="597" t="s">
        <v>3</v>
      </c>
      <c r="AY2" s="598"/>
    </row>
    <row r="3" spans="1:51" x14ac:dyDescent="0.3">
      <c r="A3" s="606" t="s">
        <v>162</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8"/>
      <c r="AX3" s="597" t="s">
        <v>5</v>
      </c>
      <c r="AY3" s="598"/>
    </row>
    <row r="4" spans="1:51" x14ac:dyDescent="0.3">
      <c r="A4" s="600"/>
      <c r="B4" s="601"/>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2"/>
      <c r="AX4" s="599" t="s">
        <v>163</v>
      </c>
      <c r="AY4" s="599"/>
    </row>
    <row r="5" spans="1:51" ht="15" customHeight="1" x14ac:dyDescent="0.3">
      <c r="A5" s="583" t="s">
        <v>164</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5"/>
      <c r="AG5" s="586" t="s">
        <v>13</v>
      </c>
      <c r="AH5" s="587"/>
      <c r="AI5" s="587"/>
      <c r="AJ5" s="587"/>
      <c r="AK5" s="587"/>
      <c r="AL5" s="587"/>
      <c r="AM5" s="587"/>
      <c r="AN5" s="587"/>
      <c r="AO5" s="587"/>
      <c r="AP5" s="587"/>
      <c r="AQ5" s="587"/>
      <c r="AR5" s="587"/>
      <c r="AS5" s="587"/>
      <c r="AT5" s="588"/>
      <c r="AU5" s="580" t="s">
        <v>165</v>
      </c>
      <c r="AV5" s="580" t="s">
        <v>166</v>
      </c>
      <c r="AW5" s="580" t="s">
        <v>167</v>
      </c>
      <c r="AX5" s="580" t="s">
        <v>168</v>
      </c>
      <c r="AY5" s="580" t="s">
        <v>169</v>
      </c>
    </row>
    <row r="6" spans="1:51" ht="15" customHeight="1" x14ac:dyDescent="0.3">
      <c r="A6" s="616" t="s">
        <v>9</v>
      </c>
      <c r="B6" s="617">
        <v>45385</v>
      </c>
      <c r="C6" s="618"/>
      <c r="D6" s="588"/>
      <c r="E6" s="619" t="s">
        <v>11</v>
      </c>
      <c r="F6" s="619"/>
      <c r="G6" s="615"/>
      <c r="H6" s="615"/>
      <c r="I6" s="586"/>
      <c r="J6" s="587"/>
      <c r="K6" s="587"/>
      <c r="L6" s="587"/>
      <c r="M6" s="587"/>
      <c r="N6" s="587"/>
      <c r="O6" s="587"/>
      <c r="P6" s="587"/>
      <c r="Q6" s="587"/>
      <c r="R6" s="587"/>
      <c r="S6" s="587"/>
      <c r="T6" s="587"/>
      <c r="U6" s="32"/>
      <c r="V6" s="32"/>
      <c r="W6" s="32"/>
      <c r="X6" s="32"/>
      <c r="Y6" s="32"/>
      <c r="Z6" s="32"/>
      <c r="AA6" s="32"/>
      <c r="AB6" s="32"/>
      <c r="AC6" s="32"/>
      <c r="AD6" s="32"/>
      <c r="AE6" s="32"/>
      <c r="AF6" s="33"/>
      <c r="AG6" s="589"/>
      <c r="AH6" s="590"/>
      <c r="AI6" s="590"/>
      <c r="AJ6" s="590"/>
      <c r="AK6" s="590"/>
      <c r="AL6" s="590"/>
      <c r="AM6" s="590"/>
      <c r="AN6" s="590"/>
      <c r="AO6" s="590"/>
      <c r="AP6" s="590"/>
      <c r="AQ6" s="590"/>
      <c r="AR6" s="590"/>
      <c r="AS6" s="590"/>
      <c r="AT6" s="591"/>
      <c r="AU6" s="581"/>
      <c r="AV6" s="581"/>
      <c r="AW6" s="581"/>
      <c r="AX6" s="581"/>
      <c r="AY6" s="581"/>
    </row>
    <row r="7" spans="1:51" ht="15" customHeight="1" x14ac:dyDescent="0.3">
      <c r="A7" s="616"/>
      <c r="B7" s="618"/>
      <c r="C7" s="618"/>
      <c r="D7" s="591"/>
      <c r="E7" s="619" t="s">
        <v>12</v>
      </c>
      <c r="F7" s="619"/>
      <c r="G7" s="620"/>
      <c r="H7" s="620"/>
      <c r="I7" s="589"/>
      <c r="J7" s="590"/>
      <c r="K7" s="590"/>
      <c r="L7" s="590"/>
      <c r="M7" s="590"/>
      <c r="N7" s="590"/>
      <c r="O7" s="590"/>
      <c r="P7" s="590"/>
      <c r="Q7" s="590"/>
      <c r="R7" s="590"/>
      <c r="S7" s="590"/>
      <c r="T7" s="590"/>
      <c r="U7" s="34"/>
      <c r="V7" s="34"/>
      <c r="W7" s="34"/>
      <c r="X7" s="34"/>
      <c r="Y7" s="34"/>
      <c r="Z7" s="34"/>
      <c r="AA7" s="34"/>
      <c r="AB7" s="34"/>
      <c r="AC7" s="34"/>
      <c r="AD7" s="34"/>
      <c r="AE7" s="34"/>
      <c r="AF7" s="35"/>
      <c r="AG7" s="589"/>
      <c r="AH7" s="590"/>
      <c r="AI7" s="590"/>
      <c r="AJ7" s="590"/>
      <c r="AK7" s="590"/>
      <c r="AL7" s="590"/>
      <c r="AM7" s="590"/>
      <c r="AN7" s="590"/>
      <c r="AO7" s="590"/>
      <c r="AP7" s="590"/>
      <c r="AQ7" s="590"/>
      <c r="AR7" s="590"/>
      <c r="AS7" s="590"/>
      <c r="AT7" s="591"/>
      <c r="AU7" s="581"/>
      <c r="AV7" s="581"/>
      <c r="AW7" s="581"/>
      <c r="AX7" s="581"/>
      <c r="AY7" s="581"/>
    </row>
    <row r="8" spans="1:51" ht="15" customHeight="1" x14ac:dyDescent="0.3">
      <c r="A8" s="616"/>
      <c r="B8" s="618"/>
      <c r="C8" s="618"/>
      <c r="D8" s="594"/>
      <c r="E8" s="619" t="s">
        <v>13</v>
      </c>
      <c r="F8" s="619"/>
      <c r="G8" s="615" t="s">
        <v>14</v>
      </c>
      <c r="H8" s="615"/>
      <c r="I8" s="592"/>
      <c r="J8" s="593"/>
      <c r="K8" s="593"/>
      <c r="L8" s="593"/>
      <c r="M8" s="593"/>
      <c r="N8" s="593"/>
      <c r="O8" s="593"/>
      <c r="P8" s="593"/>
      <c r="Q8" s="593"/>
      <c r="R8" s="593"/>
      <c r="S8" s="593"/>
      <c r="T8" s="593"/>
      <c r="U8" s="36"/>
      <c r="V8" s="36"/>
      <c r="W8" s="36"/>
      <c r="X8" s="36"/>
      <c r="Y8" s="36"/>
      <c r="Z8" s="36"/>
      <c r="AA8" s="36"/>
      <c r="AB8" s="36"/>
      <c r="AC8" s="36"/>
      <c r="AD8" s="36"/>
      <c r="AE8" s="36"/>
      <c r="AF8" s="37"/>
      <c r="AG8" s="589"/>
      <c r="AH8" s="590"/>
      <c r="AI8" s="590"/>
      <c r="AJ8" s="590"/>
      <c r="AK8" s="590"/>
      <c r="AL8" s="590"/>
      <c r="AM8" s="590"/>
      <c r="AN8" s="590"/>
      <c r="AO8" s="590"/>
      <c r="AP8" s="590"/>
      <c r="AQ8" s="590"/>
      <c r="AR8" s="590"/>
      <c r="AS8" s="590"/>
      <c r="AT8" s="591"/>
      <c r="AU8" s="581"/>
      <c r="AV8" s="581"/>
      <c r="AW8" s="581"/>
      <c r="AX8" s="581"/>
      <c r="AY8" s="581"/>
    </row>
    <row r="9" spans="1:51" ht="15" customHeight="1" x14ac:dyDescent="0.3">
      <c r="A9" s="583" t="s">
        <v>170</v>
      </c>
      <c r="B9" s="584"/>
      <c r="C9" s="584"/>
      <c r="D9" s="584"/>
      <c r="E9" s="615" t="s">
        <v>56</v>
      </c>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589"/>
      <c r="AH9" s="590"/>
      <c r="AI9" s="590"/>
      <c r="AJ9" s="590"/>
      <c r="AK9" s="590"/>
      <c r="AL9" s="590"/>
      <c r="AM9" s="590"/>
      <c r="AN9" s="590"/>
      <c r="AO9" s="590"/>
      <c r="AP9" s="590"/>
      <c r="AQ9" s="590"/>
      <c r="AR9" s="590"/>
      <c r="AS9" s="590"/>
      <c r="AT9" s="591"/>
      <c r="AU9" s="581"/>
      <c r="AV9" s="581"/>
      <c r="AW9" s="581"/>
      <c r="AX9" s="581"/>
      <c r="AY9" s="581"/>
    </row>
    <row r="10" spans="1:51" ht="15" customHeight="1" x14ac:dyDescent="0.3">
      <c r="A10" s="583" t="s">
        <v>171</v>
      </c>
      <c r="B10" s="584"/>
      <c r="C10" s="584"/>
      <c r="D10" s="584"/>
      <c r="E10" s="615" t="s">
        <v>172</v>
      </c>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592"/>
      <c r="AH10" s="593"/>
      <c r="AI10" s="593"/>
      <c r="AJ10" s="593"/>
      <c r="AK10" s="593"/>
      <c r="AL10" s="593"/>
      <c r="AM10" s="593"/>
      <c r="AN10" s="593"/>
      <c r="AO10" s="593"/>
      <c r="AP10" s="593"/>
      <c r="AQ10" s="593"/>
      <c r="AR10" s="593"/>
      <c r="AS10" s="593"/>
      <c r="AT10" s="594"/>
      <c r="AU10" s="581"/>
      <c r="AV10" s="581"/>
      <c r="AW10" s="581"/>
      <c r="AX10" s="581"/>
      <c r="AY10" s="581"/>
    </row>
    <row r="11" spans="1:51" x14ac:dyDescent="0.3">
      <c r="A11" s="612" t="s">
        <v>173</v>
      </c>
      <c r="B11" s="613"/>
      <c r="C11" s="613"/>
      <c r="D11" s="613"/>
      <c r="E11" s="614"/>
      <c r="F11" s="580" t="s">
        <v>174</v>
      </c>
      <c r="G11" s="580" t="s">
        <v>175</v>
      </c>
      <c r="H11" s="580" t="s">
        <v>176</v>
      </c>
      <c r="I11" s="580" t="s">
        <v>177</v>
      </c>
      <c r="J11" s="580" t="s">
        <v>178</v>
      </c>
      <c r="K11" s="580" t="s">
        <v>179</v>
      </c>
      <c r="L11" s="580" t="s">
        <v>180</v>
      </c>
      <c r="M11" s="580" t="s">
        <v>181</v>
      </c>
      <c r="N11" s="612" t="s">
        <v>182</v>
      </c>
      <c r="O11" s="613"/>
      <c r="P11" s="613"/>
      <c r="Q11" s="613"/>
      <c r="R11" s="614"/>
      <c r="S11" s="580" t="s">
        <v>183</v>
      </c>
      <c r="T11" s="580" t="s">
        <v>184</v>
      </c>
      <c r="U11" s="583" t="s">
        <v>185</v>
      </c>
      <c r="V11" s="584"/>
      <c r="W11" s="584"/>
      <c r="X11" s="584"/>
      <c r="Y11" s="584"/>
      <c r="Z11" s="584"/>
      <c r="AA11" s="584"/>
      <c r="AB11" s="584"/>
      <c r="AC11" s="584"/>
      <c r="AD11" s="584"/>
      <c r="AE11" s="584"/>
      <c r="AF11" s="585"/>
      <c r="AG11" s="583" t="s">
        <v>186</v>
      </c>
      <c r="AH11" s="584"/>
      <c r="AI11" s="584"/>
      <c r="AJ11" s="584"/>
      <c r="AK11" s="584"/>
      <c r="AL11" s="584"/>
      <c r="AM11" s="584"/>
      <c r="AN11" s="584"/>
      <c r="AO11" s="584"/>
      <c r="AP11" s="584"/>
      <c r="AQ11" s="584"/>
      <c r="AR11" s="585"/>
      <c r="AS11" s="612" t="s">
        <v>40</v>
      </c>
      <c r="AT11" s="614"/>
      <c r="AU11" s="581"/>
      <c r="AV11" s="581"/>
      <c r="AW11" s="581"/>
      <c r="AX11" s="581"/>
      <c r="AY11" s="581"/>
    </row>
    <row r="12" spans="1:51" ht="27.6" x14ac:dyDescent="0.3">
      <c r="A12" s="38" t="s">
        <v>187</v>
      </c>
      <c r="B12" s="38" t="s">
        <v>188</v>
      </c>
      <c r="C12" s="38" t="s">
        <v>189</v>
      </c>
      <c r="D12" s="38" t="s">
        <v>190</v>
      </c>
      <c r="E12" s="38" t="s">
        <v>191</v>
      </c>
      <c r="F12" s="582"/>
      <c r="G12" s="582"/>
      <c r="H12" s="582"/>
      <c r="I12" s="582"/>
      <c r="J12" s="582"/>
      <c r="K12" s="582"/>
      <c r="L12" s="582"/>
      <c r="M12" s="582"/>
      <c r="N12" s="38">
        <v>2020</v>
      </c>
      <c r="O12" s="38">
        <v>2021</v>
      </c>
      <c r="P12" s="38">
        <v>2022</v>
      </c>
      <c r="Q12" s="38">
        <v>2023</v>
      </c>
      <c r="R12" s="38">
        <v>2024</v>
      </c>
      <c r="S12" s="582"/>
      <c r="T12" s="582"/>
      <c r="U12" s="44" t="s">
        <v>29</v>
      </c>
      <c r="V12" s="44" t="s">
        <v>30</v>
      </c>
      <c r="W12" s="44" t="s">
        <v>8</v>
      </c>
      <c r="X12" s="44" t="s">
        <v>31</v>
      </c>
      <c r="Y12" s="44" t="s">
        <v>32</v>
      </c>
      <c r="Z12" s="44" t="s">
        <v>33</v>
      </c>
      <c r="AA12" s="44" t="s">
        <v>34</v>
      </c>
      <c r="AB12" s="44" t="s">
        <v>35</v>
      </c>
      <c r="AC12" s="44" t="s">
        <v>36</v>
      </c>
      <c r="AD12" s="44" t="s">
        <v>37</v>
      </c>
      <c r="AE12" s="44" t="s">
        <v>38</v>
      </c>
      <c r="AF12" s="44" t="s">
        <v>39</v>
      </c>
      <c r="AG12" s="44" t="s">
        <v>29</v>
      </c>
      <c r="AH12" s="44" t="s">
        <v>30</v>
      </c>
      <c r="AI12" s="44" t="s">
        <v>8</v>
      </c>
      <c r="AJ12" s="44" t="s">
        <v>31</v>
      </c>
      <c r="AK12" s="44" t="s">
        <v>32</v>
      </c>
      <c r="AL12" s="44" t="s">
        <v>33</v>
      </c>
      <c r="AM12" s="44" t="s">
        <v>34</v>
      </c>
      <c r="AN12" s="44" t="s">
        <v>35</v>
      </c>
      <c r="AO12" s="44" t="s">
        <v>36</v>
      </c>
      <c r="AP12" s="44" t="s">
        <v>37</v>
      </c>
      <c r="AQ12" s="44" t="s">
        <v>38</v>
      </c>
      <c r="AR12" s="44" t="s">
        <v>39</v>
      </c>
      <c r="AS12" s="38" t="s">
        <v>192</v>
      </c>
      <c r="AT12" s="94" t="s">
        <v>193</v>
      </c>
      <c r="AU12" s="582"/>
      <c r="AV12" s="582"/>
      <c r="AW12" s="582"/>
      <c r="AX12" s="582"/>
      <c r="AY12" s="582"/>
    </row>
    <row r="13" spans="1:51" s="192" customFormat="1" ht="135" customHeight="1" x14ac:dyDescent="0.3">
      <c r="A13" s="40"/>
      <c r="B13" s="40"/>
      <c r="C13" s="40"/>
      <c r="D13" s="148" t="s">
        <v>674</v>
      </c>
      <c r="E13" s="40" t="s">
        <v>207</v>
      </c>
      <c r="F13" s="196" t="s">
        <v>675</v>
      </c>
      <c r="G13" s="196" t="s">
        <v>675</v>
      </c>
      <c r="H13" s="197" t="s">
        <v>676</v>
      </c>
      <c r="I13" s="40" t="s">
        <v>197</v>
      </c>
      <c r="J13" s="40" t="s">
        <v>198</v>
      </c>
      <c r="K13" s="40" t="s">
        <v>199</v>
      </c>
      <c r="L13" s="197" t="s">
        <v>676</v>
      </c>
      <c r="M13" s="40" t="s">
        <v>677</v>
      </c>
      <c r="N13" s="41"/>
      <c r="O13" s="41"/>
      <c r="P13" s="41"/>
      <c r="Q13" s="41"/>
      <c r="R13" s="220">
        <v>5</v>
      </c>
      <c r="S13" s="198" t="s">
        <v>214</v>
      </c>
      <c r="T13" s="148" t="s">
        <v>678</v>
      </c>
      <c r="U13" s="219">
        <v>1</v>
      </c>
      <c r="V13" s="219">
        <v>1</v>
      </c>
      <c r="W13" s="219">
        <v>1</v>
      </c>
      <c r="X13" s="219">
        <v>1</v>
      </c>
      <c r="Y13" s="219">
        <v>1</v>
      </c>
      <c r="Z13" s="219"/>
      <c r="AA13" s="219"/>
      <c r="AB13" s="219"/>
      <c r="AC13" s="219"/>
      <c r="AD13" s="219"/>
      <c r="AE13" s="219"/>
      <c r="AF13" s="219"/>
      <c r="AG13" s="188">
        <v>1</v>
      </c>
      <c r="AH13" s="188">
        <v>1</v>
      </c>
      <c r="AI13" s="188">
        <v>1</v>
      </c>
      <c r="AJ13" s="188"/>
      <c r="AK13" s="188"/>
      <c r="AL13" s="188"/>
      <c r="AM13" s="188"/>
      <c r="AN13" s="188"/>
      <c r="AO13" s="188"/>
      <c r="AP13" s="188"/>
      <c r="AQ13" s="188"/>
      <c r="AR13" s="188"/>
      <c r="AS13" s="188">
        <f>IF(I13="suma",SUM(AG13:AR13),IF(I13="creciente",MAX(AG13:AR13),IF(I13="DECRECIENTE",R13-MIN(AG13:AR13),IF(I13="CONSTANTE",AVERAGE(AG13:AR13)," "))))</f>
        <v>3</v>
      </c>
      <c r="AT13" s="190">
        <f>IF(I13="suma",AS13/R13,IF(I13="creciente",AS13/(MAX(U13:AF13)),IF(I13="DECRECIENTE",AS13/(Q13-(MIN(U13:AF13))),IF(I13="CONSTANTE",AS13/AVERAGE(U13:AF13)," "))))</f>
        <v>0.6</v>
      </c>
      <c r="AU13" s="155" t="s">
        <v>679</v>
      </c>
      <c r="AV13" s="291" t="s">
        <v>680</v>
      </c>
      <c r="AW13" s="155" t="s">
        <v>681</v>
      </c>
      <c r="AX13" s="155" t="s">
        <v>682</v>
      </c>
      <c r="AY13" s="153" t="s">
        <v>56</v>
      </c>
    </row>
    <row r="14" spans="1:51" s="192" customFormat="1" ht="74.400000000000006" customHeight="1" x14ac:dyDescent="0.3">
      <c r="A14" s="40"/>
      <c r="B14" s="40"/>
      <c r="C14" s="40"/>
      <c r="D14" s="148" t="s">
        <v>674</v>
      </c>
      <c r="E14" s="40" t="s">
        <v>207</v>
      </c>
      <c r="F14" s="196" t="s">
        <v>683</v>
      </c>
      <c r="G14" s="197" t="s">
        <v>683</v>
      </c>
      <c r="H14" s="193" t="s">
        <v>684</v>
      </c>
      <c r="I14" s="40" t="s">
        <v>197</v>
      </c>
      <c r="J14" s="40" t="s">
        <v>198</v>
      </c>
      <c r="K14" s="40" t="s">
        <v>199</v>
      </c>
      <c r="L14" s="148" t="s">
        <v>684</v>
      </c>
      <c r="M14" s="40" t="s">
        <v>677</v>
      </c>
      <c r="N14" s="41"/>
      <c r="O14" s="41"/>
      <c r="P14" s="41"/>
      <c r="Q14" s="41"/>
      <c r="R14" s="221">
        <v>4</v>
      </c>
      <c r="S14" s="198" t="s">
        <v>299</v>
      </c>
      <c r="T14" s="148" t="s">
        <v>685</v>
      </c>
      <c r="U14" s="219"/>
      <c r="V14" s="219"/>
      <c r="W14" s="219"/>
      <c r="X14" s="219">
        <v>4</v>
      </c>
      <c r="Y14" s="219"/>
      <c r="Z14" s="219"/>
      <c r="AA14" s="219"/>
      <c r="AB14" s="219"/>
      <c r="AC14" s="219"/>
      <c r="AD14" s="219"/>
      <c r="AE14" s="219"/>
      <c r="AF14" s="219"/>
      <c r="AG14" s="188"/>
      <c r="AH14" s="188"/>
      <c r="AI14" s="188"/>
      <c r="AJ14" s="188"/>
      <c r="AK14" s="188"/>
      <c r="AL14" s="188"/>
      <c r="AM14" s="188"/>
      <c r="AN14" s="188"/>
      <c r="AO14" s="188"/>
      <c r="AP14" s="188"/>
      <c r="AQ14" s="188"/>
      <c r="AR14" s="188"/>
      <c r="AS14" s="188"/>
      <c r="AT14" s="190"/>
      <c r="AU14" s="153" t="s">
        <v>445</v>
      </c>
      <c r="AV14" s="153" t="s">
        <v>476</v>
      </c>
      <c r="AW14" s="153" t="s">
        <v>445</v>
      </c>
      <c r="AX14" s="155" t="s">
        <v>106</v>
      </c>
      <c r="AY14" s="155" t="s">
        <v>198</v>
      </c>
    </row>
    <row r="15" spans="1:51" s="192" customFormat="1" ht="103.2" customHeight="1" x14ac:dyDescent="0.3">
      <c r="A15" s="40"/>
      <c r="B15" s="40"/>
      <c r="C15" s="40"/>
      <c r="D15" s="148" t="s">
        <v>674</v>
      </c>
      <c r="E15" s="40" t="s">
        <v>207</v>
      </c>
      <c r="F15" s="196" t="s">
        <v>686</v>
      </c>
      <c r="G15" s="196" t="s">
        <v>686</v>
      </c>
      <c r="H15" s="193" t="s">
        <v>687</v>
      </c>
      <c r="I15" s="40" t="s">
        <v>197</v>
      </c>
      <c r="J15" s="40" t="s">
        <v>198</v>
      </c>
      <c r="K15" s="40" t="s">
        <v>199</v>
      </c>
      <c r="L15" s="148" t="s">
        <v>687</v>
      </c>
      <c r="M15" s="40" t="s">
        <v>677</v>
      </c>
      <c r="N15" s="41"/>
      <c r="O15" s="41"/>
      <c r="P15" s="41"/>
      <c r="Q15" s="41"/>
      <c r="R15" s="221">
        <v>3</v>
      </c>
      <c r="S15" s="198" t="s">
        <v>299</v>
      </c>
      <c r="T15" s="148" t="s">
        <v>688</v>
      </c>
      <c r="U15" s="219"/>
      <c r="V15" s="219"/>
      <c r="W15" s="219"/>
      <c r="X15" s="219">
        <v>3</v>
      </c>
      <c r="Y15" s="219"/>
      <c r="Z15" s="219"/>
      <c r="AA15" s="219"/>
      <c r="AB15" s="219"/>
      <c r="AC15" s="219"/>
      <c r="AD15" s="219"/>
      <c r="AE15" s="219"/>
      <c r="AF15" s="219"/>
      <c r="AG15" s="188"/>
      <c r="AH15" s="188"/>
      <c r="AI15" s="188"/>
      <c r="AJ15" s="188"/>
      <c r="AK15" s="188"/>
      <c r="AL15" s="188"/>
      <c r="AM15" s="188"/>
      <c r="AN15" s="188"/>
      <c r="AO15" s="188"/>
      <c r="AP15" s="188"/>
      <c r="AQ15" s="188"/>
      <c r="AR15" s="188"/>
      <c r="AS15" s="188"/>
      <c r="AT15" s="190"/>
      <c r="AU15" s="153" t="s">
        <v>445</v>
      </c>
      <c r="AV15" s="153" t="s">
        <v>476</v>
      </c>
      <c r="AW15" s="153" t="s">
        <v>445</v>
      </c>
      <c r="AX15" s="155" t="s">
        <v>106</v>
      </c>
      <c r="AY15" s="155" t="s">
        <v>198</v>
      </c>
    </row>
    <row r="16" spans="1:51" s="192" customFormat="1" ht="264.75" customHeight="1" x14ac:dyDescent="0.3">
      <c r="A16" s="40"/>
      <c r="B16" s="40"/>
      <c r="C16" s="40"/>
      <c r="D16" s="148" t="s">
        <v>674</v>
      </c>
      <c r="E16" s="40"/>
      <c r="F16" s="196" t="s">
        <v>689</v>
      </c>
      <c r="G16" s="196" t="s">
        <v>689</v>
      </c>
      <c r="H16" s="151" t="s">
        <v>690</v>
      </c>
      <c r="I16" s="40" t="s">
        <v>211</v>
      </c>
      <c r="J16" s="40" t="s">
        <v>237</v>
      </c>
      <c r="K16" s="40" t="s">
        <v>381</v>
      </c>
      <c r="L16" s="148" t="s">
        <v>691</v>
      </c>
      <c r="M16" s="40" t="s">
        <v>677</v>
      </c>
      <c r="N16" s="41"/>
      <c r="O16" s="41"/>
      <c r="P16" s="41"/>
      <c r="Q16" s="41"/>
      <c r="R16" s="222">
        <v>1</v>
      </c>
      <c r="S16" s="198" t="s">
        <v>214</v>
      </c>
      <c r="T16" s="149" t="s">
        <v>692</v>
      </c>
      <c r="U16" s="150">
        <v>1</v>
      </c>
      <c r="V16" s="150">
        <v>1</v>
      </c>
      <c r="W16" s="150">
        <v>1</v>
      </c>
      <c r="X16" s="150">
        <v>1</v>
      </c>
      <c r="Y16" s="150">
        <v>1</v>
      </c>
      <c r="Z16" s="150"/>
      <c r="AA16" s="150"/>
      <c r="AB16" s="150"/>
      <c r="AC16" s="150"/>
      <c r="AD16" s="150"/>
      <c r="AE16" s="150"/>
      <c r="AF16" s="150"/>
      <c r="AG16" s="203">
        <v>1</v>
      </c>
      <c r="AH16" s="203">
        <v>1</v>
      </c>
      <c r="AI16" s="203">
        <v>1</v>
      </c>
      <c r="AJ16" s="188"/>
      <c r="AK16" s="188"/>
      <c r="AL16" s="188"/>
      <c r="AM16" s="188"/>
      <c r="AN16" s="188"/>
      <c r="AO16" s="188"/>
      <c r="AP16" s="188"/>
      <c r="AQ16" s="188"/>
      <c r="AR16" s="188"/>
      <c r="AS16" s="203">
        <v>1</v>
      </c>
      <c r="AT16" s="190">
        <f t="shared" ref="AT16:AT18" si="0">IF(I16="suma",AS16/R16,IF(I16="creciente",AS16/(MAX(U16:AF16)),IF(I16="DECRECIENTE",AS16/(Q16-(MIN(U16:AF16))),IF(I16="CONSTANTE",AS16/AVERAGE(U16:AF16)," "))))</f>
        <v>1</v>
      </c>
      <c r="AU16" s="155" t="s">
        <v>693</v>
      </c>
      <c r="AV16" s="291" t="s">
        <v>694</v>
      </c>
      <c r="AW16" s="155" t="s">
        <v>695</v>
      </c>
      <c r="AX16" s="155" t="s">
        <v>682</v>
      </c>
      <c r="AY16" s="153" t="s">
        <v>56</v>
      </c>
    </row>
    <row r="17" spans="1:51" s="192" customFormat="1" ht="138" x14ac:dyDescent="0.3">
      <c r="A17" s="40"/>
      <c r="B17" s="40"/>
      <c r="C17" s="40"/>
      <c r="D17" s="148" t="s">
        <v>674</v>
      </c>
      <c r="E17" s="40" t="s">
        <v>207</v>
      </c>
      <c r="F17" s="196" t="s">
        <v>696</v>
      </c>
      <c r="G17" s="196" t="s">
        <v>696</v>
      </c>
      <c r="H17" s="151" t="s">
        <v>697</v>
      </c>
      <c r="I17" s="40" t="s">
        <v>211</v>
      </c>
      <c r="J17" s="40" t="s">
        <v>237</v>
      </c>
      <c r="K17" s="40" t="s">
        <v>381</v>
      </c>
      <c r="L17" s="148" t="s">
        <v>698</v>
      </c>
      <c r="M17" s="40" t="s">
        <v>677</v>
      </c>
      <c r="N17" s="41"/>
      <c r="O17" s="41"/>
      <c r="P17" s="41"/>
      <c r="Q17" s="41"/>
      <c r="R17" s="222">
        <v>1</v>
      </c>
      <c r="S17" s="198" t="s">
        <v>299</v>
      </c>
      <c r="T17" s="148" t="s">
        <v>699</v>
      </c>
      <c r="U17" s="150"/>
      <c r="V17" s="150"/>
      <c r="W17" s="150"/>
      <c r="X17" s="150">
        <v>1</v>
      </c>
      <c r="Y17" s="150"/>
      <c r="Z17" s="150"/>
      <c r="AA17" s="150"/>
      <c r="AB17" s="150"/>
      <c r="AC17" s="150"/>
      <c r="AD17" s="150"/>
      <c r="AE17" s="150"/>
      <c r="AF17" s="150"/>
      <c r="AG17" s="188"/>
      <c r="AH17" s="188"/>
      <c r="AI17" s="188"/>
      <c r="AJ17" s="188"/>
      <c r="AK17" s="188"/>
      <c r="AL17" s="188"/>
      <c r="AM17" s="188"/>
      <c r="AN17" s="188"/>
      <c r="AO17" s="188"/>
      <c r="AP17" s="188"/>
      <c r="AQ17" s="188"/>
      <c r="AR17" s="188"/>
      <c r="AS17" s="188"/>
      <c r="AT17" s="190"/>
      <c r="AU17" s="153" t="s">
        <v>445</v>
      </c>
      <c r="AV17" s="153" t="s">
        <v>476</v>
      </c>
      <c r="AW17" s="153" t="s">
        <v>445</v>
      </c>
      <c r="AX17" s="155" t="s">
        <v>106</v>
      </c>
      <c r="AY17" s="155" t="s">
        <v>198</v>
      </c>
    </row>
    <row r="18" spans="1:51" s="192" customFormat="1" ht="315.60000000000002" customHeight="1" x14ac:dyDescent="0.3">
      <c r="A18" s="40"/>
      <c r="B18" s="40"/>
      <c r="C18" s="40"/>
      <c r="D18" s="148" t="s">
        <v>674</v>
      </c>
      <c r="E18" s="40"/>
      <c r="F18" s="196" t="s">
        <v>700</v>
      </c>
      <c r="G18" s="196" t="s">
        <v>700</v>
      </c>
      <c r="H18" s="148" t="s">
        <v>701</v>
      </c>
      <c r="I18" s="40" t="s">
        <v>197</v>
      </c>
      <c r="J18" s="40" t="s">
        <v>198</v>
      </c>
      <c r="K18" s="40" t="s">
        <v>199</v>
      </c>
      <c r="L18" s="148" t="s">
        <v>702</v>
      </c>
      <c r="M18" s="40" t="s">
        <v>677</v>
      </c>
      <c r="N18" s="41"/>
      <c r="O18" s="41"/>
      <c r="P18" s="41"/>
      <c r="Q18" s="41"/>
      <c r="R18" s="220">
        <v>5</v>
      </c>
      <c r="S18" s="198" t="s">
        <v>214</v>
      </c>
      <c r="T18" s="148" t="s">
        <v>703</v>
      </c>
      <c r="U18" s="219">
        <v>1</v>
      </c>
      <c r="V18" s="219">
        <v>1</v>
      </c>
      <c r="W18" s="219">
        <v>1</v>
      </c>
      <c r="X18" s="219">
        <v>1</v>
      </c>
      <c r="Y18" s="219">
        <v>1</v>
      </c>
      <c r="Z18" s="219"/>
      <c r="AA18" s="219"/>
      <c r="AB18" s="219"/>
      <c r="AC18" s="219"/>
      <c r="AD18" s="219"/>
      <c r="AE18" s="219"/>
      <c r="AF18" s="219"/>
      <c r="AG18" s="188">
        <v>1</v>
      </c>
      <c r="AH18" s="188">
        <v>1</v>
      </c>
      <c r="AI18" s="188">
        <v>1</v>
      </c>
      <c r="AJ18" s="188"/>
      <c r="AK18" s="188"/>
      <c r="AL18" s="188"/>
      <c r="AM18" s="188"/>
      <c r="AN18" s="188"/>
      <c r="AO18" s="188"/>
      <c r="AP18" s="188"/>
      <c r="AQ18" s="188"/>
      <c r="AR18" s="188"/>
      <c r="AS18" s="188">
        <f t="shared" ref="AS18" si="1">IF(I18="suma",SUM(AG18:AR18),IF(I18="creciente",MAX(AG18:AR18),IF(I18="DECRECIENTE",R18-MIN(AG18:AR18),IF(I18="CONSTANTE",AVERAGE(AG18:AR18)," "))))</f>
        <v>3</v>
      </c>
      <c r="AT18" s="190">
        <f t="shared" si="0"/>
        <v>0.6</v>
      </c>
      <c r="AU18" s="155" t="s">
        <v>704</v>
      </c>
      <c r="AV18" s="291" t="s">
        <v>705</v>
      </c>
      <c r="AW18" s="155" t="s">
        <v>706</v>
      </c>
      <c r="AX18" s="155" t="s">
        <v>682</v>
      </c>
      <c r="AY18" s="153" t="s">
        <v>56</v>
      </c>
    </row>
    <row r="19" spans="1:51" x14ac:dyDescent="0.3">
      <c r="A19" s="610" t="s">
        <v>308</v>
      </c>
      <c r="B19" s="609" t="s">
        <v>309</v>
      </c>
      <c r="C19" s="609"/>
      <c r="D19" s="609"/>
      <c r="E19" s="609"/>
      <c r="F19" s="609"/>
      <c r="G19" s="611" t="s">
        <v>500</v>
      </c>
      <c r="H19" s="611"/>
      <c r="I19" s="611"/>
      <c r="J19" s="611"/>
      <c r="K19" s="611"/>
      <c r="L19" s="611"/>
      <c r="M19" s="611"/>
      <c r="N19" s="611"/>
      <c r="O19" s="609" t="s">
        <v>309</v>
      </c>
      <c r="P19" s="609"/>
      <c r="Q19" s="609"/>
      <c r="R19" s="609"/>
      <c r="S19" s="609"/>
      <c r="T19" s="609"/>
      <c r="U19" s="609" t="s">
        <v>309</v>
      </c>
      <c r="V19" s="609"/>
      <c r="W19" s="609"/>
      <c r="X19" s="609"/>
      <c r="Y19" s="609"/>
      <c r="Z19" s="609"/>
      <c r="AA19" s="609"/>
      <c r="AB19" s="609"/>
      <c r="AC19" s="609" t="s">
        <v>309</v>
      </c>
      <c r="AD19" s="609"/>
      <c r="AE19" s="609"/>
      <c r="AF19" s="609"/>
      <c r="AG19" s="609"/>
      <c r="AH19" s="609"/>
      <c r="AI19" s="609"/>
      <c r="AJ19" s="609"/>
      <c r="AK19" s="609"/>
      <c r="AL19" s="609"/>
      <c r="AM19" s="609"/>
      <c r="AN19" s="609"/>
      <c r="AO19" s="611" t="s">
        <v>311</v>
      </c>
      <c r="AP19" s="611"/>
      <c r="AQ19" s="611"/>
      <c r="AR19" s="611"/>
      <c r="AS19" s="609" t="s">
        <v>312</v>
      </c>
      <c r="AT19" s="609"/>
      <c r="AU19" s="609"/>
      <c r="AV19" s="609"/>
      <c r="AW19" s="609"/>
      <c r="AX19" s="609"/>
      <c r="AY19" s="609"/>
    </row>
    <row r="20" spans="1:51" ht="13.95" customHeight="1" x14ac:dyDescent="0.3">
      <c r="A20" s="610"/>
      <c r="B20" s="609" t="s">
        <v>707</v>
      </c>
      <c r="C20" s="609"/>
      <c r="D20" s="609"/>
      <c r="E20" s="609"/>
      <c r="F20" s="609"/>
      <c r="G20" s="611"/>
      <c r="H20" s="611"/>
      <c r="I20" s="611"/>
      <c r="J20" s="611"/>
      <c r="K20" s="611"/>
      <c r="L20" s="611"/>
      <c r="M20" s="611"/>
      <c r="N20" s="611"/>
      <c r="O20" s="609" t="s">
        <v>708</v>
      </c>
      <c r="P20" s="609"/>
      <c r="Q20" s="609"/>
      <c r="R20" s="609"/>
      <c r="S20" s="609"/>
      <c r="T20" s="609"/>
      <c r="U20" s="609" t="s">
        <v>314</v>
      </c>
      <c r="V20" s="609"/>
      <c r="W20" s="609"/>
      <c r="X20" s="609"/>
      <c r="Y20" s="609"/>
      <c r="Z20" s="609"/>
      <c r="AA20" s="609"/>
      <c r="AB20" s="609"/>
      <c r="AC20" s="609" t="s">
        <v>314</v>
      </c>
      <c r="AD20" s="609"/>
      <c r="AE20" s="609"/>
      <c r="AF20" s="609"/>
      <c r="AG20" s="609"/>
      <c r="AH20" s="609"/>
      <c r="AI20" s="609"/>
      <c r="AJ20" s="609"/>
      <c r="AK20" s="609"/>
      <c r="AL20" s="609"/>
      <c r="AM20" s="609"/>
      <c r="AN20" s="609"/>
      <c r="AO20" s="611"/>
      <c r="AP20" s="611"/>
      <c r="AQ20" s="611"/>
      <c r="AR20" s="611"/>
      <c r="AS20" s="609" t="s">
        <v>315</v>
      </c>
      <c r="AT20" s="609"/>
      <c r="AU20" s="609"/>
      <c r="AV20" s="609"/>
      <c r="AW20" s="609"/>
      <c r="AX20" s="609"/>
      <c r="AY20" s="609"/>
    </row>
    <row r="21" spans="1:51" ht="15" customHeight="1" x14ac:dyDescent="0.3">
      <c r="A21" s="610"/>
      <c r="B21" s="609" t="s">
        <v>503</v>
      </c>
      <c r="C21" s="609"/>
      <c r="D21" s="609"/>
      <c r="E21" s="609"/>
      <c r="F21" s="609"/>
      <c r="G21" s="611"/>
      <c r="H21" s="611"/>
      <c r="I21" s="611"/>
      <c r="J21" s="611"/>
      <c r="K21" s="611"/>
      <c r="L21" s="611"/>
      <c r="M21" s="611"/>
      <c r="N21" s="611"/>
      <c r="O21" s="609" t="s">
        <v>709</v>
      </c>
      <c r="P21" s="609"/>
      <c r="Q21" s="609"/>
      <c r="R21" s="609"/>
      <c r="S21" s="609"/>
      <c r="T21" s="609"/>
      <c r="U21" s="609" t="s">
        <v>317</v>
      </c>
      <c r="V21" s="609"/>
      <c r="W21" s="609"/>
      <c r="X21" s="609"/>
      <c r="Y21" s="609"/>
      <c r="Z21" s="609"/>
      <c r="AA21" s="609"/>
      <c r="AB21" s="609"/>
      <c r="AC21" s="609" t="s">
        <v>317</v>
      </c>
      <c r="AD21" s="609"/>
      <c r="AE21" s="609"/>
      <c r="AF21" s="609"/>
      <c r="AG21" s="609"/>
      <c r="AH21" s="609"/>
      <c r="AI21" s="609"/>
      <c r="AJ21" s="609"/>
      <c r="AK21" s="609"/>
      <c r="AL21" s="609"/>
      <c r="AM21" s="609"/>
      <c r="AN21" s="609"/>
      <c r="AO21" s="611"/>
      <c r="AP21" s="611"/>
      <c r="AQ21" s="611"/>
      <c r="AR21" s="611"/>
      <c r="AS21" s="609" t="s">
        <v>318</v>
      </c>
      <c r="AT21" s="609"/>
      <c r="AU21" s="609"/>
      <c r="AV21" s="609"/>
      <c r="AW21" s="609"/>
      <c r="AX21" s="609"/>
      <c r="AY21" s="609"/>
    </row>
  </sheetData>
  <mergeCells count="61">
    <mergeCell ref="AX1:AY1"/>
    <mergeCell ref="A2:AW2"/>
    <mergeCell ref="AX2:AY2"/>
    <mergeCell ref="A3:AW4"/>
    <mergeCell ref="AX3:AY3"/>
    <mergeCell ref="AX4:AY4"/>
    <mergeCell ref="A10:D10"/>
    <mergeCell ref="E10:AF10"/>
    <mergeCell ref="A11:E11"/>
    <mergeCell ref="F11:F12"/>
    <mergeCell ref="A1:AW1"/>
    <mergeCell ref="AS11:AT11"/>
    <mergeCell ref="A6:A8"/>
    <mergeCell ref="B6:C8"/>
    <mergeCell ref="D6:D8"/>
    <mergeCell ref="E6:F6"/>
    <mergeCell ref="I6:T8"/>
    <mergeCell ref="E7:F7"/>
    <mergeCell ref="E8:F8"/>
    <mergeCell ref="AG11:AR11"/>
    <mergeCell ref="G11:G12"/>
    <mergeCell ref="H11:H12"/>
    <mergeCell ref="A19:A21"/>
    <mergeCell ref="B19:F19"/>
    <mergeCell ref="G19:N21"/>
    <mergeCell ref="O19:T19"/>
    <mergeCell ref="U19:AB19"/>
    <mergeCell ref="AC20:AN20"/>
    <mergeCell ref="AS20:AY20"/>
    <mergeCell ref="B21:F21"/>
    <mergeCell ref="O21:T21"/>
    <mergeCell ref="U21:AB21"/>
    <mergeCell ref="AC21:AN21"/>
    <mergeCell ref="B20:F20"/>
    <mergeCell ref="AS21:AY21"/>
    <mergeCell ref="O20:T20"/>
    <mergeCell ref="U20:AB20"/>
    <mergeCell ref="AO19:AR21"/>
    <mergeCell ref="AS19:AY19"/>
    <mergeCell ref="AY5:AY12"/>
    <mergeCell ref="A9:D9"/>
    <mergeCell ref="E9:AF9"/>
    <mergeCell ref="A5:AF5"/>
    <mergeCell ref="AG5:AT10"/>
    <mergeCell ref="AU5:AU12"/>
    <mergeCell ref="AV5:AV12"/>
    <mergeCell ref="AW5:AW12"/>
    <mergeCell ref="AX5:AX12"/>
    <mergeCell ref="M11:M12"/>
    <mergeCell ref="N11:R11"/>
    <mergeCell ref="S11:S12"/>
    <mergeCell ref="T11:T12"/>
    <mergeCell ref="G6:H6"/>
    <mergeCell ref="G7:H7"/>
    <mergeCell ref="G8:H8"/>
    <mergeCell ref="I11:I12"/>
    <mergeCell ref="J11:J12"/>
    <mergeCell ref="K11:K12"/>
    <mergeCell ref="L11:L12"/>
    <mergeCell ref="AC19:AN19"/>
    <mergeCell ref="U11:AF11"/>
  </mergeCells>
  <dataValidations count="1">
    <dataValidation type="list" allowBlank="1" showInputMessage="1" showErrorMessage="1" sqref="I13:I18" xr:uid="{627B06AB-33CE-40F2-9475-5C662ADEB10F}">
      <formula1>$XFD$13:$XFD$18</formula1>
    </dataValidation>
  </dataValidations>
  <pageMargins left="0.23622047244094491" right="0.23622047244094491" top="0.74803149606299213" bottom="0.74803149606299213" header="0.31496062992125984" footer="0.31496062992125984"/>
  <pageSetup paperSize="9" scale="18" orientation="landscape" r:id="rId1"/>
  <headerFooter>
    <oddFooter>&amp;C_x000D_&amp;1#&amp;"Calibri"&amp;10&amp;K000000 Información Pública Clasificada</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E34"/>
  <sheetViews>
    <sheetView zoomScale="120" zoomScaleNormal="120" workbookViewId="0">
      <selection activeCell="C34" sqref="A1:E34"/>
    </sheetView>
  </sheetViews>
  <sheetFormatPr baseColWidth="10" defaultColWidth="11.44140625" defaultRowHeight="14.4" x14ac:dyDescent="0.3"/>
  <cols>
    <col min="1" max="1" width="21" customWidth="1"/>
    <col min="2" max="3" width="20.5546875" customWidth="1"/>
    <col min="4" max="4" width="13.5546875" customWidth="1"/>
    <col min="5" max="5" width="21.109375" customWidth="1"/>
  </cols>
  <sheetData>
    <row r="1" spans="1:5" s="2" customFormat="1" ht="16.5" customHeight="1" x14ac:dyDescent="0.3">
      <c r="A1" s="651"/>
      <c r="B1" s="654" t="s">
        <v>0</v>
      </c>
      <c r="C1" s="654"/>
      <c r="D1" s="654"/>
      <c r="E1" s="120" t="s">
        <v>1</v>
      </c>
    </row>
    <row r="2" spans="1:5" s="2" customFormat="1" ht="20.25" customHeight="1" x14ac:dyDescent="0.3">
      <c r="A2" s="652"/>
      <c r="B2" s="655" t="s">
        <v>2</v>
      </c>
      <c r="C2" s="655"/>
      <c r="D2" s="655"/>
      <c r="E2" s="121" t="s">
        <v>3</v>
      </c>
    </row>
    <row r="3" spans="1:5" s="2" customFormat="1" ht="30" customHeight="1" x14ac:dyDescent="0.3">
      <c r="A3" s="652"/>
      <c r="B3" s="642" t="s">
        <v>4</v>
      </c>
      <c r="C3" s="642"/>
      <c r="D3" s="642"/>
      <c r="E3" s="121" t="s">
        <v>5</v>
      </c>
    </row>
    <row r="4" spans="1:5" s="2" customFormat="1" ht="16.5" customHeight="1" thickBot="1" x14ac:dyDescent="0.35">
      <c r="A4" s="653"/>
      <c r="B4" s="422"/>
      <c r="C4" s="422"/>
      <c r="D4" s="422"/>
      <c r="E4" s="122" t="s">
        <v>710</v>
      </c>
    </row>
    <row r="5" spans="1:5" s="2" customFormat="1" ht="9" customHeight="1" thickBot="1" x14ac:dyDescent="0.35">
      <c r="A5"/>
      <c r="B5"/>
      <c r="C5"/>
      <c r="D5"/>
      <c r="E5"/>
    </row>
    <row r="6" spans="1:5" ht="14.25" customHeight="1" x14ac:dyDescent="0.3">
      <c r="A6" s="646" t="s">
        <v>711</v>
      </c>
      <c r="B6" s="346"/>
      <c r="C6" s="346"/>
      <c r="D6" s="346"/>
      <c r="E6" s="647"/>
    </row>
    <row r="7" spans="1:5" ht="15.75" customHeight="1" thickBot="1" x14ac:dyDescent="0.35">
      <c r="A7" s="127" t="s">
        <v>712</v>
      </c>
      <c r="B7" s="128" t="s">
        <v>713</v>
      </c>
      <c r="C7" s="656" t="s">
        <v>714</v>
      </c>
      <c r="D7" s="656"/>
      <c r="E7" s="657"/>
    </row>
    <row r="8" spans="1:5" ht="99.6" customHeight="1" x14ac:dyDescent="0.3">
      <c r="A8" s="277">
        <v>45351</v>
      </c>
      <c r="B8" s="278" t="s">
        <v>715</v>
      </c>
      <c r="C8" s="658" t="s">
        <v>716</v>
      </c>
      <c r="D8" s="659"/>
      <c r="E8" s="660"/>
    </row>
    <row r="9" spans="1:5" x14ac:dyDescent="0.3">
      <c r="A9" s="124"/>
      <c r="B9" s="123"/>
      <c r="C9" s="648"/>
      <c r="D9" s="649"/>
      <c r="E9" s="650"/>
    </row>
    <row r="10" spans="1:5" x14ac:dyDescent="0.3">
      <c r="A10" s="124"/>
      <c r="B10" s="123"/>
      <c r="C10" s="648"/>
      <c r="D10" s="649"/>
      <c r="E10" s="650"/>
    </row>
    <row r="11" spans="1:5" x14ac:dyDescent="0.3">
      <c r="A11" s="124"/>
      <c r="B11" s="123"/>
      <c r="C11" s="648"/>
      <c r="D11" s="649"/>
      <c r="E11" s="650"/>
    </row>
    <row r="12" spans="1:5" x14ac:dyDescent="0.3">
      <c r="A12" s="124"/>
      <c r="B12" s="123"/>
      <c r="C12" s="648"/>
      <c r="D12" s="649"/>
      <c r="E12" s="650"/>
    </row>
    <row r="13" spans="1:5" x14ac:dyDescent="0.3">
      <c r="A13" s="124"/>
      <c r="B13" s="123"/>
      <c r="C13" s="648"/>
      <c r="D13" s="649"/>
      <c r="E13" s="650"/>
    </row>
    <row r="14" spans="1:5" x14ac:dyDescent="0.3">
      <c r="A14" s="124"/>
      <c r="B14" s="123"/>
      <c r="C14" s="648"/>
      <c r="D14" s="649"/>
      <c r="E14" s="650"/>
    </row>
    <row r="15" spans="1:5" x14ac:dyDescent="0.3">
      <c r="A15" s="124"/>
      <c r="B15" s="123"/>
      <c r="C15" s="648"/>
      <c r="D15" s="649"/>
      <c r="E15" s="650"/>
    </row>
    <row r="16" spans="1:5" x14ac:dyDescent="0.3">
      <c r="A16" s="124"/>
      <c r="B16" s="123"/>
      <c r="C16" s="648"/>
      <c r="D16" s="649"/>
      <c r="E16" s="650"/>
    </row>
    <row r="17" spans="1:5" x14ac:dyDescent="0.3">
      <c r="A17" s="124"/>
      <c r="B17" s="123"/>
      <c r="C17" s="648"/>
      <c r="D17" s="649"/>
      <c r="E17" s="650"/>
    </row>
    <row r="18" spans="1:5" x14ac:dyDescent="0.3">
      <c r="A18" s="124"/>
      <c r="B18" s="123"/>
      <c r="C18" s="648"/>
      <c r="D18" s="649"/>
      <c r="E18" s="650"/>
    </row>
    <row r="19" spans="1:5" x14ac:dyDescent="0.3">
      <c r="A19" s="124"/>
      <c r="B19" s="123"/>
      <c r="C19" s="648"/>
      <c r="D19" s="649"/>
      <c r="E19" s="650"/>
    </row>
    <row r="20" spans="1:5" x14ac:dyDescent="0.3">
      <c r="A20" s="124"/>
      <c r="B20" s="123"/>
      <c r="C20" s="648"/>
      <c r="D20" s="649"/>
      <c r="E20" s="650"/>
    </row>
    <row r="21" spans="1:5" x14ac:dyDescent="0.3">
      <c r="A21" s="124"/>
      <c r="B21" s="123"/>
      <c r="C21" s="648"/>
      <c r="D21" s="649"/>
      <c r="E21" s="650"/>
    </row>
    <row r="22" spans="1:5" x14ac:dyDescent="0.3">
      <c r="A22" s="124"/>
      <c r="B22" s="123"/>
      <c r="C22" s="648"/>
      <c r="D22" s="649"/>
      <c r="E22" s="650"/>
    </row>
    <row r="23" spans="1:5" x14ac:dyDescent="0.3">
      <c r="A23" s="124"/>
      <c r="B23" s="123"/>
      <c r="C23" s="648"/>
      <c r="D23" s="649"/>
      <c r="E23" s="650"/>
    </row>
    <row r="24" spans="1:5" x14ac:dyDescent="0.3">
      <c r="A24" s="124"/>
      <c r="B24" s="123"/>
      <c r="C24" s="648"/>
      <c r="D24" s="649"/>
      <c r="E24" s="650"/>
    </row>
    <row r="25" spans="1:5" x14ac:dyDescent="0.3">
      <c r="A25" s="124"/>
      <c r="B25" s="123"/>
      <c r="C25" s="648"/>
      <c r="D25" s="649"/>
      <c r="E25" s="650"/>
    </row>
    <row r="26" spans="1:5" x14ac:dyDescent="0.3">
      <c r="A26" s="124"/>
      <c r="B26" s="123"/>
      <c r="C26" s="648"/>
      <c r="D26" s="649"/>
      <c r="E26" s="650"/>
    </row>
    <row r="27" spans="1:5" x14ac:dyDescent="0.3">
      <c r="A27" s="124"/>
      <c r="B27" s="123"/>
      <c r="C27" s="648"/>
      <c r="D27" s="649"/>
      <c r="E27" s="650"/>
    </row>
    <row r="28" spans="1:5" x14ac:dyDescent="0.3">
      <c r="A28" s="124"/>
      <c r="B28" s="123"/>
      <c r="C28" s="648"/>
      <c r="D28" s="649"/>
      <c r="E28" s="650"/>
    </row>
    <row r="29" spans="1:5" x14ac:dyDescent="0.3">
      <c r="A29" s="124"/>
      <c r="B29" s="123"/>
      <c r="C29" s="648"/>
      <c r="D29" s="649"/>
      <c r="E29" s="650"/>
    </row>
    <row r="30" spans="1:5" x14ac:dyDescent="0.3">
      <c r="A30" s="124"/>
      <c r="B30" s="123"/>
      <c r="C30" s="648"/>
      <c r="D30" s="649"/>
      <c r="E30" s="650"/>
    </row>
    <row r="31" spans="1:5" x14ac:dyDescent="0.3">
      <c r="A31" s="124"/>
      <c r="B31" s="123"/>
      <c r="C31" s="648"/>
      <c r="D31" s="649"/>
      <c r="E31" s="650"/>
    </row>
    <row r="32" spans="1:5" x14ac:dyDescent="0.3">
      <c r="A32" s="124"/>
      <c r="B32" s="123"/>
      <c r="C32" s="648"/>
      <c r="D32" s="649"/>
      <c r="E32" s="650"/>
    </row>
    <row r="33" spans="1:5" x14ac:dyDescent="0.3">
      <c r="A33" s="124"/>
      <c r="B33" s="123"/>
      <c r="C33" s="648"/>
      <c r="D33" s="649"/>
      <c r="E33" s="650"/>
    </row>
    <row r="34" spans="1:5" ht="15" thickBot="1" x14ac:dyDescent="0.35">
      <c r="A34" s="125"/>
      <c r="B34" s="126"/>
      <c r="C34" s="643"/>
      <c r="D34" s="644"/>
      <c r="E34" s="645"/>
    </row>
  </sheetData>
  <mergeCells count="33">
    <mergeCell ref="C13:E13"/>
    <mergeCell ref="A1:A4"/>
    <mergeCell ref="B1:D1"/>
    <mergeCell ref="B2:D2"/>
    <mergeCell ref="B3:D4"/>
    <mergeCell ref="C7:E7"/>
    <mergeCell ref="C8:E8"/>
    <mergeCell ref="C9:E9"/>
    <mergeCell ref="C10:E10"/>
    <mergeCell ref="C11:E11"/>
    <mergeCell ref="C12:E12"/>
    <mergeCell ref="C28:E28"/>
    <mergeCell ref="C29:E29"/>
    <mergeCell ref="C18:E18"/>
    <mergeCell ref="C19:E19"/>
    <mergeCell ref="C20:E20"/>
    <mergeCell ref="C21:E21"/>
    <mergeCell ref="C34:E34"/>
    <mergeCell ref="A6:E6"/>
    <mergeCell ref="C24:E24"/>
    <mergeCell ref="C25:E25"/>
    <mergeCell ref="C26:E26"/>
    <mergeCell ref="C27:E27"/>
    <mergeCell ref="C22:E22"/>
    <mergeCell ref="C23:E23"/>
    <mergeCell ref="C30:E30"/>
    <mergeCell ref="C31:E31"/>
    <mergeCell ref="C32:E32"/>
    <mergeCell ref="C33:E33"/>
    <mergeCell ref="C14:E14"/>
    <mergeCell ref="C15:E15"/>
    <mergeCell ref="C16:E16"/>
    <mergeCell ref="C17:E17"/>
  </mergeCells>
  <pageMargins left="0.70866141732283472" right="0.70866141732283472" top="0.74803149606299213" bottom="0.74803149606299213" header="0.31496062992125984" footer="0.31496062992125984"/>
  <pageSetup scale="90" orientation="portrait" r:id="rId1"/>
  <headerFooter>
    <oddFooter>&amp;C_x000D_&amp;1#&amp;"Calibri"&amp;10&amp;K000000 Información Pública Clasificada</oddFooter>
  </headerFooter>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6"/>
  <sheetViews>
    <sheetView zoomScale="91" workbookViewId="0">
      <selection activeCell="C28" sqref="C28"/>
    </sheetView>
  </sheetViews>
  <sheetFormatPr baseColWidth="10" defaultColWidth="11.44140625" defaultRowHeight="13.8" x14ac:dyDescent="0.3"/>
  <cols>
    <col min="1" max="1" width="44.109375" style="31" customWidth="1"/>
    <col min="2" max="2" width="61.88671875" style="31" customWidth="1"/>
    <col min="3" max="3" width="61.109375" style="31" customWidth="1"/>
    <col min="4" max="4" width="81" style="31" customWidth="1"/>
    <col min="5" max="5" width="32.88671875" style="58" customWidth="1"/>
    <col min="6" max="6" width="19" style="31" customWidth="1"/>
    <col min="7" max="7" width="29.44140625" style="31" customWidth="1"/>
    <col min="8" max="8" width="36.33203125" style="31" customWidth="1"/>
    <col min="9" max="9" width="40" style="31" customWidth="1"/>
    <col min="10" max="16384" width="11.44140625" style="31"/>
  </cols>
  <sheetData>
    <row r="1" spans="1:9" s="46" customFormat="1" x14ac:dyDescent="0.3">
      <c r="A1" s="45" t="s">
        <v>717</v>
      </c>
      <c r="B1" s="45" t="s">
        <v>718</v>
      </c>
      <c r="C1" s="45" t="s">
        <v>719</v>
      </c>
      <c r="D1" s="45" t="s">
        <v>720</v>
      </c>
      <c r="E1" s="45" t="s">
        <v>179</v>
      </c>
      <c r="F1" s="45" t="s">
        <v>721</v>
      </c>
      <c r="G1" s="45" t="s">
        <v>722</v>
      </c>
      <c r="H1" s="45" t="s">
        <v>401</v>
      </c>
      <c r="I1" s="45" t="s">
        <v>723</v>
      </c>
    </row>
    <row r="2" spans="1:9" s="46" customFormat="1" x14ac:dyDescent="0.3">
      <c r="A2" s="47" t="s">
        <v>724</v>
      </c>
      <c r="B2" s="40" t="s">
        <v>725</v>
      </c>
      <c r="C2" s="47" t="s">
        <v>726</v>
      </c>
      <c r="D2" s="48" t="s">
        <v>727</v>
      </c>
      <c r="E2" s="42" t="s">
        <v>728</v>
      </c>
      <c r="F2" s="49" t="s">
        <v>729</v>
      </c>
      <c r="G2" s="50" t="s">
        <v>730</v>
      </c>
      <c r="H2" s="50" t="s">
        <v>731</v>
      </c>
      <c r="I2" s="49" t="s">
        <v>732</v>
      </c>
    </row>
    <row r="3" spans="1:9" x14ac:dyDescent="0.3">
      <c r="A3" s="47" t="s">
        <v>733</v>
      </c>
      <c r="B3" s="40" t="s">
        <v>734</v>
      </c>
      <c r="C3" s="47" t="s">
        <v>735</v>
      </c>
      <c r="D3" s="51" t="s">
        <v>736</v>
      </c>
      <c r="E3" s="42" t="s">
        <v>737</v>
      </c>
      <c r="F3" s="49" t="s">
        <v>738</v>
      </c>
      <c r="G3" s="50" t="s">
        <v>739</v>
      </c>
      <c r="H3" s="50" t="s">
        <v>410</v>
      </c>
      <c r="I3" s="49" t="s">
        <v>740</v>
      </c>
    </row>
    <row r="4" spans="1:9" x14ac:dyDescent="0.3">
      <c r="A4" s="47" t="s">
        <v>741</v>
      </c>
      <c r="B4" s="40" t="s">
        <v>742</v>
      </c>
      <c r="C4" s="47" t="s">
        <v>743</v>
      </c>
      <c r="D4" s="51" t="s">
        <v>744</v>
      </c>
      <c r="E4" s="42" t="s">
        <v>745</v>
      </c>
      <c r="F4" s="49" t="s">
        <v>746</v>
      </c>
      <c r="G4" s="50" t="s">
        <v>747</v>
      </c>
      <c r="H4" s="50" t="s">
        <v>405</v>
      </c>
      <c r="I4" s="49" t="s">
        <v>748</v>
      </c>
    </row>
    <row r="5" spans="1:9" x14ac:dyDescent="0.3">
      <c r="A5" s="47" t="s">
        <v>749</v>
      </c>
      <c r="B5" s="40" t="s">
        <v>750</v>
      </c>
      <c r="C5" s="47" t="s">
        <v>751</v>
      </c>
      <c r="D5" s="51" t="s">
        <v>752</v>
      </c>
      <c r="E5" s="42" t="s">
        <v>753</v>
      </c>
      <c r="F5" s="49" t="s">
        <v>754</v>
      </c>
      <c r="G5" s="50" t="s">
        <v>755</v>
      </c>
      <c r="H5" s="50" t="s">
        <v>406</v>
      </c>
      <c r="I5" s="49" t="s">
        <v>756</v>
      </c>
    </row>
    <row r="6" spans="1:9" ht="27.6" x14ac:dyDescent="0.3">
      <c r="A6" s="47" t="s">
        <v>757</v>
      </c>
      <c r="B6" s="40" t="s">
        <v>758</v>
      </c>
      <c r="C6" s="47" t="s">
        <v>759</v>
      </c>
      <c r="D6" s="51" t="s">
        <v>760</v>
      </c>
      <c r="E6" s="42" t="s">
        <v>761</v>
      </c>
      <c r="G6" s="50" t="s">
        <v>762</v>
      </c>
      <c r="H6" s="50" t="s">
        <v>407</v>
      </c>
      <c r="I6" s="49" t="s">
        <v>763</v>
      </c>
    </row>
    <row r="7" spans="1:9" x14ac:dyDescent="0.3">
      <c r="B7" s="40" t="s">
        <v>764</v>
      </c>
      <c r="C7" s="47" t="s">
        <v>765</v>
      </c>
      <c r="D7" s="51" t="s">
        <v>766</v>
      </c>
      <c r="E7" s="49" t="s">
        <v>767</v>
      </c>
      <c r="G7" s="42" t="s">
        <v>416</v>
      </c>
      <c r="H7" s="50" t="s">
        <v>408</v>
      </c>
      <c r="I7" s="49" t="s">
        <v>768</v>
      </c>
    </row>
    <row r="8" spans="1:9" ht="27.6" x14ac:dyDescent="0.3">
      <c r="A8" s="52"/>
      <c r="B8" s="40" t="s">
        <v>769</v>
      </c>
      <c r="C8" s="47" t="s">
        <v>770</v>
      </c>
      <c r="D8" s="51" t="s">
        <v>771</v>
      </c>
      <c r="E8" s="49" t="s">
        <v>772</v>
      </c>
      <c r="I8" s="49" t="s">
        <v>773</v>
      </c>
    </row>
    <row r="9" spans="1:9" ht="32.1" customHeight="1" x14ac:dyDescent="0.3">
      <c r="A9" s="52"/>
      <c r="B9" s="40" t="s">
        <v>774</v>
      </c>
      <c r="C9" s="47" t="s">
        <v>775</v>
      </c>
      <c r="D9" s="51" t="s">
        <v>776</v>
      </c>
      <c r="E9" s="49" t="s">
        <v>777</v>
      </c>
      <c r="I9" s="49" t="s">
        <v>778</v>
      </c>
    </row>
    <row r="10" spans="1:9" x14ac:dyDescent="0.3">
      <c r="A10" s="52"/>
      <c r="B10" s="40" t="s">
        <v>779</v>
      </c>
      <c r="C10" s="47" t="s">
        <v>780</v>
      </c>
      <c r="D10" s="51" t="s">
        <v>781</v>
      </c>
      <c r="E10" s="49" t="s">
        <v>782</v>
      </c>
      <c r="I10" s="49" t="s">
        <v>783</v>
      </c>
    </row>
    <row r="11" spans="1:9" x14ac:dyDescent="0.3">
      <c r="A11" s="52"/>
      <c r="B11" s="40" t="s">
        <v>784</v>
      </c>
      <c r="C11" s="47" t="s">
        <v>785</v>
      </c>
      <c r="D11" s="51" t="s">
        <v>786</v>
      </c>
      <c r="E11" s="49" t="s">
        <v>787</v>
      </c>
      <c r="I11" s="49" t="s">
        <v>788</v>
      </c>
    </row>
    <row r="12" spans="1:9" ht="27.6" x14ac:dyDescent="0.3">
      <c r="A12" s="52"/>
      <c r="B12" s="40" t="s">
        <v>789</v>
      </c>
      <c r="C12" s="47" t="s">
        <v>790</v>
      </c>
      <c r="D12" s="51" t="s">
        <v>791</v>
      </c>
      <c r="E12" s="49" t="s">
        <v>792</v>
      </c>
      <c r="I12" s="49" t="s">
        <v>793</v>
      </c>
    </row>
    <row r="13" spans="1:9" x14ac:dyDescent="0.3">
      <c r="A13" s="52"/>
      <c r="B13" s="134" t="s">
        <v>794</v>
      </c>
      <c r="D13" s="51" t="s">
        <v>795</v>
      </c>
      <c r="E13" s="49" t="s">
        <v>796</v>
      </c>
      <c r="I13" s="49" t="s">
        <v>797</v>
      </c>
    </row>
    <row r="14" spans="1:9" x14ac:dyDescent="0.3">
      <c r="A14" s="52"/>
      <c r="B14" s="40" t="s">
        <v>798</v>
      </c>
      <c r="C14" s="52"/>
      <c r="D14" s="51" t="s">
        <v>799</v>
      </c>
      <c r="E14" s="49" t="s">
        <v>800</v>
      </c>
    </row>
    <row r="15" spans="1:9" x14ac:dyDescent="0.3">
      <c r="A15" s="52"/>
      <c r="B15" s="40" t="s">
        <v>801</v>
      </c>
      <c r="C15" s="52"/>
      <c r="D15" s="51" t="s">
        <v>802</v>
      </c>
      <c r="E15" s="49" t="s">
        <v>803</v>
      </c>
    </row>
    <row r="16" spans="1:9" x14ac:dyDescent="0.3">
      <c r="A16" s="52"/>
      <c r="B16" s="40" t="s">
        <v>804</v>
      </c>
      <c r="C16" s="52"/>
      <c r="D16" s="51" t="s">
        <v>805</v>
      </c>
      <c r="E16" s="53"/>
    </row>
    <row r="17" spans="1:5" x14ac:dyDescent="0.3">
      <c r="A17" s="52"/>
      <c r="B17" s="40" t="s">
        <v>806</v>
      </c>
      <c r="C17" s="52"/>
      <c r="D17" s="51" t="s">
        <v>807</v>
      </c>
      <c r="E17" s="53"/>
    </row>
    <row r="18" spans="1:5" x14ac:dyDescent="0.3">
      <c r="A18" s="52"/>
      <c r="B18" s="40" t="s">
        <v>808</v>
      </c>
      <c r="C18" s="52"/>
      <c r="D18" s="51" t="s">
        <v>809</v>
      </c>
      <c r="E18" s="53"/>
    </row>
    <row r="19" spans="1:5" x14ac:dyDescent="0.3">
      <c r="A19" s="52"/>
      <c r="B19" s="40" t="s">
        <v>810</v>
      </c>
      <c r="C19" s="52"/>
      <c r="D19" s="51" t="s">
        <v>811</v>
      </c>
      <c r="E19" s="53"/>
    </row>
    <row r="20" spans="1:5" x14ac:dyDescent="0.3">
      <c r="A20" s="52"/>
      <c r="B20" s="40" t="s">
        <v>812</v>
      </c>
      <c r="C20" s="52"/>
      <c r="D20" s="51" t="s">
        <v>813</v>
      </c>
      <c r="E20" s="53"/>
    </row>
    <row r="21" spans="1:5" x14ac:dyDescent="0.3">
      <c r="B21" s="40" t="s">
        <v>814</v>
      </c>
      <c r="D21" s="51" t="s">
        <v>815</v>
      </c>
      <c r="E21" s="53"/>
    </row>
    <row r="22" spans="1:5" x14ac:dyDescent="0.3">
      <c r="B22" s="40" t="s">
        <v>816</v>
      </c>
      <c r="D22" s="51" t="s">
        <v>817</v>
      </c>
      <c r="E22" s="53"/>
    </row>
    <row r="23" spans="1:5" x14ac:dyDescent="0.3">
      <c r="B23" s="40" t="s">
        <v>818</v>
      </c>
      <c r="D23" s="51" t="s">
        <v>819</v>
      </c>
      <c r="E23" s="53"/>
    </row>
    <row r="24" spans="1:5" x14ac:dyDescent="0.3">
      <c r="D24" s="54" t="s">
        <v>820</v>
      </c>
      <c r="E24" s="54" t="s">
        <v>821</v>
      </c>
    </row>
    <row r="25" spans="1:5" x14ac:dyDescent="0.3">
      <c r="D25" s="55" t="s">
        <v>822</v>
      </c>
      <c r="E25" s="49" t="s">
        <v>823</v>
      </c>
    </row>
    <row r="26" spans="1:5" x14ac:dyDescent="0.3">
      <c r="D26" s="55" t="s">
        <v>824</v>
      </c>
      <c r="E26" s="49" t="s">
        <v>825</v>
      </c>
    </row>
    <row r="27" spans="1:5" x14ac:dyDescent="0.3">
      <c r="D27" s="661" t="s">
        <v>826</v>
      </c>
      <c r="E27" s="49" t="s">
        <v>827</v>
      </c>
    </row>
    <row r="28" spans="1:5" x14ac:dyDescent="0.3">
      <c r="D28" s="662"/>
      <c r="E28" s="49" t="s">
        <v>828</v>
      </c>
    </row>
    <row r="29" spans="1:5" x14ac:dyDescent="0.3">
      <c r="D29" s="662"/>
      <c r="E29" s="49" t="s">
        <v>829</v>
      </c>
    </row>
    <row r="30" spans="1:5" x14ac:dyDescent="0.3">
      <c r="D30" s="663"/>
      <c r="E30" s="49" t="s">
        <v>830</v>
      </c>
    </row>
    <row r="31" spans="1:5" x14ac:dyDescent="0.3">
      <c r="D31" s="55" t="s">
        <v>831</v>
      </c>
      <c r="E31" s="49" t="s">
        <v>832</v>
      </c>
    </row>
    <row r="32" spans="1:5" x14ac:dyDescent="0.3">
      <c r="D32" s="55" t="s">
        <v>833</v>
      </c>
      <c r="E32" s="49" t="s">
        <v>834</v>
      </c>
    </row>
    <row r="33" spans="4:5" x14ac:dyDescent="0.3">
      <c r="D33" s="55" t="s">
        <v>835</v>
      </c>
      <c r="E33" s="49" t="s">
        <v>836</v>
      </c>
    </row>
    <row r="34" spans="4:5" x14ac:dyDescent="0.3">
      <c r="D34" s="55" t="s">
        <v>837</v>
      </c>
      <c r="E34" s="49" t="s">
        <v>838</v>
      </c>
    </row>
    <row r="35" spans="4:5" x14ac:dyDescent="0.3">
      <c r="D35" s="55" t="s">
        <v>839</v>
      </c>
      <c r="E35" s="49" t="s">
        <v>840</v>
      </c>
    </row>
    <row r="36" spans="4:5" x14ac:dyDescent="0.3">
      <c r="D36" s="55" t="s">
        <v>841</v>
      </c>
      <c r="E36" s="49" t="s">
        <v>842</v>
      </c>
    </row>
    <row r="37" spans="4:5" x14ac:dyDescent="0.3">
      <c r="D37" s="55" t="s">
        <v>843</v>
      </c>
      <c r="E37" s="49" t="s">
        <v>844</v>
      </c>
    </row>
    <row r="38" spans="4:5" x14ac:dyDescent="0.3">
      <c r="D38" s="55" t="s">
        <v>845</v>
      </c>
      <c r="E38" s="49" t="s">
        <v>846</v>
      </c>
    </row>
    <row r="39" spans="4:5" x14ac:dyDescent="0.3">
      <c r="D39" s="56" t="s">
        <v>847</v>
      </c>
      <c r="E39" s="49" t="s">
        <v>848</v>
      </c>
    </row>
    <row r="40" spans="4:5" x14ac:dyDescent="0.3">
      <c r="D40" s="56" t="s">
        <v>849</v>
      </c>
      <c r="E40" s="49" t="s">
        <v>850</v>
      </c>
    </row>
    <row r="41" spans="4:5" x14ac:dyDescent="0.3">
      <c r="D41" s="55" t="s">
        <v>851</v>
      </c>
      <c r="E41" s="49" t="s">
        <v>852</v>
      </c>
    </row>
    <row r="42" spans="4:5" x14ac:dyDescent="0.3">
      <c r="D42" s="55" t="s">
        <v>853</v>
      </c>
      <c r="E42" s="49" t="s">
        <v>854</v>
      </c>
    </row>
    <row r="43" spans="4:5" x14ac:dyDescent="0.3">
      <c r="D43" s="56" t="s">
        <v>855</v>
      </c>
      <c r="E43" s="49" t="s">
        <v>856</v>
      </c>
    </row>
    <row r="44" spans="4:5" x14ac:dyDescent="0.3">
      <c r="D44" s="57" t="s">
        <v>857</v>
      </c>
      <c r="E44" s="49" t="s">
        <v>858</v>
      </c>
    </row>
    <row r="45" spans="4:5" x14ac:dyDescent="0.3">
      <c r="D45" s="51" t="s">
        <v>859</v>
      </c>
      <c r="E45" s="49" t="s">
        <v>860</v>
      </c>
    </row>
    <row r="46" spans="4:5" x14ac:dyDescent="0.3">
      <c r="D46" s="51" t="s">
        <v>861</v>
      </c>
      <c r="E46" s="49" t="s">
        <v>862</v>
      </c>
    </row>
    <row r="47" spans="4:5" x14ac:dyDescent="0.3">
      <c r="D47" s="51" t="s">
        <v>863</v>
      </c>
      <c r="E47" s="49" t="s">
        <v>864</v>
      </c>
    </row>
    <row r="48" spans="4:5" x14ac:dyDescent="0.3">
      <c r="D48" s="51" t="s">
        <v>865</v>
      </c>
      <c r="E48" s="49" t="s">
        <v>866</v>
      </c>
    </row>
    <row r="49" spans="4:4" x14ac:dyDescent="0.3">
      <c r="D49" s="54" t="s">
        <v>867</v>
      </c>
    </row>
    <row r="50" spans="4:4" x14ac:dyDescent="0.3">
      <c r="D50" s="51" t="s">
        <v>868</v>
      </c>
    </row>
    <row r="51" spans="4:4" x14ac:dyDescent="0.3">
      <c r="D51" s="51" t="s">
        <v>869</v>
      </c>
    </row>
    <row r="52" spans="4:4" x14ac:dyDescent="0.3">
      <c r="D52" s="54" t="s">
        <v>870</v>
      </c>
    </row>
    <row r="53" spans="4:4" x14ac:dyDescent="0.3">
      <c r="D53" s="57" t="s">
        <v>871</v>
      </c>
    </row>
    <row r="54" spans="4:4" x14ac:dyDescent="0.3">
      <c r="D54" s="57" t="s">
        <v>872</v>
      </c>
    </row>
    <row r="55" spans="4:4" x14ac:dyDescent="0.3">
      <c r="D55" s="57" t="s">
        <v>873</v>
      </c>
    </row>
    <row r="56" spans="4:4" x14ac:dyDescent="0.3">
      <c r="D56" s="57" t="s">
        <v>874</v>
      </c>
    </row>
  </sheetData>
  <mergeCells count="1">
    <mergeCell ref="D27:D30"/>
  </mergeCells>
  <pageMargins left="0.7" right="0.7" top="0.75" bottom="0.75" header="0.3" footer="0.3"/>
  <pageSetup scale="27" orientation="landscape" r:id="rId1"/>
  <headerFooter>
    <oddFooter>&amp;C_x000D_&amp;1#&amp;"Calibri"&amp;10&amp;K000000 Información Pública Clasificada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B5EAD-08CF-49E0-A672-50B061C039C3}">
  <sheetPr>
    <tabColor rgb="FF00B050"/>
    <pageSetUpPr fitToPage="1"/>
  </sheetPr>
  <dimension ref="A1:AO53"/>
  <sheetViews>
    <sheetView showGridLines="0" view="pageBreakPreview" topLeftCell="R47" zoomScale="60" zoomScaleNormal="40" workbookViewId="0">
      <selection sqref="A1:AE52"/>
    </sheetView>
  </sheetViews>
  <sheetFormatPr baseColWidth="10" defaultColWidth="10.88671875" defaultRowHeight="14.4" x14ac:dyDescent="0.3"/>
  <cols>
    <col min="1" max="1" width="45.6640625" style="2" customWidth="1"/>
    <col min="2" max="2" width="20.5546875" style="2" customWidth="1"/>
    <col min="3" max="14" width="20.6640625" style="2" customWidth="1"/>
    <col min="15" max="15" width="20.5546875" style="2" customWidth="1"/>
    <col min="16" max="16" width="32.44140625" style="2" customWidth="1"/>
    <col min="17" max="23" width="18.109375" style="2" customWidth="1"/>
    <col min="24" max="24" width="33.88671875" style="2" customWidth="1"/>
    <col min="25" max="25" width="18.109375" style="2" customWidth="1"/>
    <col min="26" max="26" width="18.88671875" style="2" customWidth="1"/>
    <col min="27" max="28" width="21.109375" style="2" customWidth="1"/>
    <col min="29" max="29" width="23.109375" style="2" customWidth="1"/>
    <col min="30" max="30" width="19.44140625" style="2" customWidth="1"/>
    <col min="31" max="31" width="43.33203125" style="2" customWidth="1"/>
    <col min="32" max="32" width="22.88671875" style="2" customWidth="1"/>
    <col min="33" max="33" width="18.44140625" style="2" bestFit="1" customWidth="1"/>
    <col min="34" max="34" width="8.44140625" style="2" customWidth="1"/>
    <col min="35" max="35" width="18.44140625" style="2" bestFit="1" customWidth="1"/>
    <col min="36" max="36" width="5.6640625" style="2" customWidth="1"/>
    <col min="37" max="37" width="18.44140625" style="2" bestFit="1" customWidth="1"/>
    <col min="38" max="38" width="4.6640625" style="2" customWidth="1"/>
    <col min="39" max="39" width="23" style="2" bestFit="1" customWidth="1"/>
    <col min="40" max="40" width="10.88671875" style="2"/>
    <col min="41" max="41" width="18.44140625" style="2" bestFit="1" customWidth="1"/>
    <col min="42" max="42" width="16.109375" style="2" customWidth="1"/>
    <col min="43" max="16384" width="10.88671875" style="2"/>
  </cols>
  <sheetData>
    <row r="1" spans="1:31" ht="32.25" customHeight="1" thickBot="1" x14ac:dyDescent="0.35">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24" t="s">
        <v>1</v>
      </c>
      <c r="AC1" s="425"/>
      <c r="AD1" s="425"/>
      <c r="AE1" s="426"/>
    </row>
    <row r="2" spans="1:31" ht="30.75" customHeight="1" thickBot="1" x14ac:dyDescent="0.35">
      <c r="A2" s="413"/>
      <c r="B2" s="415" t="s">
        <v>2</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24" t="s">
        <v>3</v>
      </c>
      <c r="AC2" s="425"/>
      <c r="AD2" s="425"/>
      <c r="AE2" s="426"/>
    </row>
    <row r="3" spans="1:31" ht="24" customHeight="1" thickBot="1" x14ac:dyDescent="0.35">
      <c r="A3" s="413"/>
      <c r="B3" s="418" t="s">
        <v>4</v>
      </c>
      <c r="C3" s="419"/>
      <c r="D3" s="419"/>
      <c r="E3" s="419"/>
      <c r="F3" s="419"/>
      <c r="G3" s="419"/>
      <c r="H3" s="419"/>
      <c r="I3" s="419"/>
      <c r="J3" s="419"/>
      <c r="K3" s="419"/>
      <c r="L3" s="419"/>
      <c r="M3" s="419"/>
      <c r="N3" s="419"/>
      <c r="O3" s="419"/>
      <c r="P3" s="419"/>
      <c r="Q3" s="419"/>
      <c r="R3" s="419"/>
      <c r="S3" s="419"/>
      <c r="T3" s="419"/>
      <c r="U3" s="419"/>
      <c r="V3" s="419"/>
      <c r="W3" s="419"/>
      <c r="X3" s="419"/>
      <c r="Y3" s="419"/>
      <c r="Z3" s="419"/>
      <c r="AA3" s="420"/>
      <c r="AB3" s="424" t="s">
        <v>5</v>
      </c>
      <c r="AC3" s="425"/>
      <c r="AD3" s="425"/>
      <c r="AE3" s="426"/>
    </row>
    <row r="4" spans="1:31" ht="21.75" customHeight="1" thickBot="1" x14ac:dyDescent="0.35">
      <c r="A4" s="414"/>
      <c r="B4" s="421"/>
      <c r="C4" s="422"/>
      <c r="D4" s="422"/>
      <c r="E4" s="422"/>
      <c r="F4" s="422"/>
      <c r="G4" s="422"/>
      <c r="H4" s="422"/>
      <c r="I4" s="422"/>
      <c r="J4" s="422"/>
      <c r="K4" s="422"/>
      <c r="L4" s="422"/>
      <c r="M4" s="422"/>
      <c r="N4" s="422"/>
      <c r="O4" s="422"/>
      <c r="P4" s="422"/>
      <c r="Q4" s="422"/>
      <c r="R4" s="422"/>
      <c r="S4" s="422"/>
      <c r="T4" s="422"/>
      <c r="U4" s="422"/>
      <c r="V4" s="422"/>
      <c r="W4" s="422"/>
      <c r="X4" s="422"/>
      <c r="Y4" s="422"/>
      <c r="Z4" s="422"/>
      <c r="AA4" s="423"/>
      <c r="AB4" s="427" t="s">
        <v>6</v>
      </c>
      <c r="AC4" s="428"/>
      <c r="AD4" s="428"/>
      <c r="AE4" s="429"/>
    </row>
    <row r="5" spans="1:31" ht="9" customHeight="1" thickBot="1" x14ac:dyDescent="0.35">
      <c r="A5" s="3"/>
      <c r="B5" s="99"/>
      <c r="C5" s="100"/>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4.4" customHeight="1" x14ac:dyDescent="0.3">
      <c r="A7" s="369" t="s">
        <v>7</v>
      </c>
      <c r="B7" s="370"/>
      <c r="C7" s="407" t="s">
        <v>8</v>
      </c>
      <c r="D7" s="369" t="s">
        <v>9</v>
      </c>
      <c r="E7" s="375"/>
      <c r="F7" s="375"/>
      <c r="G7" s="375"/>
      <c r="H7" s="370"/>
      <c r="I7" s="399">
        <v>45385</v>
      </c>
      <c r="J7" s="400"/>
      <c r="K7" s="369" t="s">
        <v>10</v>
      </c>
      <c r="L7" s="370"/>
      <c r="M7" s="391" t="s">
        <v>11</v>
      </c>
      <c r="N7" s="392"/>
      <c r="O7" s="380"/>
      <c r="P7" s="381"/>
      <c r="Q7" s="4"/>
      <c r="R7" s="4"/>
      <c r="S7" s="4"/>
      <c r="T7" s="4"/>
      <c r="U7" s="4"/>
      <c r="V7" s="4"/>
      <c r="W7" s="4"/>
      <c r="X7" s="4"/>
      <c r="Y7" s="4"/>
      <c r="Z7" s="5"/>
      <c r="AA7" s="4"/>
      <c r="AB7" s="4"/>
      <c r="AD7" s="7"/>
      <c r="AE7" s="8"/>
    </row>
    <row r="8" spans="1:31" ht="14.4" customHeight="1" x14ac:dyDescent="0.3">
      <c r="A8" s="371"/>
      <c r="B8" s="372"/>
      <c r="C8" s="408"/>
      <c r="D8" s="371"/>
      <c r="E8" s="376"/>
      <c r="F8" s="376"/>
      <c r="G8" s="376"/>
      <c r="H8" s="372"/>
      <c r="I8" s="401"/>
      <c r="J8" s="402"/>
      <c r="K8" s="371"/>
      <c r="L8" s="372"/>
      <c r="M8" s="410" t="s">
        <v>12</v>
      </c>
      <c r="N8" s="411"/>
      <c r="O8" s="393"/>
      <c r="P8" s="394"/>
      <c r="Q8" s="4"/>
      <c r="R8" s="4"/>
      <c r="S8" s="4"/>
      <c r="T8" s="4"/>
      <c r="U8" s="4"/>
      <c r="V8" s="4"/>
      <c r="W8" s="4"/>
      <c r="X8" s="4"/>
      <c r="Y8" s="4"/>
      <c r="Z8" s="5"/>
      <c r="AA8" s="4"/>
      <c r="AB8" s="4"/>
      <c r="AD8" s="7"/>
      <c r="AE8" s="8"/>
    </row>
    <row r="9" spans="1:31" ht="15" customHeight="1" thickBot="1" x14ac:dyDescent="0.35">
      <c r="A9" s="373"/>
      <c r="B9" s="374"/>
      <c r="C9" s="409"/>
      <c r="D9" s="373"/>
      <c r="E9" s="377"/>
      <c r="F9" s="377"/>
      <c r="G9" s="377"/>
      <c r="H9" s="374"/>
      <c r="I9" s="403"/>
      <c r="J9" s="404"/>
      <c r="K9" s="373"/>
      <c r="L9" s="374"/>
      <c r="M9" s="395" t="s">
        <v>13</v>
      </c>
      <c r="N9" s="396"/>
      <c r="O9" s="397" t="s">
        <v>14</v>
      </c>
      <c r="P9" s="398"/>
      <c r="Q9" s="4"/>
      <c r="R9" s="4"/>
      <c r="S9" s="4"/>
      <c r="T9" s="4"/>
      <c r="U9" s="4"/>
      <c r="V9" s="4"/>
      <c r="W9" s="4"/>
      <c r="X9" s="4"/>
      <c r="Y9" s="4"/>
      <c r="Z9" s="5"/>
      <c r="AA9" s="4"/>
      <c r="AB9" s="4"/>
      <c r="AD9" s="7"/>
      <c r="AE9" s="8"/>
    </row>
    <row r="10" spans="1:31" ht="15" customHeight="1" thickBot="1" x14ac:dyDescent="0.35">
      <c r="A10" s="75"/>
      <c r="B10" s="76"/>
      <c r="C10" s="76"/>
      <c r="D10" s="9"/>
      <c r="E10" s="9"/>
      <c r="F10" s="9"/>
      <c r="G10" s="9"/>
      <c r="H10" s="9"/>
      <c r="I10" s="72"/>
      <c r="J10" s="72"/>
      <c r="K10" s="9"/>
      <c r="L10" s="9"/>
      <c r="M10" s="73"/>
      <c r="N10" s="73"/>
      <c r="O10" s="74"/>
      <c r="P10" s="74"/>
      <c r="Q10" s="76"/>
      <c r="R10" s="76"/>
      <c r="S10" s="76"/>
      <c r="T10" s="76"/>
      <c r="U10" s="76"/>
      <c r="V10" s="76"/>
      <c r="W10" s="76"/>
      <c r="X10" s="76"/>
      <c r="Y10" s="76"/>
      <c r="Z10" s="77"/>
      <c r="AA10" s="76"/>
      <c r="AB10" s="76"/>
      <c r="AD10" s="78"/>
      <c r="AE10" s="79"/>
    </row>
    <row r="11" spans="1:31" ht="15" customHeight="1" x14ac:dyDescent="0.3">
      <c r="A11" s="369" t="s">
        <v>15</v>
      </c>
      <c r="B11" s="370"/>
      <c r="C11" s="339" t="s">
        <v>16</v>
      </c>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1"/>
    </row>
    <row r="12" spans="1:31" ht="15" customHeight="1" x14ac:dyDescent="0.3">
      <c r="A12" s="371"/>
      <c r="B12" s="372"/>
      <c r="C12" s="382"/>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4"/>
    </row>
    <row r="13" spans="1:31" ht="15" customHeight="1" thickBot="1" x14ac:dyDescent="0.35">
      <c r="A13" s="373"/>
      <c r="B13" s="374"/>
      <c r="C13" s="385"/>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7"/>
    </row>
    <row r="14" spans="1:31" ht="9" customHeight="1" thickBot="1" x14ac:dyDescent="0.35">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5">
      <c r="A15" s="378" t="s">
        <v>17</v>
      </c>
      <c r="B15" s="379"/>
      <c r="C15" s="388" t="s">
        <v>18</v>
      </c>
      <c r="D15" s="389"/>
      <c r="E15" s="389"/>
      <c r="F15" s="389"/>
      <c r="G15" s="389"/>
      <c r="H15" s="389"/>
      <c r="I15" s="389"/>
      <c r="J15" s="389"/>
      <c r="K15" s="390"/>
      <c r="L15" s="405" t="s">
        <v>19</v>
      </c>
      <c r="M15" s="436"/>
      <c r="N15" s="436"/>
      <c r="O15" s="436"/>
      <c r="P15" s="436"/>
      <c r="Q15" s="406"/>
      <c r="R15" s="437" t="s">
        <v>20</v>
      </c>
      <c r="S15" s="438"/>
      <c r="T15" s="438"/>
      <c r="U15" s="438"/>
      <c r="V15" s="438"/>
      <c r="W15" s="438"/>
      <c r="X15" s="439"/>
      <c r="Y15" s="405" t="s">
        <v>21</v>
      </c>
      <c r="Z15" s="406"/>
      <c r="AA15" s="430" t="s">
        <v>22</v>
      </c>
      <c r="AB15" s="431"/>
      <c r="AC15" s="431"/>
      <c r="AD15" s="431"/>
      <c r="AE15" s="432"/>
    </row>
    <row r="16" spans="1:31" ht="9" customHeight="1" thickBot="1" x14ac:dyDescent="0.35">
      <c r="A16" s="6"/>
      <c r="B16" s="4"/>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D16" s="7"/>
      <c r="AE16" s="8"/>
    </row>
    <row r="17" spans="1:32" s="16" customFormat="1" ht="37.5" customHeight="1" thickBot="1" x14ac:dyDescent="0.35">
      <c r="A17" s="378" t="s">
        <v>23</v>
      </c>
      <c r="B17" s="379"/>
      <c r="C17" s="430" t="s">
        <v>103</v>
      </c>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2"/>
    </row>
    <row r="18" spans="1:32" ht="16.5" customHeight="1" thickBot="1" x14ac:dyDescent="0.3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5">
      <c r="A19" s="405" t="s">
        <v>25</v>
      </c>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06"/>
      <c r="AF19" s="20"/>
    </row>
    <row r="20" spans="1:32" ht="32.1" customHeight="1" thickBot="1" x14ac:dyDescent="0.35">
      <c r="A20" s="102" t="s">
        <v>26</v>
      </c>
      <c r="B20" s="433" t="s">
        <v>27</v>
      </c>
      <c r="C20" s="434"/>
      <c r="D20" s="434"/>
      <c r="E20" s="434"/>
      <c r="F20" s="434"/>
      <c r="G20" s="434"/>
      <c r="H20" s="434"/>
      <c r="I20" s="434"/>
      <c r="J20" s="434"/>
      <c r="K20" s="434"/>
      <c r="L20" s="434"/>
      <c r="M20" s="434"/>
      <c r="N20" s="434"/>
      <c r="O20" s="435"/>
      <c r="P20" s="405" t="s">
        <v>28</v>
      </c>
      <c r="Q20" s="436"/>
      <c r="R20" s="436"/>
      <c r="S20" s="436"/>
      <c r="T20" s="436"/>
      <c r="U20" s="436"/>
      <c r="V20" s="436"/>
      <c r="W20" s="436"/>
      <c r="X20" s="436"/>
      <c r="Y20" s="436"/>
      <c r="Z20" s="436"/>
      <c r="AA20" s="436"/>
      <c r="AB20" s="436"/>
      <c r="AC20" s="436"/>
      <c r="AD20" s="436"/>
      <c r="AE20" s="406"/>
      <c r="AF20" s="20"/>
    </row>
    <row r="21" spans="1:32" ht="32.1" customHeight="1" thickBot="1" x14ac:dyDescent="0.35">
      <c r="A21" s="140">
        <v>344375848</v>
      </c>
      <c r="B21" s="110" t="s">
        <v>29</v>
      </c>
      <c r="C21" s="111" t="s">
        <v>30</v>
      </c>
      <c r="D21" s="111" t="s">
        <v>8</v>
      </c>
      <c r="E21" s="111" t="s">
        <v>31</v>
      </c>
      <c r="F21" s="111" t="s">
        <v>32</v>
      </c>
      <c r="G21" s="111" t="s">
        <v>33</v>
      </c>
      <c r="H21" s="111" t="s">
        <v>34</v>
      </c>
      <c r="I21" s="111" t="s">
        <v>35</v>
      </c>
      <c r="J21" s="111" t="s">
        <v>36</v>
      </c>
      <c r="K21" s="111" t="s">
        <v>37</v>
      </c>
      <c r="L21" s="111" t="s">
        <v>38</v>
      </c>
      <c r="M21" s="111" t="s">
        <v>39</v>
      </c>
      <c r="N21" s="111" t="s">
        <v>40</v>
      </c>
      <c r="O21" s="112" t="s">
        <v>41</v>
      </c>
      <c r="P21" s="274">
        <f>+AC22</f>
        <v>6056924000</v>
      </c>
      <c r="Q21" s="102" t="s">
        <v>29</v>
      </c>
      <c r="R21" s="103" t="s">
        <v>30</v>
      </c>
      <c r="S21" s="103" t="s">
        <v>8</v>
      </c>
      <c r="T21" s="103" t="s">
        <v>31</v>
      </c>
      <c r="U21" s="103" t="s">
        <v>32</v>
      </c>
      <c r="V21" s="103" t="s">
        <v>33</v>
      </c>
      <c r="W21" s="103" t="s">
        <v>34</v>
      </c>
      <c r="X21" s="103" t="s">
        <v>35</v>
      </c>
      <c r="Y21" s="103" t="s">
        <v>36</v>
      </c>
      <c r="Z21" s="103" t="s">
        <v>37</v>
      </c>
      <c r="AA21" s="103" t="s">
        <v>38</v>
      </c>
      <c r="AB21" s="103" t="s">
        <v>39</v>
      </c>
      <c r="AC21" s="103" t="s">
        <v>40</v>
      </c>
      <c r="AD21" s="132" t="s">
        <v>42</v>
      </c>
      <c r="AE21" s="132" t="s">
        <v>43</v>
      </c>
      <c r="AF21" s="1"/>
    </row>
    <row r="22" spans="1:32" ht="32.1" customHeight="1" x14ac:dyDescent="0.3">
      <c r="A22" s="129" t="s">
        <v>44</v>
      </c>
      <c r="B22" s="141">
        <v>75700000</v>
      </c>
      <c r="C22" s="147">
        <v>178522500</v>
      </c>
      <c r="D22" s="147">
        <v>3400000</v>
      </c>
      <c r="E22" s="147">
        <v>3321000</v>
      </c>
      <c r="F22" s="147">
        <v>4000000</v>
      </c>
      <c r="G22" s="147">
        <v>79432347.999999985</v>
      </c>
      <c r="H22" s="82"/>
      <c r="I22" s="82"/>
      <c r="J22" s="82"/>
      <c r="K22" s="82"/>
      <c r="L22" s="82"/>
      <c r="M22" s="82"/>
      <c r="N22" s="173">
        <f>SUM(B22:M22)</f>
        <v>344375848</v>
      </c>
      <c r="O22" s="270"/>
      <c r="P22" s="129" t="s">
        <v>45</v>
      </c>
      <c r="Q22" s="104">
        <v>1953342201</v>
      </c>
      <c r="R22" s="80">
        <v>1052637667</v>
      </c>
      <c r="S22" s="80"/>
      <c r="T22" s="80"/>
      <c r="U22" s="80">
        <v>930299730</v>
      </c>
      <c r="V22" s="105"/>
      <c r="W22" s="80">
        <v>2120644402</v>
      </c>
      <c r="X22" s="105"/>
      <c r="Y22" s="105"/>
      <c r="Z22" s="105"/>
      <c r="AA22" s="105"/>
      <c r="AB22" s="105"/>
      <c r="AC22" s="175">
        <f>SUM(Q22:AB22)</f>
        <v>6056924000</v>
      </c>
      <c r="AE22" s="171"/>
      <c r="AF22" s="1"/>
    </row>
    <row r="23" spans="1:32" ht="32.1" customHeight="1" x14ac:dyDescent="0.3">
      <c r="A23" s="130" t="s">
        <v>46</v>
      </c>
      <c r="B23" s="81">
        <v>55216000</v>
      </c>
      <c r="C23" s="80">
        <v>3004000</v>
      </c>
      <c r="D23" s="80">
        <v>0</v>
      </c>
      <c r="E23" s="80"/>
      <c r="F23" s="80"/>
      <c r="G23" s="80"/>
      <c r="H23" s="80"/>
      <c r="I23" s="80"/>
      <c r="J23" s="80"/>
      <c r="K23" s="80"/>
      <c r="L23" s="80"/>
      <c r="M23" s="80"/>
      <c r="N23" s="80">
        <f>SUM(B23:M23)</f>
        <v>58220000</v>
      </c>
      <c r="O23" s="271"/>
      <c r="P23" s="130" t="s">
        <v>47</v>
      </c>
      <c r="Q23" s="81">
        <v>1953342201</v>
      </c>
      <c r="R23" s="80">
        <v>1088637667</v>
      </c>
      <c r="S23" s="80">
        <v>55187369</v>
      </c>
      <c r="T23" s="80"/>
      <c r="U23" s="80"/>
      <c r="V23" s="80"/>
      <c r="W23" s="80"/>
      <c r="X23" s="80"/>
      <c r="Y23" s="80"/>
      <c r="Z23" s="80"/>
      <c r="AA23" s="80"/>
      <c r="AB23" s="80"/>
      <c r="AC23" s="80">
        <f>SUM(Q23:AB23)</f>
        <v>3097167237</v>
      </c>
      <c r="AD23" s="287">
        <f>AC23/SUM(Q22:S22)</f>
        <v>1.0303353225917213</v>
      </c>
      <c r="AE23" s="267">
        <f>AC23/AC22</f>
        <v>0.51134325558649907</v>
      </c>
      <c r="AF23" s="1"/>
    </row>
    <row r="24" spans="1:32" ht="32.1" customHeight="1" x14ac:dyDescent="0.3">
      <c r="A24" s="130" t="s">
        <v>48</v>
      </c>
      <c r="B24" s="161">
        <f>A21-B23</f>
        <v>289159848</v>
      </c>
      <c r="C24" s="162">
        <f>B24-C23</f>
        <v>286155848</v>
      </c>
      <c r="D24" s="162">
        <f>C24-D23</f>
        <v>286155848</v>
      </c>
      <c r="E24" s="162"/>
      <c r="F24" s="162"/>
      <c r="G24" s="162"/>
      <c r="H24" s="162"/>
      <c r="I24" s="162"/>
      <c r="J24" s="162"/>
      <c r="K24" s="162"/>
      <c r="L24" s="162"/>
      <c r="M24" s="162"/>
      <c r="N24" s="168">
        <f>MIN(B24:M24)</f>
        <v>286155848</v>
      </c>
      <c r="O24" s="272"/>
      <c r="P24" s="130" t="s">
        <v>44</v>
      </c>
      <c r="Q24" s="81">
        <v>0</v>
      </c>
      <c r="R24" s="80">
        <v>84449655</v>
      </c>
      <c r="S24" s="80">
        <v>385182994.30000001</v>
      </c>
      <c r="T24" s="80">
        <v>385182994.30000001</v>
      </c>
      <c r="U24" s="80">
        <v>385182994.30000001</v>
      </c>
      <c r="V24" s="80">
        <v>385182994.30000001</v>
      </c>
      <c r="W24" s="80">
        <v>385182994.30000001</v>
      </c>
      <c r="X24" s="80">
        <v>385182994.30000001</v>
      </c>
      <c r="Y24" s="80">
        <v>385182994.30000001</v>
      </c>
      <c r="Z24" s="80">
        <v>385182994.30000001</v>
      </c>
      <c r="AA24" s="80">
        <v>385182994.30000001</v>
      </c>
      <c r="AB24" s="80">
        <v>2505827396.3000002</v>
      </c>
      <c r="AC24" s="174">
        <f>SUM(Q24:AB24)</f>
        <v>6056924000.000001</v>
      </c>
      <c r="AD24" s="287"/>
      <c r="AE24" s="268"/>
      <c r="AF24" s="1"/>
    </row>
    <row r="25" spans="1:32" ht="32.1" customHeight="1" thickBot="1" x14ac:dyDescent="0.35">
      <c r="A25" s="131" t="s">
        <v>49</v>
      </c>
      <c r="B25" s="113">
        <v>102367667</v>
      </c>
      <c r="C25" s="114">
        <v>137596201</v>
      </c>
      <c r="D25" s="114">
        <v>5651833</v>
      </c>
      <c r="E25" s="114"/>
      <c r="F25" s="114"/>
      <c r="G25" s="114"/>
      <c r="H25" s="114"/>
      <c r="I25" s="114"/>
      <c r="J25" s="114"/>
      <c r="K25" s="114"/>
      <c r="L25" s="114"/>
      <c r="M25" s="114"/>
      <c r="N25" s="114">
        <f>SUM(B25:M25)</f>
        <v>245615701</v>
      </c>
      <c r="O25" s="273">
        <f>+N25/N22</f>
        <v>0.71321988004222647</v>
      </c>
      <c r="P25" s="131" t="s">
        <v>49</v>
      </c>
      <c r="Q25" s="113"/>
      <c r="R25" s="114">
        <v>84449655</v>
      </c>
      <c r="S25" s="114">
        <v>399960887</v>
      </c>
      <c r="T25" s="114"/>
      <c r="U25" s="114"/>
      <c r="V25" s="114"/>
      <c r="W25" s="114"/>
      <c r="X25" s="114"/>
      <c r="Y25" s="114"/>
      <c r="Z25" s="114"/>
      <c r="AA25" s="114"/>
      <c r="AB25" s="114"/>
      <c r="AC25" s="114">
        <f>SUM(Q25:AB25)</f>
        <v>484410542</v>
      </c>
      <c r="AD25" s="288">
        <f>AC25/SUM(Q24:S24)</f>
        <v>1.0314669193507453</v>
      </c>
      <c r="AE25" s="269">
        <f>AC25/AC24</f>
        <v>7.9976328248464054E-2</v>
      </c>
      <c r="AF25" s="1"/>
    </row>
    <row r="26" spans="1:32" customFormat="1" ht="16.5" customHeight="1" thickBot="1" x14ac:dyDescent="0.35"/>
    <row r="27" spans="1:32" ht="33.9" customHeight="1" x14ac:dyDescent="0.3">
      <c r="A27" s="361" t="s">
        <v>50</v>
      </c>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3"/>
    </row>
    <row r="28" spans="1:32" ht="15" customHeight="1" x14ac:dyDescent="0.3">
      <c r="A28" s="336" t="s">
        <v>51</v>
      </c>
      <c r="B28" s="338" t="s">
        <v>52</v>
      </c>
      <c r="C28" s="338"/>
      <c r="D28" s="338" t="s">
        <v>53</v>
      </c>
      <c r="E28" s="338"/>
      <c r="F28" s="338"/>
      <c r="G28" s="338"/>
      <c r="H28" s="338"/>
      <c r="I28" s="338"/>
      <c r="J28" s="338"/>
      <c r="K28" s="338"/>
      <c r="L28" s="338"/>
      <c r="M28" s="338"/>
      <c r="N28" s="338"/>
      <c r="O28" s="338"/>
      <c r="P28" s="338" t="s">
        <v>40</v>
      </c>
      <c r="Q28" s="338" t="s">
        <v>54</v>
      </c>
      <c r="R28" s="338"/>
      <c r="S28" s="338"/>
      <c r="T28" s="338"/>
      <c r="U28" s="338"/>
      <c r="V28" s="338"/>
      <c r="W28" s="338"/>
      <c r="X28" s="338"/>
      <c r="Y28" s="338" t="s">
        <v>55</v>
      </c>
      <c r="Z28" s="338"/>
      <c r="AA28" s="338"/>
      <c r="AB28" s="338"/>
      <c r="AC28" s="338"/>
      <c r="AD28" s="338"/>
      <c r="AE28" s="364"/>
    </row>
    <row r="29" spans="1:32" ht="27" customHeight="1" x14ac:dyDescent="0.3">
      <c r="A29" s="336"/>
      <c r="B29" s="338"/>
      <c r="C29" s="338"/>
      <c r="D29" s="98" t="s">
        <v>29</v>
      </c>
      <c r="E29" s="98" t="s">
        <v>30</v>
      </c>
      <c r="F29" s="98" t="s">
        <v>8</v>
      </c>
      <c r="G29" s="98" t="s">
        <v>31</v>
      </c>
      <c r="H29" s="98" t="s">
        <v>32</v>
      </c>
      <c r="I29" s="98" t="s">
        <v>33</v>
      </c>
      <c r="J29" s="98" t="s">
        <v>34</v>
      </c>
      <c r="K29" s="98" t="s">
        <v>35</v>
      </c>
      <c r="L29" s="98" t="s">
        <v>36</v>
      </c>
      <c r="M29" s="98" t="s">
        <v>37</v>
      </c>
      <c r="N29" s="98" t="s">
        <v>38</v>
      </c>
      <c r="O29" s="98" t="s">
        <v>39</v>
      </c>
      <c r="P29" s="338"/>
      <c r="Q29" s="338"/>
      <c r="R29" s="338"/>
      <c r="S29" s="338"/>
      <c r="T29" s="338"/>
      <c r="U29" s="338"/>
      <c r="V29" s="338"/>
      <c r="W29" s="338"/>
      <c r="X29" s="338"/>
      <c r="Y29" s="338"/>
      <c r="Z29" s="338"/>
      <c r="AA29" s="338"/>
      <c r="AB29" s="338"/>
      <c r="AC29" s="338"/>
      <c r="AD29" s="338"/>
      <c r="AE29" s="364"/>
    </row>
    <row r="30" spans="1:32" ht="42" customHeight="1" thickBot="1" x14ac:dyDescent="0.35">
      <c r="A30" s="276" t="s">
        <v>56</v>
      </c>
      <c r="B30" s="441" t="s">
        <v>56</v>
      </c>
      <c r="C30" s="441"/>
      <c r="D30" s="101"/>
      <c r="E30" s="101"/>
      <c r="F30" s="101"/>
      <c r="G30" s="101"/>
      <c r="H30" s="101"/>
      <c r="I30" s="101"/>
      <c r="J30" s="101"/>
      <c r="K30" s="101"/>
      <c r="L30" s="101"/>
      <c r="M30" s="101"/>
      <c r="N30" s="101"/>
      <c r="O30" s="101"/>
      <c r="P30" s="107">
        <f>SUM(D30:O30)</f>
        <v>0</v>
      </c>
      <c r="Q30" s="440" t="s">
        <v>56</v>
      </c>
      <c r="R30" s="440"/>
      <c r="S30" s="440"/>
      <c r="T30" s="440"/>
      <c r="U30" s="440"/>
      <c r="V30" s="440"/>
      <c r="W30" s="440"/>
      <c r="X30" s="440"/>
      <c r="Y30" s="440" t="s">
        <v>875</v>
      </c>
      <c r="Z30" s="440"/>
      <c r="AA30" s="440"/>
      <c r="AB30" s="440"/>
      <c r="AC30" s="440"/>
      <c r="AD30" s="440"/>
      <c r="AE30" s="440"/>
    </row>
    <row r="31" spans="1:32" ht="12" customHeight="1" thickBot="1" x14ac:dyDescent="0.35">
      <c r="A31" s="115"/>
      <c r="B31" s="116"/>
      <c r="C31" s="116"/>
      <c r="D31" s="9"/>
      <c r="E31" s="9"/>
      <c r="F31" s="9"/>
      <c r="G31" s="9"/>
      <c r="H31" s="9"/>
      <c r="I31" s="9"/>
      <c r="J31" s="9"/>
      <c r="K31" s="9"/>
      <c r="L31" s="9"/>
      <c r="M31" s="9"/>
      <c r="N31" s="9"/>
      <c r="O31" s="9"/>
      <c r="P31" s="117"/>
      <c r="Q31" s="118"/>
      <c r="R31" s="118"/>
      <c r="S31" s="118"/>
      <c r="T31" s="118"/>
      <c r="U31" s="118"/>
      <c r="V31" s="118"/>
      <c r="W31" s="118"/>
      <c r="X31" s="118"/>
      <c r="Y31" s="118"/>
      <c r="Z31" s="118"/>
      <c r="AA31" s="118"/>
      <c r="AB31" s="118"/>
      <c r="AC31" s="118"/>
      <c r="AD31" s="118"/>
      <c r="AE31" s="119"/>
    </row>
    <row r="32" spans="1:32" ht="45" customHeight="1" x14ac:dyDescent="0.3">
      <c r="A32" s="339" t="s">
        <v>57</v>
      </c>
      <c r="B32" s="340"/>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1"/>
    </row>
    <row r="33" spans="1:41" ht="23.1" customHeight="1" x14ac:dyDescent="0.3">
      <c r="A33" s="336" t="s">
        <v>58</v>
      </c>
      <c r="B33" s="338" t="s">
        <v>59</v>
      </c>
      <c r="C33" s="338" t="s">
        <v>52</v>
      </c>
      <c r="D33" s="338" t="s">
        <v>60</v>
      </c>
      <c r="E33" s="338"/>
      <c r="F33" s="338"/>
      <c r="G33" s="338"/>
      <c r="H33" s="338"/>
      <c r="I33" s="338"/>
      <c r="J33" s="338"/>
      <c r="K33" s="338"/>
      <c r="L33" s="338"/>
      <c r="M33" s="338"/>
      <c r="N33" s="338"/>
      <c r="O33" s="338"/>
      <c r="P33" s="338"/>
      <c r="Q33" s="338" t="s">
        <v>61</v>
      </c>
      <c r="R33" s="338"/>
      <c r="S33" s="338"/>
      <c r="T33" s="338"/>
      <c r="U33" s="338"/>
      <c r="V33" s="338"/>
      <c r="W33" s="338"/>
      <c r="X33" s="338"/>
      <c r="Y33" s="338"/>
      <c r="Z33" s="338"/>
      <c r="AA33" s="338"/>
      <c r="AB33" s="338"/>
      <c r="AC33" s="338"/>
      <c r="AD33" s="338"/>
      <c r="AE33" s="364"/>
      <c r="AG33" s="21"/>
      <c r="AH33" s="21"/>
      <c r="AI33" s="21"/>
      <c r="AJ33" s="21"/>
      <c r="AK33" s="21"/>
      <c r="AL33" s="21"/>
      <c r="AM33" s="21"/>
      <c r="AN33" s="21"/>
      <c r="AO33" s="21"/>
    </row>
    <row r="34" spans="1:41" ht="27" customHeight="1" x14ac:dyDescent="0.3">
      <c r="A34" s="336"/>
      <c r="B34" s="338"/>
      <c r="C34" s="368"/>
      <c r="D34" s="98" t="s">
        <v>29</v>
      </c>
      <c r="E34" s="98" t="s">
        <v>30</v>
      </c>
      <c r="F34" s="98" t="s">
        <v>8</v>
      </c>
      <c r="G34" s="98" t="s">
        <v>31</v>
      </c>
      <c r="H34" s="98" t="s">
        <v>32</v>
      </c>
      <c r="I34" s="98" t="s">
        <v>33</v>
      </c>
      <c r="J34" s="98" t="s">
        <v>34</v>
      </c>
      <c r="K34" s="98" t="s">
        <v>35</v>
      </c>
      <c r="L34" s="98" t="s">
        <v>36</v>
      </c>
      <c r="M34" s="98" t="s">
        <v>37</v>
      </c>
      <c r="N34" s="98" t="s">
        <v>38</v>
      </c>
      <c r="O34" s="98" t="s">
        <v>39</v>
      </c>
      <c r="P34" s="98" t="s">
        <v>40</v>
      </c>
      <c r="Q34" s="365" t="s">
        <v>62</v>
      </c>
      <c r="R34" s="366"/>
      <c r="S34" s="366"/>
      <c r="T34" s="367"/>
      <c r="U34" s="338" t="s">
        <v>63</v>
      </c>
      <c r="V34" s="338"/>
      <c r="W34" s="338"/>
      <c r="X34" s="338"/>
      <c r="Y34" s="338" t="s">
        <v>64</v>
      </c>
      <c r="Z34" s="338"/>
      <c r="AA34" s="338"/>
      <c r="AB34" s="338"/>
      <c r="AC34" s="338" t="s">
        <v>65</v>
      </c>
      <c r="AD34" s="338"/>
      <c r="AE34" s="364"/>
      <c r="AG34" s="21"/>
      <c r="AH34" s="21"/>
      <c r="AI34" s="21"/>
      <c r="AJ34" s="21"/>
      <c r="AK34" s="21"/>
      <c r="AL34" s="21"/>
      <c r="AM34" s="21"/>
      <c r="AN34" s="21"/>
      <c r="AO34" s="21"/>
    </row>
    <row r="35" spans="1:41" ht="171" customHeight="1" x14ac:dyDescent="0.3">
      <c r="A35" s="331" t="s">
        <v>103</v>
      </c>
      <c r="B35" s="333">
        <f>SUM(B41:B52)</f>
        <v>0.57999999999999996</v>
      </c>
      <c r="C35" s="22" t="s">
        <v>66</v>
      </c>
      <c r="D35" s="135">
        <v>0</v>
      </c>
      <c r="E35" s="135">
        <v>1</v>
      </c>
      <c r="F35" s="135">
        <v>1</v>
      </c>
      <c r="G35" s="135">
        <v>1</v>
      </c>
      <c r="H35" s="135">
        <v>1</v>
      </c>
      <c r="I35" s="135">
        <v>0</v>
      </c>
      <c r="J35" s="135">
        <v>0</v>
      </c>
      <c r="K35" s="135">
        <v>0</v>
      </c>
      <c r="L35" s="135">
        <v>0</v>
      </c>
      <c r="M35" s="135">
        <v>0</v>
      </c>
      <c r="N35" s="135">
        <v>0</v>
      </c>
      <c r="O35" s="135">
        <v>0</v>
      </c>
      <c r="P35" s="135">
        <f>MAX(D35:O35)</f>
        <v>1</v>
      </c>
      <c r="Q35" s="484" t="s">
        <v>104</v>
      </c>
      <c r="R35" s="485"/>
      <c r="S35" s="485"/>
      <c r="T35" s="491"/>
      <c r="U35" s="493" t="s">
        <v>105</v>
      </c>
      <c r="V35" s="494"/>
      <c r="W35" s="494"/>
      <c r="X35" s="495"/>
      <c r="Y35" s="499" t="s">
        <v>106</v>
      </c>
      <c r="Z35" s="485"/>
      <c r="AA35" s="485"/>
      <c r="AB35" s="500"/>
      <c r="AC35" s="484" t="s">
        <v>107</v>
      </c>
      <c r="AD35" s="485"/>
      <c r="AE35" s="486"/>
      <c r="AG35" s="21"/>
      <c r="AH35" s="21"/>
      <c r="AI35" s="21"/>
      <c r="AJ35" s="21"/>
      <c r="AK35" s="21"/>
      <c r="AL35" s="21"/>
      <c r="AM35" s="21"/>
      <c r="AN35" s="21"/>
      <c r="AO35" s="21"/>
    </row>
    <row r="36" spans="1:41" ht="171" customHeight="1" thickBot="1" x14ac:dyDescent="0.35">
      <c r="A36" s="332"/>
      <c r="B36" s="334"/>
      <c r="C36" s="23" t="s">
        <v>71</v>
      </c>
      <c r="D36" s="210">
        <v>0</v>
      </c>
      <c r="E36" s="210">
        <v>1</v>
      </c>
      <c r="F36" s="210">
        <v>1</v>
      </c>
      <c r="G36" s="24"/>
      <c r="H36" s="24"/>
      <c r="I36" s="24"/>
      <c r="J36" s="24"/>
      <c r="K36" s="24"/>
      <c r="L36" s="24"/>
      <c r="M36" s="24"/>
      <c r="N36" s="24"/>
      <c r="O36" s="24"/>
      <c r="P36" s="71">
        <f>MAX(D36:O36)</f>
        <v>1</v>
      </c>
      <c r="Q36" s="487"/>
      <c r="R36" s="488"/>
      <c r="S36" s="488"/>
      <c r="T36" s="492"/>
      <c r="U36" s="496"/>
      <c r="V36" s="497"/>
      <c r="W36" s="497"/>
      <c r="X36" s="498"/>
      <c r="Y36" s="501"/>
      <c r="Z36" s="488"/>
      <c r="AA36" s="488"/>
      <c r="AB36" s="502"/>
      <c r="AC36" s="487"/>
      <c r="AD36" s="488"/>
      <c r="AE36" s="489"/>
      <c r="AG36" s="21"/>
      <c r="AH36" s="21"/>
      <c r="AI36" s="21"/>
      <c r="AJ36" s="21"/>
      <c r="AK36" s="21"/>
      <c r="AL36" s="21"/>
      <c r="AM36" s="21"/>
      <c r="AN36" s="21"/>
      <c r="AO36" s="21"/>
    </row>
    <row r="37" spans="1:41" customFormat="1" ht="17.25" customHeight="1" thickBot="1" x14ac:dyDescent="0.35"/>
    <row r="38" spans="1:41" ht="45" customHeight="1" thickBot="1" x14ac:dyDescent="0.35">
      <c r="A38" s="339" t="s">
        <v>72</v>
      </c>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1"/>
      <c r="AG38" s="21"/>
      <c r="AH38" s="21"/>
      <c r="AI38" s="21"/>
      <c r="AJ38" s="21"/>
      <c r="AK38" s="21"/>
      <c r="AL38" s="21"/>
      <c r="AM38" s="21"/>
      <c r="AN38" s="21"/>
      <c r="AO38" s="21"/>
    </row>
    <row r="39" spans="1:41" ht="26.1" customHeight="1" x14ac:dyDescent="0.3">
      <c r="A39" s="335" t="s">
        <v>73</v>
      </c>
      <c r="B39" s="337" t="s">
        <v>74</v>
      </c>
      <c r="C39" s="343" t="s">
        <v>75</v>
      </c>
      <c r="D39" s="345" t="s">
        <v>76</v>
      </c>
      <c r="E39" s="346"/>
      <c r="F39" s="346"/>
      <c r="G39" s="346"/>
      <c r="H39" s="346"/>
      <c r="I39" s="346"/>
      <c r="J39" s="346"/>
      <c r="K39" s="346"/>
      <c r="L39" s="346"/>
      <c r="M39" s="346"/>
      <c r="N39" s="346"/>
      <c r="O39" s="346"/>
      <c r="P39" s="347"/>
      <c r="Q39" s="337" t="s">
        <v>77</v>
      </c>
      <c r="R39" s="337"/>
      <c r="S39" s="337"/>
      <c r="T39" s="337"/>
      <c r="U39" s="337"/>
      <c r="V39" s="337"/>
      <c r="W39" s="337"/>
      <c r="X39" s="337"/>
      <c r="Y39" s="337"/>
      <c r="Z39" s="337"/>
      <c r="AA39" s="337"/>
      <c r="AB39" s="337"/>
      <c r="AC39" s="337"/>
      <c r="AD39" s="337"/>
      <c r="AE39" s="360"/>
      <c r="AG39" s="21"/>
      <c r="AH39" s="21"/>
      <c r="AI39" s="21"/>
      <c r="AJ39" s="21"/>
      <c r="AK39" s="21"/>
      <c r="AL39" s="21"/>
      <c r="AM39" s="21"/>
      <c r="AN39" s="21"/>
      <c r="AO39" s="21"/>
    </row>
    <row r="40" spans="1:41" ht="26.1" customHeight="1" x14ac:dyDescent="0.3">
      <c r="A40" s="336"/>
      <c r="B40" s="338"/>
      <c r="C40" s="344"/>
      <c r="D40" s="98" t="s">
        <v>78</v>
      </c>
      <c r="E40" s="98" t="s">
        <v>79</v>
      </c>
      <c r="F40" s="98" t="s">
        <v>80</v>
      </c>
      <c r="G40" s="98" t="s">
        <v>81</v>
      </c>
      <c r="H40" s="98" t="s">
        <v>82</v>
      </c>
      <c r="I40" s="98" t="s">
        <v>83</v>
      </c>
      <c r="J40" s="98" t="s">
        <v>84</v>
      </c>
      <c r="K40" s="98" t="s">
        <v>85</v>
      </c>
      <c r="L40" s="98" t="s">
        <v>86</v>
      </c>
      <c r="M40" s="98" t="s">
        <v>87</v>
      </c>
      <c r="N40" s="98" t="s">
        <v>88</v>
      </c>
      <c r="O40" s="98" t="s">
        <v>89</v>
      </c>
      <c r="P40" s="98" t="s">
        <v>90</v>
      </c>
      <c r="Q40" s="365" t="s">
        <v>91</v>
      </c>
      <c r="R40" s="366"/>
      <c r="S40" s="366"/>
      <c r="T40" s="366"/>
      <c r="U40" s="366"/>
      <c r="V40" s="366"/>
      <c r="W40" s="366"/>
      <c r="X40" s="367"/>
      <c r="Y40" s="365" t="s">
        <v>92</v>
      </c>
      <c r="Z40" s="366"/>
      <c r="AA40" s="366"/>
      <c r="AB40" s="366"/>
      <c r="AC40" s="366"/>
      <c r="AD40" s="366"/>
      <c r="AE40" s="490"/>
      <c r="AG40" s="25"/>
      <c r="AH40" s="25"/>
      <c r="AI40" s="25"/>
      <c r="AJ40" s="25"/>
      <c r="AK40" s="25"/>
      <c r="AL40" s="25"/>
      <c r="AM40" s="25"/>
      <c r="AN40" s="25"/>
      <c r="AO40" s="25"/>
    </row>
    <row r="41" spans="1:41" ht="164.25" customHeight="1" x14ac:dyDescent="0.3">
      <c r="A41" s="456" t="s">
        <v>108</v>
      </c>
      <c r="B41" s="445">
        <v>9.6000000000000002E-2</v>
      </c>
      <c r="C41" s="28" t="s">
        <v>66</v>
      </c>
      <c r="D41" s="29">
        <v>0</v>
      </c>
      <c r="E41" s="29">
        <v>0.3</v>
      </c>
      <c r="F41" s="29">
        <v>0.3</v>
      </c>
      <c r="G41" s="29">
        <v>0.3</v>
      </c>
      <c r="H41" s="29">
        <v>0.1</v>
      </c>
      <c r="I41" s="29"/>
      <c r="J41" s="29"/>
      <c r="K41" s="29"/>
      <c r="L41" s="29"/>
      <c r="M41" s="29"/>
      <c r="N41" s="29"/>
      <c r="O41" s="29"/>
      <c r="P41" s="108">
        <f t="shared" ref="P41:P52" si="0">SUM(D41:O41)</f>
        <v>0.99999999999999989</v>
      </c>
      <c r="Q41" s="447" t="s">
        <v>109</v>
      </c>
      <c r="R41" s="448"/>
      <c r="S41" s="448"/>
      <c r="T41" s="448"/>
      <c r="U41" s="448"/>
      <c r="V41" s="448"/>
      <c r="W41" s="448"/>
      <c r="X41" s="471"/>
      <c r="Y41" s="475" t="s">
        <v>110</v>
      </c>
      <c r="Z41" s="476"/>
      <c r="AA41" s="476"/>
      <c r="AB41" s="476"/>
      <c r="AC41" s="476"/>
      <c r="AD41" s="476"/>
      <c r="AE41" s="477"/>
    </row>
    <row r="42" spans="1:41" ht="164.25" customHeight="1" x14ac:dyDescent="0.3">
      <c r="A42" s="457"/>
      <c r="B42" s="458"/>
      <c r="C42" s="26" t="s">
        <v>71</v>
      </c>
      <c r="D42" s="27">
        <v>0</v>
      </c>
      <c r="E42" s="27">
        <v>0.3</v>
      </c>
      <c r="F42" s="27">
        <v>0.3</v>
      </c>
      <c r="G42" s="27"/>
      <c r="H42" s="27"/>
      <c r="I42" s="27"/>
      <c r="J42" s="27"/>
      <c r="K42" s="27"/>
      <c r="L42" s="27"/>
      <c r="M42" s="27"/>
      <c r="N42" s="27"/>
      <c r="O42" s="27"/>
      <c r="P42" s="108">
        <f t="shared" si="0"/>
        <v>0.6</v>
      </c>
      <c r="Q42" s="472"/>
      <c r="R42" s="473"/>
      <c r="S42" s="473"/>
      <c r="T42" s="473"/>
      <c r="U42" s="473"/>
      <c r="V42" s="473"/>
      <c r="W42" s="473"/>
      <c r="X42" s="474"/>
      <c r="Y42" s="478"/>
      <c r="Z42" s="479"/>
      <c r="AA42" s="479"/>
      <c r="AB42" s="479"/>
      <c r="AC42" s="479"/>
      <c r="AD42" s="479"/>
      <c r="AE42" s="480"/>
    </row>
    <row r="43" spans="1:41" ht="100.5" customHeight="1" x14ac:dyDescent="0.3">
      <c r="A43" s="456" t="s">
        <v>111</v>
      </c>
      <c r="B43" s="445">
        <v>9.7000000000000003E-2</v>
      </c>
      <c r="C43" s="28" t="s">
        <v>66</v>
      </c>
      <c r="D43" s="29">
        <v>0</v>
      </c>
      <c r="E43" s="29">
        <v>0.2</v>
      </c>
      <c r="F43" s="29">
        <v>0.3</v>
      </c>
      <c r="G43" s="29">
        <v>0.3</v>
      </c>
      <c r="H43" s="29">
        <v>0.2</v>
      </c>
      <c r="I43" s="29"/>
      <c r="J43" s="29"/>
      <c r="K43" s="29"/>
      <c r="L43" s="29"/>
      <c r="M43" s="29"/>
      <c r="N43" s="29"/>
      <c r="O43" s="29"/>
      <c r="P43" s="108">
        <f t="shared" ref="P43:P48" si="1">SUM(D43:O43)</f>
        <v>1</v>
      </c>
      <c r="Q43" s="459" t="s">
        <v>112</v>
      </c>
      <c r="R43" s="460"/>
      <c r="S43" s="460"/>
      <c r="T43" s="460"/>
      <c r="U43" s="460"/>
      <c r="V43" s="460"/>
      <c r="W43" s="460"/>
      <c r="X43" s="461"/>
      <c r="Y43" s="475" t="s">
        <v>113</v>
      </c>
      <c r="Z43" s="476"/>
      <c r="AA43" s="476"/>
      <c r="AB43" s="476"/>
      <c r="AC43" s="476"/>
      <c r="AD43" s="476"/>
      <c r="AE43" s="477"/>
    </row>
    <row r="44" spans="1:41" ht="89.25" customHeight="1" x14ac:dyDescent="0.3">
      <c r="A44" s="457"/>
      <c r="B44" s="458"/>
      <c r="C44" s="26" t="s">
        <v>71</v>
      </c>
      <c r="D44" s="27">
        <v>0</v>
      </c>
      <c r="E44" s="27">
        <v>0.2</v>
      </c>
      <c r="F44" s="27">
        <v>0.3</v>
      </c>
      <c r="G44" s="27"/>
      <c r="H44" s="27"/>
      <c r="I44" s="27"/>
      <c r="J44" s="27"/>
      <c r="K44" s="27"/>
      <c r="L44" s="27"/>
      <c r="M44" s="27"/>
      <c r="N44" s="27"/>
      <c r="O44" s="27"/>
      <c r="P44" s="108">
        <f t="shared" si="1"/>
        <v>0.5</v>
      </c>
      <c r="Q44" s="462"/>
      <c r="R44" s="463"/>
      <c r="S44" s="463"/>
      <c r="T44" s="463"/>
      <c r="U44" s="463"/>
      <c r="V44" s="463"/>
      <c r="W44" s="463"/>
      <c r="X44" s="464"/>
      <c r="Y44" s="478"/>
      <c r="Z44" s="479"/>
      <c r="AA44" s="479"/>
      <c r="AB44" s="479"/>
      <c r="AC44" s="479"/>
      <c r="AD44" s="479"/>
      <c r="AE44" s="480"/>
    </row>
    <row r="45" spans="1:41" ht="138" customHeight="1" x14ac:dyDescent="0.3">
      <c r="A45" s="325" t="s">
        <v>114</v>
      </c>
      <c r="B45" s="445">
        <v>9.7000000000000003E-2</v>
      </c>
      <c r="C45" s="28" t="s">
        <v>66</v>
      </c>
      <c r="D45" s="29">
        <v>0</v>
      </c>
      <c r="E45" s="29">
        <v>0.1</v>
      </c>
      <c r="F45" s="29">
        <v>0.2</v>
      </c>
      <c r="G45" s="29">
        <v>0.35</v>
      </c>
      <c r="H45" s="29">
        <v>0.35</v>
      </c>
      <c r="I45" s="29"/>
      <c r="J45" s="29"/>
      <c r="K45" s="29"/>
      <c r="L45" s="29"/>
      <c r="M45" s="29"/>
      <c r="N45" s="29"/>
      <c r="O45" s="29"/>
      <c r="P45" s="108">
        <f t="shared" si="1"/>
        <v>1</v>
      </c>
      <c r="Q45" s="447" t="s">
        <v>115</v>
      </c>
      <c r="R45" s="448"/>
      <c r="S45" s="448"/>
      <c r="T45" s="448"/>
      <c r="U45" s="448"/>
      <c r="V45" s="448"/>
      <c r="W45" s="448"/>
      <c r="X45" s="471"/>
      <c r="Y45" s="475" t="s">
        <v>116</v>
      </c>
      <c r="Z45" s="476"/>
      <c r="AA45" s="476"/>
      <c r="AB45" s="476"/>
      <c r="AC45" s="476"/>
      <c r="AD45" s="476"/>
      <c r="AE45" s="477"/>
    </row>
    <row r="46" spans="1:41" ht="138" customHeight="1" x14ac:dyDescent="0.3">
      <c r="A46" s="329"/>
      <c r="B46" s="458"/>
      <c r="C46" s="26" t="s">
        <v>71</v>
      </c>
      <c r="D46" s="27">
        <v>0</v>
      </c>
      <c r="E46" s="27">
        <v>0.1</v>
      </c>
      <c r="F46" s="27">
        <v>0.2</v>
      </c>
      <c r="G46" s="27"/>
      <c r="H46" s="27"/>
      <c r="I46" s="27"/>
      <c r="J46" s="27"/>
      <c r="K46" s="27"/>
      <c r="L46" s="27"/>
      <c r="M46" s="27"/>
      <c r="N46" s="27"/>
      <c r="O46" s="27"/>
      <c r="P46" s="108">
        <f t="shared" si="1"/>
        <v>0.30000000000000004</v>
      </c>
      <c r="Q46" s="472"/>
      <c r="R46" s="473"/>
      <c r="S46" s="473"/>
      <c r="T46" s="473"/>
      <c r="U46" s="473"/>
      <c r="V46" s="473"/>
      <c r="W46" s="473"/>
      <c r="X46" s="474"/>
      <c r="Y46" s="478"/>
      <c r="Z46" s="479"/>
      <c r="AA46" s="479"/>
      <c r="AB46" s="479"/>
      <c r="AC46" s="479"/>
      <c r="AD46" s="479"/>
      <c r="AE46" s="480"/>
    </row>
    <row r="47" spans="1:41" ht="87.75" customHeight="1" x14ac:dyDescent="0.3">
      <c r="A47" s="456" t="s">
        <v>117</v>
      </c>
      <c r="B47" s="445">
        <v>9.7000000000000003E-2</v>
      </c>
      <c r="C47" s="28" t="s">
        <v>66</v>
      </c>
      <c r="D47" s="29">
        <v>0</v>
      </c>
      <c r="E47" s="29">
        <v>0.1</v>
      </c>
      <c r="F47" s="29">
        <v>0.3</v>
      </c>
      <c r="G47" s="29">
        <v>0.3</v>
      </c>
      <c r="H47" s="29">
        <v>0.3</v>
      </c>
      <c r="I47" s="29"/>
      <c r="J47" s="29"/>
      <c r="K47" s="29"/>
      <c r="L47" s="29"/>
      <c r="M47" s="29"/>
      <c r="N47" s="29"/>
      <c r="O47" s="29"/>
      <c r="P47" s="108">
        <f t="shared" si="1"/>
        <v>1</v>
      </c>
      <c r="Q47" s="459" t="s">
        <v>118</v>
      </c>
      <c r="R47" s="460"/>
      <c r="S47" s="460"/>
      <c r="T47" s="460"/>
      <c r="U47" s="460"/>
      <c r="V47" s="460"/>
      <c r="W47" s="460"/>
      <c r="X47" s="461"/>
      <c r="Y47" s="465" t="s">
        <v>119</v>
      </c>
      <c r="Z47" s="466"/>
      <c r="AA47" s="466"/>
      <c r="AB47" s="466"/>
      <c r="AC47" s="466"/>
      <c r="AD47" s="466"/>
      <c r="AE47" s="467"/>
    </row>
    <row r="48" spans="1:41" ht="87.75" customHeight="1" x14ac:dyDescent="0.3">
      <c r="A48" s="457"/>
      <c r="B48" s="458"/>
      <c r="C48" s="26" t="s">
        <v>71</v>
      </c>
      <c r="D48" s="27">
        <v>0</v>
      </c>
      <c r="E48" s="27">
        <v>0.1</v>
      </c>
      <c r="F48" s="27">
        <v>0.3</v>
      </c>
      <c r="G48" s="27"/>
      <c r="H48" s="27"/>
      <c r="I48" s="27"/>
      <c r="J48" s="27"/>
      <c r="K48" s="27"/>
      <c r="L48" s="27"/>
      <c r="M48" s="27"/>
      <c r="N48" s="27"/>
      <c r="O48" s="27"/>
      <c r="P48" s="108">
        <f t="shared" si="1"/>
        <v>0.4</v>
      </c>
      <c r="Q48" s="462"/>
      <c r="R48" s="463"/>
      <c r="S48" s="463"/>
      <c r="T48" s="463"/>
      <c r="U48" s="463"/>
      <c r="V48" s="463"/>
      <c r="W48" s="463"/>
      <c r="X48" s="464"/>
      <c r="Y48" s="468"/>
      <c r="Z48" s="469"/>
      <c r="AA48" s="469"/>
      <c r="AB48" s="469"/>
      <c r="AC48" s="469"/>
      <c r="AD48" s="469"/>
      <c r="AE48" s="470"/>
    </row>
    <row r="49" spans="1:31" ht="111.75" customHeight="1" x14ac:dyDescent="0.3">
      <c r="A49" s="456" t="s">
        <v>120</v>
      </c>
      <c r="B49" s="445">
        <v>9.7000000000000003E-2</v>
      </c>
      <c r="C49" s="28" t="s">
        <v>66</v>
      </c>
      <c r="D49" s="29">
        <v>0</v>
      </c>
      <c r="E49" s="29">
        <v>0.1</v>
      </c>
      <c r="F49" s="29">
        <v>0.3</v>
      </c>
      <c r="G49" s="29">
        <v>0.3</v>
      </c>
      <c r="H49" s="29">
        <v>0.3</v>
      </c>
      <c r="I49" s="29"/>
      <c r="J49" s="29"/>
      <c r="K49" s="29"/>
      <c r="L49" s="29"/>
      <c r="M49" s="29"/>
      <c r="N49" s="29"/>
      <c r="O49" s="29"/>
      <c r="P49" s="108">
        <f t="shared" si="0"/>
        <v>1</v>
      </c>
      <c r="Q49" s="459" t="s">
        <v>121</v>
      </c>
      <c r="R49" s="460"/>
      <c r="S49" s="460"/>
      <c r="T49" s="460"/>
      <c r="U49" s="460"/>
      <c r="V49" s="460"/>
      <c r="W49" s="460"/>
      <c r="X49" s="461"/>
      <c r="Y49" s="475" t="s">
        <v>122</v>
      </c>
      <c r="Z49" s="476"/>
      <c r="AA49" s="476"/>
      <c r="AB49" s="476"/>
      <c r="AC49" s="476"/>
      <c r="AD49" s="476"/>
      <c r="AE49" s="477"/>
    </row>
    <row r="50" spans="1:31" ht="111.75" customHeight="1" x14ac:dyDescent="0.3">
      <c r="A50" s="457"/>
      <c r="B50" s="458"/>
      <c r="C50" s="26" t="s">
        <v>71</v>
      </c>
      <c r="D50" s="27">
        <v>0</v>
      </c>
      <c r="E50" s="27">
        <v>0.1</v>
      </c>
      <c r="F50" s="27">
        <v>0.3</v>
      </c>
      <c r="G50" s="27"/>
      <c r="H50" s="27"/>
      <c r="I50" s="27"/>
      <c r="J50" s="27"/>
      <c r="K50" s="27"/>
      <c r="L50" s="27"/>
      <c r="M50" s="27"/>
      <c r="N50" s="27"/>
      <c r="O50" s="27"/>
      <c r="P50" s="108">
        <f t="shared" si="0"/>
        <v>0.4</v>
      </c>
      <c r="Q50" s="462"/>
      <c r="R50" s="463"/>
      <c r="S50" s="463"/>
      <c r="T50" s="463"/>
      <c r="U50" s="463"/>
      <c r="V50" s="463"/>
      <c r="W50" s="463"/>
      <c r="X50" s="464"/>
      <c r="Y50" s="481"/>
      <c r="Z50" s="482"/>
      <c r="AA50" s="482"/>
      <c r="AB50" s="482"/>
      <c r="AC50" s="482"/>
      <c r="AD50" s="482"/>
      <c r="AE50" s="483"/>
    </row>
    <row r="51" spans="1:31" ht="55.2" customHeight="1" x14ac:dyDescent="0.3">
      <c r="A51" s="443" t="s">
        <v>123</v>
      </c>
      <c r="B51" s="445">
        <v>9.6000000000000002E-2</v>
      </c>
      <c r="C51" s="28" t="s">
        <v>66</v>
      </c>
      <c r="D51" s="29">
        <v>0</v>
      </c>
      <c r="E51" s="29">
        <v>0.1</v>
      </c>
      <c r="F51" s="29">
        <v>0.3</v>
      </c>
      <c r="G51" s="29">
        <v>0.3</v>
      </c>
      <c r="H51" s="29">
        <v>0.3</v>
      </c>
      <c r="I51" s="29"/>
      <c r="J51" s="29"/>
      <c r="K51" s="29"/>
      <c r="L51" s="29"/>
      <c r="M51" s="29"/>
      <c r="N51" s="29"/>
      <c r="O51" s="29"/>
      <c r="P51" s="108">
        <f>SUM(D51:O51)</f>
        <v>1</v>
      </c>
      <c r="Q51" s="447" t="s">
        <v>124</v>
      </c>
      <c r="R51" s="448"/>
      <c r="S51" s="448"/>
      <c r="T51" s="448"/>
      <c r="U51" s="448"/>
      <c r="V51" s="448"/>
      <c r="W51" s="448"/>
      <c r="X51" s="448"/>
      <c r="Y51" s="451" t="s">
        <v>125</v>
      </c>
      <c r="Z51" s="452"/>
      <c r="AA51" s="452"/>
      <c r="AB51" s="452"/>
      <c r="AC51" s="452"/>
      <c r="AD51" s="452"/>
      <c r="AE51" s="453"/>
    </row>
    <row r="52" spans="1:31" ht="38.4" customHeight="1" thickBot="1" x14ac:dyDescent="0.35">
      <c r="A52" s="444"/>
      <c r="B52" s="446"/>
      <c r="C52" s="23" t="s">
        <v>71</v>
      </c>
      <c r="D52" s="30">
        <v>0</v>
      </c>
      <c r="E52" s="30">
        <v>0.1</v>
      </c>
      <c r="F52" s="30">
        <v>0.3</v>
      </c>
      <c r="G52" s="30"/>
      <c r="H52" s="30"/>
      <c r="I52" s="30"/>
      <c r="J52" s="30"/>
      <c r="K52" s="30"/>
      <c r="L52" s="30"/>
      <c r="M52" s="30"/>
      <c r="N52" s="30"/>
      <c r="O52" s="30"/>
      <c r="P52" s="109">
        <f t="shared" si="0"/>
        <v>0.4</v>
      </c>
      <c r="Q52" s="449"/>
      <c r="R52" s="450"/>
      <c r="S52" s="450"/>
      <c r="T52" s="450"/>
      <c r="U52" s="450"/>
      <c r="V52" s="450"/>
      <c r="W52" s="450"/>
      <c r="X52" s="450"/>
      <c r="Y52" s="454"/>
      <c r="Z52" s="454"/>
      <c r="AA52" s="454"/>
      <c r="AB52" s="454"/>
      <c r="AC52" s="454"/>
      <c r="AD52" s="454"/>
      <c r="AE52" s="455"/>
    </row>
    <row r="53" spans="1:31" ht="15" customHeight="1" x14ac:dyDescent="0.3"/>
  </sheetData>
  <mergeCells count="91">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49:A50"/>
    <mergeCell ref="B49:B50"/>
    <mergeCell ref="Q49:X50"/>
    <mergeCell ref="Y49:AE50"/>
    <mergeCell ref="A43:A44"/>
    <mergeCell ref="B43:B44"/>
    <mergeCell ref="Q43:X44"/>
    <mergeCell ref="Y43:AE44"/>
    <mergeCell ref="A45:A46"/>
    <mergeCell ref="B45:B46"/>
    <mergeCell ref="Q45:X46"/>
    <mergeCell ref="Y45:AE46"/>
    <mergeCell ref="A51:A52"/>
    <mergeCell ref="B51:B52"/>
    <mergeCell ref="Q51:X52"/>
    <mergeCell ref="Y51:AE52"/>
    <mergeCell ref="A47:A48"/>
    <mergeCell ref="B47:B48"/>
    <mergeCell ref="Q47:X48"/>
    <mergeCell ref="Y47:AE48"/>
  </mergeCells>
  <dataValidations count="3">
    <dataValidation type="list" allowBlank="1" showInputMessage="1" showErrorMessage="1" sqref="C7:C9" xr:uid="{79B80887-A732-4E39-B9F4-0B22AD7349A6}">
      <formula1>$B$21:$M$21</formula1>
    </dataValidation>
    <dataValidation type="textLength" operator="lessThanOrEqual" allowBlank="1" showInputMessage="1" showErrorMessage="1" errorTitle="Máximo 2.000 caracteres" error="Máximo 2.000 caracteres" promptTitle="2.000 caracteres" sqref="Q30:Q31" xr:uid="{2D8B8C2D-C82F-4AE3-BCDB-342FA8E6E5EF}">
      <formula1>2000</formula1>
    </dataValidation>
    <dataValidation type="textLength" operator="lessThanOrEqual" allowBlank="1" showInputMessage="1" showErrorMessage="1" errorTitle="Máximo 2.000 caracteres" error="Máximo 2.000 caracteres" sqref="Q51 Q41 Q45" xr:uid="{1575F2AD-4450-4E0F-A7AA-BC34B3491EA5}">
      <formula1>2000</formula1>
    </dataValidation>
  </dataValidations>
  <hyperlinks>
    <hyperlink ref="Y47:AE48" r:id="rId1" display="https://secretariadistritald-my.sharepoint.com/:f:/g/personal/zdoncel_sdmujer_gov_co/EpamLApwAvJGjXaHPCrz3_4BRIK3f0uRGppQQYbqbgWAkQ?e=tCCuWv" xr:uid="{17E9C56A-682A-4A1A-BC3B-965DA115427A}"/>
    <hyperlink ref="Y49:AE50" r:id="rId2" display="https://secretariadistritald-my.sharepoint.com/:f:/g/personal/zdoncel_sdmujer_gov_co/EpX1z5V10jROvPt0lgo6hjgB0oV1D54FESRhhV418oi71Q?e=7Ldk8w" xr:uid="{84549791-711D-4F38-ACEF-080F02F115EA}"/>
    <hyperlink ref="Y47" r:id="rId3" xr:uid="{BCDC5B47-D398-4F38-8C02-D52C0B906395}"/>
    <hyperlink ref="Y49" r:id="rId4" xr:uid="{FAE1D44C-E493-4847-A061-2B7D4E17F563}"/>
    <hyperlink ref="Y41" r:id="rId5" display="https://secretariadistritald-my.sharepoint.com/personal/svidal_sdmujer_gov_co/_layouts/15/onedrive.aspx?e=5%3Ab518d36a02c54c66bc40425d2a4d9685&amp;sharingv2=true&amp;fromShare=true&amp;at=9&amp;cid=844c65bd%2D78f6%2D4b6c%2Db7d8%2Dfa925019cc43&amp;FolderCTID=0x012000279DFFC563A270409F989442624F118F&amp;id=%2Fpersonal%2Fsvidal%5Fsdmujer%5Fgov%5Fco%2FDocuments%2FPLAN%20DE%20ACCION%20META%202%2FMARZO%2FCORPORATIVA" xr:uid="{B7042B61-BA89-4337-B555-94802E238410}"/>
    <hyperlink ref="Y51" r:id="rId6" xr:uid="{0C165492-506F-4FBD-9488-1B6CD2F31420}"/>
    <hyperlink ref="Y45" r:id="rId7" xr:uid="{199581AF-D562-4C42-992D-6F15E64E70FE}"/>
    <hyperlink ref="Y43" r:id="rId8" display="https://secretariadistritald-my.sharepoint.com/personal/svidal_sdmujer_gov_co/_layouts/15/onedrive.aspx?e=5%3Ab518d36a02c54c66bc40425d2a4d9685&amp;sharingv2=true&amp;fromShare=true&amp;at=9&amp;cid=844c65bd%2D78f6%2D4b6c%2Db7d8%2Dfa925019cc43&amp;FolderCTID=0x012000279DFFC563A270409F989442624F118F&amp;id=%2Fpersonal%2Fsvidal%5Fsdmujer%5Fgov%5Fco%2FDocuments%2FPLAN%20DE%20ACCION%20META%202%2FMARZO%2FCORPORATIVA%2FCONTRATACI%C3%93N" xr:uid="{E9264A6F-2427-4EFF-8931-7C598265B638}"/>
  </hyperlinks>
  <pageMargins left="0.25" right="0.25" top="0.75" bottom="0.75" header="0.3" footer="0.3"/>
  <pageSetup scale="19" fitToHeight="0" orientation="landscape" r:id="rId9"/>
  <headerFooter>
    <oddFooter>&amp;C_x000D_&amp;1#&amp;"Calibri"&amp;10&amp;K000000 Información Pública Clasificada</oddFooter>
  </headerFooter>
  <drawing r:id="rId10"/>
  <legacyDrawing r:id="rId1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3A8BF-41E7-4F53-8610-5C5D8CE1E96F}">
  <sheetPr>
    <tabColor rgb="FF00B050"/>
    <pageSetUpPr fitToPage="1"/>
  </sheetPr>
  <dimension ref="A1:AO47"/>
  <sheetViews>
    <sheetView showGridLines="0" view="pageBreakPreview" topLeftCell="A37" zoomScale="40" zoomScaleNormal="60" zoomScaleSheetLayoutView="40" workbookViewId="0">
      <selection activeCell="Y45" sqref="A1:AE46"/>
    </sheetView>
  </sheetViews>
  <sheetFormatPr baseColWidth="10" defaultColWidth="10.88671875" defaultRowHeight="14.4" x14ac:dyDescent="0.3"/>
  <cols>
    <col min="1" max="1" width="38.44140625" style="2" customWidth="1"/>
    <col min="2" max="2" width="20.5546875" style="2" customWidth="1"/>
    <col min="3" max="14" width="20.6640625" style="2" customWidth="1"/>
    <col min="15" max="15" width="20.5546875" style="2" customWidth="1"/>
    <col min="16" max="16" width="32.44140625" style="2" customWidth="1"/>
    <col min="17" max="19" width="18.109375" style="2" customWidth="1"/>
    <col min="20" max="20" width="18.88671875" style="2" customWidth="1"/>
    <col min="21" max="27" width="18.109375" style="2" customWidth="1"/>
    <col min="28" max="28" width="22.6640625" style="2" customWidth="1"/>
    <col min="29" max="29" width="21.6640625" style="2" bestFit="1" customWidth="1"/>
    <col min="30" max="30" width="19.44140625" style="2" customWidth="1"/>
    <col min="31" max="31" width="20.5546875" style="2" customWidth="1"/>
    <col min="32" max="32" width="22.88671875" style="2" customWidth="1"/>
    <col min="33" max="33" width="18.44140625" style="2" bestFit="1" customWidth="1"/>
    <col min="34" max="34" width="8.44140625" style="2" customWidth="1"/>
    <col min="35" max="35" width="18.44140625" style="2" bestFit="1" customWidth="1"/>
    <col min="36" max="36" width="5.6640625" style="2" customWidth="1"/>
    <col min="37" max="37" width="18.44140625" style="2" bestFit="1" customWidth="1"/>
    <col min="38" max="38" width="4.6640625" style="2" customWidth="1"/>
    <col min="39" max="39" width="23" style="2" bestFit="1" customWidth="1"/>
    <col min="40" max="40" width="10.88671875" style="2"/>
    <col min="41" max="41" width="18.44140625" style="2" bestFit="1" customWidth="1"/>
    <col min="42" max="42" width="16.109375" style="2" customWidth="1"/>
    <col min="43" max="16384" width="10.88671875" style="2"/>
  </cols>
  <sheetData>
    <row r="1" spans="1:31" ht="32.25" customHeight="1" thickBot="1" x14ac:dyDescent="0.35">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24" t="s">
        <v>1</v>
      </c>
      <c r="AC1" s="425"/>
      <c r="AD1" s="425"/>
      <c r="AE1" s="426"/>
    </row>
    <row r="2" spans="1:31" ht="30.75" customHeight="1" thickBot="1" x14ac:dyDescent="0.35">
      <c r="A2" s="413"/>
      <c r="B2" s="415" t="s">
        <v>2</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24" t="s">
        <v>3</v>
      </c>
      <c r="AC2" s="425"/>
      <c r="AD2" s="425"/>
      <c r="AE2" s="426"/>
    </row>
    <row r="3" spans="1:31" ht="24" customHeight="1" thickBot="1" x14ac:dyDescent="0.35">
      <c r="A3" s="413"/>
      <c r="B3" s="418" t="s">
        <v>4</v>
      </c>
      <c r="C3" s="419"/>
      <c r="D3" s="419"/>
      <c r="E3" s="419"/>
      <c r="F3" s="419"/>
      <c r="G3" s="419"/>
      <c r="H3" s="419"/>
      <c r="I3" s="419"/>
      <c r="J3" s="419"/>
      <c r="K3" s="419"/>
      <c r="L3" s="419"/>
      <c r="M3" s="419"/>
      <c r="N3" s="419"/>
      <c r="O3" s="419"/>
      <c r="P3" s="419"/>
      <c r="Q3" s="419"/>
      <c r="R3" s="419"/>
      <c r="S3" s="419"/>
      <c r="T3" s="419"/>
      <c r="U3" s="419"/>
      <c r="V3" s="419"/>
      <c r="W3" s="419"/>
      <c r="X3" s="419"/>
      <c r="Y3" s="419"/>
      <c r="Z3" s="419"/>
      <c r="AA3" s="420"/>
      <c r="AB3" s="424" t="s">
        <v>5</v>
      </c>
      <c r="AC3" s="425"/>
      <c r="AD3" s="425"/>
      <c r="AE3" s="426"/>
    </row>
    <row r="4" spans="1:31" ht="21.75" customHeight="1" thickBot="1" x14ac:dyDescent="0.35">
      <c r="A4" s="414"/>
      <c r="B4" s="421"/>
      <c r="C4" s="422"/>
      <c r="D4" s="422"/>
      <c r="E4" s="422"/>
      <c r="F4" s="422"/>
      <c r="G4" s="422"/>
      <c r="H4" s="422"/>
      <c r="I4" s="422"/>
      <c r="J4" s="422"/>
      <c r="K4" s="422"/>
      <c r="L4" s="422"/>
      <c r="M4" s="422"/>
      <c r="N4" s="422"/>
      <c r="O4" s="422"/>
      <c r="P4" s="422"/>
      <c r="Q4" s="422"/>
      <c r="R4" s="422"/>
      <c r="S4" s="422"/>
      <c r="T4" s="422"/>
      <c r="U4" s="422"/>
      <c r="V4" s="422"/>
      <c r="W4" s="422"/>
      <c r="X4" s="422"/>
      <c r="Y4" s="422"/>
      <c r="Z4" s="422"/>
      <c r="AA4" s="423"/>
      <c r="AB4" s="427" t="s">
        <v>6</v>
      </c>
      <c r="AC4" s="428"/>
      <c r="AD4" s="428"/>
      <c r="AE4" s="429"/>
    </row>
    <row r="5" spans="1:31" ht="9" customHeight="1" thickBot="1" x14ac:dyDescent="0.35">
      <c r="A5" s="3"/>
      <c r="B5" s="99"/>
      <c r="C5" s="100"/>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4.4" customHeight="1" x14ac:dyDescent="0.3">
      <c r="A7" s="369" t="s">
        <v>7</v>
      </c>
      <c r="B7" s="370"/>
      <c r="C7" s="407" t="s">
        <v>8</v>
      </c>
      <c r="D7" s="369" t="s">
        <v>9</v>
      </c>
      <c r="E7" s="375"/>
      <c r="F7" s="375"/>
      <c r="G7" s="375"/>
      <c r="H7" s="370"/>
      <c r="I7" s="399">
        <v>45385</v>
      </c>
      <c r="J7" s="400"/>
      <c r="K7" s="369" t="s">
        <v>10</v>
      </c>
      <c r="L7" s="370"/>
      <c r="M7" s="391" t="s">
        <v>11</v>
      </c>
      <c r="N7" s="392"/>
      <c r="O7" s="380"/>
      <c r="P7" s="381"/>
      <c r="Q7" s="4"/>
      <c r="R7" s="4"/>
      <c r="S7" s="4"/>
      <c r="T7" s="4"/>
      <c r="U7" s="4"/>
      <c r="V7" s="4"/>
      <c r="W7" s="4"/>
      <c r="X7" s="4"/>
      <c r="Y7" s="4"/>
      <c r="Z7" s="5"/>
      <c r="AA7" s="4"/>
      <c r="AB7" s="4"/>
      <c r="AD7" s="7"/>
      <c r="AE7" s="8"/>
    </row>
    <row r="8" spans="1:31" ht="14.4" customHeight="1" x14ac:dyDescent="0.3">
      <c r="A8" s="371"/>
      <c r="B8" s="372"/>
      <c r="C8" s="408"/>
      <c r="D8" s="371"/>
      <c r="E8" s="376"/>
      <c r="F8" s="376"/>
      <c r="G8" s="376"/>
      <c r="H8" s="372"/>
      <c r="I8" s="401"/>
      <c r="J8" s="402"/>
      <c r="K8" s="371"/>
      <c r="L8" s="372"/>
      <c r="M8" s="410" t="s">
        <v>12</v>
      </c>
      <c r="N8" s="411"/>
      <c r="O8" s="393"/>
      <c r="P8" s="394"/>
      <c r="Q8" s="4"/>
      <c r="R8" s="4"/>
      <c r="S8" s="4"/>
      <c r="T8" s="4"/>
      <c r="U8" s="4"/>
      <c r="V8" s="4"/>
      <c r="W8" s="4"/>
      <c r="X8" s="4"/>
      <c r="Y8" s="4"/>
      <c r="Z8" s="5"/>
      <c r="AA8" s="4"/>
      <c r="AB8" s="4"/>
      <c r="AD8" s="7"/>
      <c r="AE8" s="8"/>
    </row>
    <row r="9" spans="1:31" ht="15" customHeight="1" thickBot="1" x14ac:dyDescent="0.35">
      <c r="A9" s="373"/>
      <c r="B9" s="374"/>
      <c r="C9" s="409"/>
      <c r="D9" s="373"/>
      <c r="E9" s="377"/>
      <c r="F9" s="377"/>
      <c r="G9" s="377"/>
      <c r="H9" s="374"/>
      <c r="I9" s="403"/>
      <c r="J9" s="404"/>
      <c r="K9" s="373"/>
      <c r="L9" s="374"/>
      <c r="M9" s="395" t="s">
        <v>13</v>
      </c>
      <c r="N9" s="396"/>
      <c r="O9" s="397" t="s">
        <v>14</v>
      </c>
      <c r="P9" s="398"/>
      <c r="Q9" s="4"/>
      <c r="R9" s="4"/>
      <c r="S9" s="4"/>
      <c r="T9" s="4"/>
      <c r="U9" s="4"/>
      <c r="V9" s="4"/>
      <c r="W9" s="4"/>
      <c r="X9" s="4"/>
      <c r="Y9" s="4"/>
      <c r="Z9" s="5"/>
      <c r="AA9" s="4"/>
      <c r="AB9" s="4"/>
      <c r="AD9" s="7"/>
      <c r="AE9" s="8"/>
    </row>
    <row r="10" spans="1:31" ht="15" customHeight="1" thickBot="1" x14ac:dyDescent="0.35">
      <c r="A10" s="75"/>
      <c r="B10" s="76"/>
      <c r="C10" s="76"/>
      <c r="D10" s="9"/>
      <c r="E10" s="9"/>
      <c r="F10" s="9"/>
      <c r="G10" s="9"/>
      <c r="H10" s="9"/>
      <c r="I10" s="72"/>
      <c r="J10" s="72"/>
      <c r="K10" s="9"/>
      <c r="L10" s="9"/>
      <c r="M10" s="73"/>
      <c r="N10" s="73"/>
      <c r="O10" s="74"/>
      <c r="P10" s="74"/>
      <c r="Q10" s="76"/>
      <c r="R10" s="76"/>
      <c r="S10" s="76"/>
      <c r="T10" s="76"/>
      <c r="U10" s="76"/>
      <c r="V10" s="76"/>
      <c r="W10" s="76"/>
      <c r="X10" s="76"/>
      <c r="Y10" s="76"/>
      <c r="Z10" s="77"/>
      <c r="AA10" s="76"/>
      <c r="AB10" s="76"/>
      <c r="AD10" s="78"/>
      <c r="AE10" s="79"/>
    </row>
    <row r="11" spans="1:31" ht="15" customHeight="1" x14ac:dyDescent="0.3">
      <c r="A11" s="369" t="s">
        <v>15</v>
      </c>
      <c r="B11" s="370"/>
      <c r="C11" s="339" t="s">
        <v>16</v>
      </c>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1"/>
    </row>
    <row r="12" spans="1:31" ht="15" customHeight="1" x14ac:dyDescent="0.3">
      <c r="A12" s="371"/>
      <c r="B12" s="372"/>
      <c r="C12" s="382"/>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4"/>
    </row>
    <row r="13" spans="1:31" ht="15" customHeight="1" thickBot="1" x14ac:dyDescent="0.35">
      <c r="A13" s="373"/>
      <c r="B13" s="374"/>
      <c r="C13" s="385"/>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7"/>
    </row>
    <row r="14" spans="1:31" ht="9" customHeight="1" thickBot="1" x14ac:dyDescent="0.35">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5">
      <c r="A15" s="378" t="s">
        <v>17</v>
      </c>
      <c r="B15" s="379"/>
      <c r="C15" s="388" t="s">
        <v>18</v>
      </c>
      <c r="D15" s="389"/>
      <c r="E15" s="389"/>
      <c r="F15" s="389"/>
      <c r="G15" s="389"/>
      <c r="H15" s="389"/>
      <c r="I15" s="389"/>
      <c r="J15" s="389"/>
      <c r="K15" s="390"/>
      <c r="L15" s="405" t="s">
        <v>19</v>
      </c>
      <c r="M15" s="436"/>
      <c r="N15" s="436"/>
      <c r="O15" s="436"/>
      <c r="P15" s="436"/>
      <c r="Q15" s="406"/>
      <c r="R15" s="437" t="s">
        <v>20</v>
      </c>
      <c r="S15" s="438"/>
      <c r="T15" s="438"/>
      <c r="U15" s="438"/>
      <c r="V15" s="438"/>
      <c r="W15" s="438"/>
      <c r="X15" s="439"/>
      <c r="Y15" s="405" t="s">
        <v>21</v>
      </c>
      <c r="Z15" s="406"/>
      <c r="AA15" s="430" t="s">
        <v>22</v>
      </c>
      <c r="AB15" s="431"/>
      <c r="AC15" s="431"/>
      <c r="AD15" s="431"/>
      <c r="AE15" s="432"/>
    </row>
    <row r="16" spans="1:31" ht="9" customHeight="1" thickBot="1" x14ac:dyDescent="0.35">
      <c r="A16" s="6"/>
      <c r="B16" s="4"/>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D16" s="7"/>
      <c r="AE16" s="8"/>
    </row>
    <row r="17" spans="1:32" s="16" customFormat="1" ht="37.5" customHeight="1" thickBot="1" x14ac:dyDescent="0.35">
      <c r="A17" s="378" t="s">
        <v>23</v>
      </c>
      <c r="B17" s="379"/>
      <c r="C17" s="430" t="s">
        <v>126</v>
      </c>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2"/>
    </row>
    <row r="18" spans="1:32" ht="16.5" customHeight="1" thickBot="1" x14ac:dyDescent="0.3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5">
      <c r="A19" s="405" t="s">
        <v>25</v>
      </c>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06"/>
      <c r="AF19" s="20"/>
    </row>
    <row r="20" spans="1:32" ht="32.1" customHeight="1" thickBot="1" x14ac:dyDescent="0.35">
      <c r="A20" s="102" t="s">
        <v>26</v>
      </c>
      <c r="B20" s="433" t="s">
        <v>27</v>
      </c>
      <c r="C20" s="434"/>
      <c r="D20" s="434"/>
      <c r="E20" s="434"/>
      <c r="F20" s="434"/>
      <c r="G20" s="434"/>
      <c r="H20" s="434"/>
      <c r="I20" s="434"/>
      <c r="J20" s="434"/>
      <c r="K20" s="434"/>
      <c r="L20" s="434"/>
      <c r="M20" s="434"/>
      <c r="N20" s="434"/>
      <c r="O20" s="435"/>
      <c r="P20" s="405" t="s">
        <v>28</v>
      </c>
      <c r="Q20" s="436"/>
      <c r="R20" s="436"/>
      <c r="S20" s="436"/>
      <c r="T20" s="436"/>
      <c r="U20" s="436"/>
      <c r="V20" s="436"/>
      <c r="W20" s="436"/>
      <c r="X20" s="436"/>
      <c r="Y20" s="436"/>
      <c r="Z20" s="436"/>
      <c r="AA20" s="436"/>
      <c r="AB20" s="436"/>
      <c r="AC20" s="436"/>
      <c r="AD20" s="436"/>
      <c r="AE20" s="406"/>
      <c r="AF20" s="20"/>
    </row>
    <row r="21" spans="1:32" ht="32.1" customHeight="1" thickBot="1" x14ac:dyDescent="0.35">
      <c r="A21" s="140">
        <v>108444005</v>
      </c>
      <c r="B21" s="110" t="s">
        <v>29</v>
      </c>
      <c r="C21" s="111" t="s">
        <v>30</v>
      </c>
      <c r="D21" s="111" t="s">
        <v>8</v>
      </c>
      <c r="E21" s="111" t="s">
        <v>31</v>
      </c>
      <c r="F21" s="111" t="s">
        <v>32</v>
      </c>
      <c r="G21" s="111" t="s">
        <v>33</v>
      </c>
      <c r="H21" s="111" t="s">
        <v>34</v>
      </c>
      <c r="I21" s="111" t="s">
        <v>35</v>
      </c>
      <c r="J21" s="111" t="s">
        <v>36</v>
      </c>
      <c r="K21" s="111" t="s">
        <v>37</v>
      </c>
      <c r="L21" s="111" t="s">
        <v>38</v>
      </c>
      <c r="M21" s="111" t="s">
        <v>39</v>
      </c>
      <c r="N21" s="111" t="s">
        <v>40</v>
      </c>
      <c r="O21" s="112" t="s">
        <v>41</v>
      </c>
      <c r="P21" s="274">
        <f>+AC22</f>
        <v>1403998000</v>
      </c>
      <c r="Q21" s="110" t="s">
        <v>29</v>
      </c>
      <c r="R21" s="111" t="s">
        <v>30</v>
      </c>
      <c r="S21" s="111" t="s">
        <v>8</v>
      </c>
      <c r="T21" s="111" t="s">
        <v>31</v>
      </c>
      <c r="U21" s="111" t="s">
        <v>32</v>
      </c>
      <c r="V21" s="111" t="s">
        <v>33</v>
      </c>
      <c r="W21" s="111" t="s">
        <v>34</v>
      </c>
      <c r="X21" s="111" t="s">
        <v>35</v>
      </c>
      <c r="Y21" s="111" t="s">
        <v>36</v>
      </c>
      <c r="Z21" s="111" t="s">
        <v>37</v>
      </c>
      <c r="AA21" s="111" t="s">
        <v>38</v>
      </c>
      <c r="AB21" s="111" t="s">
        <v>39</v>
      </c>
      <c r="AC21" s="111" t="s">
        <v>40</v>
      </c>
      <c r="AD21" s="112" t="s">
        <v>42</v>
      </c>
      <c r="AE21" s="112" t="s">
        <v>43</v>
      </c>
      <c r="AF21" s="1"/>
    </row>
    <row r="22" spans="1:32" ht="32.1" customHeight="1" x14ac:dyDescent="0.3">
      <c r="A22" s="129" t="s">
        <v>44</v>
      </c>
      <c r="B22" s="141">
        <v>26500000</v>
      </c>
      <c r="C22" s="82">
        <v>60000000</v>
      </c>
      <c r="D22" s="82">
        <v>0</v>
      </c>
      <c r="E22" s="82">
        <v>0</v>
      </c>
      <c r="F22" s="82">
        <v>0</v>
      </c>
      <c r="G22" s="82">
        <v>21944005</v>
      </c>
      <c r="H22" s="82"/>
      <c r="I22" s="82"/>
      <c r="J22" s="82"/>
      <c r="K22" s="82"/>
      <c r="L22" s="82"/>
      <c r="M22" s="82"/>
      <c r="N22" s="173">
        <f>SUM(B22:M22)</f>
        <v>108444005</v>
      </c>
      <c r="O22" s="84"/>
      <c r="P22" s="129" t="s">
        <v>45</v>
      </c>
      <c r="Q22" s="104">
        <v>222169109</v>
      </c>
      <c r="R22" s="105">
        <v>356877974</v>
      </c>
      <c r="S22" s="105"/>
      <c r="T22" s="105"/>
      <c r="U22" s="105">
        <v>129272000</v>
      </c>
      <c r="V22" s="105"/>
      <c r="W22" s="105">
        <v>695678917</v>
      </c>
      <c r="X22" s="80"/>
      <c r="Y22" s="105"/>
      <c r="Z22" s="105"/>
      <c r="AA22" s="105"/>
      <c r="AB22" s="105"/>
      <c r="AC22" s="175">
        <f>SUM(Q22:AB22)</f>
        <v>1403998000</v>
      </c>
      <c r="AE22" s="171"/>
      <c r="AF22" s="1"/>
    </row>
    <row r="23" spans="1:32" ht="32.1" customHeight="1" x14ac:dyDescent="0.3">
      <c r="A23" s="130" t="s">
        <v>46</v>
      </c>
      <c r="B23" s="81">
        <v>0</v>
      </c>
      <c r="C23" s="80">
        <v>0</v>
      </c>
      <c r="D23" s="80">
        <v>0</v>
      </c>
      <c r="E23" s="80"/>
      <c r="F23" s="80"/>
      <c r="G23" s="80"/>
      <c r="H23" s="80"/>
      <c r="I23" s="80"/>
      <c r="J23" s="80"/>
      <c r="K23" s="80"/>
      <c r="L23" s="80"/>
      <c r="M23" s="80"/>
      <c r="N23" s="80">
        <f>SUM(B23:M23)</f>
        <v>0</v>
      </c>
      <c r="O23" s="92" t="str">
        <f>IFERROR(N23/(SUMIF(B23:M23,"&gt;0",B22:M22))," ")</f>
        <v xml:space="preserve"> </v>
      </c>
      <c r="P23" s="130" t="s">
        <v>47</v>
      </c>
      <c r="Q23" s="81">
        <v>222169109</v>
      </c>
      <c r="R23" s="80">
        <v>356877974</v>
      </c>
      <c r="S23" s="80">
        <v>62892940</v>
      </c>
      <c r="T23" s="80"/>
      <c r="U23" s="80"/>
      <c r="V23" s="80"/>
      <c r="W23" s="80"/>
      <c r="X23" s="80"/>
      <c r="Y23" s="80"/>
      <c r="Z23" s="80"/>
      <c r="AA23" s="80"/>
      <c r="AB23" s="80"/>
      <c r="AC23" s="80">
        <f>SUM(Q23:AB23)</f>
        <v>641940023</v>
      </c>
      <c r="AD23" s="287">
        <f>AC23/SUM(Q22:S22)</f>
        <v>1.1086145528514821</v>
      </c>
      <c r="AE23" s="267">
        <f>AC23/AC22</f>
        <v>0.45722288991864662</v>
      </c>
      <c r="AF23" s="1"/>
    </row>
    <row r="24" spans="1:32" ht="32.1" customHeight="1" x14ac:dyDescent="0.3">
      <c r="A24" s="130" t="s">
        <v>48</v>
      </c>
      <c r="B24" s="161">
        <f>A21-B23</f>
        <v>108444005</v>
      </c>
      <c r="C24" s="162">
        <f>B24-C23</f>
        <v>108444005</v>
      </c>
      <c r="D24" s="162">
        <f>C24-D23</f>
        <v>108444005</v>
      </c>
      <c r="E24" s="162"/>
      <c r="F24" s="162"/>
      <c r="G24" s="162"/>
      <c r="H24" s="162"/>
      <c r="I24" s="162"/>
      <c r="J24" s="162"/>
      <c r="K24" s="162"/>
      <c r="L24" s="162"/>
      <c r="M24" s="162"/>
      <c r="N24" s="168">
        <f>MIN(B24:M24)</f>
        <v>108444005</v>
      </c>
      <c r="O24" s="83"/>
      <c r="P24" s="130" t="s">
        <v>44</v>
      </c>
      <c r="Q24" s="81">
        <v>0</v>
      </c>
      <c r="R24" s="80">
        <v>2889576</v>
      </c>
      <c r="S24" s="80">
        <v>70542950.700000003</v>
      </c>
      <c r="T24" s="80">
        <v>70542950.700000003</v>
      </c>
      <c r="U24" s="80">
        <v>70542950.700000003</v>
      </c>
      <c r="V24" s="80">
        <v>70542950.700000003</v>
      </c>
      <c r="W24" s="80">
        <v>70542950.700000003</v>
      </c>
      <c r="X24" s="80">
        <v>70542950.700000003</v>
      </c>
      <c r="Y24" s="80">
        <v>70542950.700000003</v>
      </c>
      <c r="Z24" s="80">
        <v>70542950.700000003</v>
      </c>
      <c r="AA24" s="80"/>
      <c r="AB24" s="80">
        <v>766221867.70000005</v>
      </c>
      <c r="AC24" s="174">
        <v>1403998000</v>
      </c>
      <c r="AD24" s="287"/>
      <c r="AE24" s="268"/>
      <c r="AF24" s="1"/>
    </row>
    <row r="25" spans="1:32" ht="32.1" customHeight="1" thickBot="1" x14ac:dyDescent="0.35">
      <c r="A25" s="131" t="s">
        <v>49</v>
      </c>
      <c r="B25" s="113">
        <v>40650666</v>
      </c>
      <c r="C25" s="114">
        <v>42181832</v>
      </c>
      <c r="D25" s="114">
        <v>0</v>
      </c>
      <c r="E25" s="114"/>
      <c r="F25" s="114"/>
      <c r="G25" s="114"/>
      <c r="H25" s="114"/>
      <c r="I25" s="114"/>
      <c r="J25" s="114"/>
      <c r="K25" s="114"/>
      <c r="L25" s="114"/>
      <c r="M25" s="114"/>
      <c r="N25" s="214">
        <f>SUM(B25:M25)</f>
        <v>82832498</v>
      </c>
      <c r="O25" s="273">
        <f>+N25/N22</f>
        <v>0.76382735956681058</v>
      </c>
      <c r="P25" s="131" t="s">
        <v>49</v>
      </c>
      <c r="Q25" s="113"/>
      <c r="R25" s="114">
        <v>2889576</v>
      </c>
      <c r="S25" s="114">
        <v>109095877</v>
      </c>
      <c r="T25" s="114"/>
      <c r="U25" s="114"/>
      <c r="V25" s="114"/>
      <c r="W25" s="114"/>
      <c r="X25" s="114"/>
      <c r="Y25" s="114"/>
      <c r="Z25" s="114"/>
      <c r="AA25" s="114"/>
      <c r="AB25" s="114"/>
      <c r="AC25" s="114">
        <f>SUM(Q25:AB25)</f>
        <v>111985453</v>
      </c>
      <c r="AD25" s="288">
        <f>AC25/SUM(Q24:S24)</f>
        <v>1.5250115722900761</v>
      </c>
      <c r="AE25" s="269">
        <f>AC25/AC24</f>
        <v>7.976183228181237E-2</v>
      </c>
      <c r="AF25" s="1"/>
    </row>
    <row r="26" spans="1:32" customFormat="1" ht="16.5" customHeight="1" thickBot="1" x14ac:dyDescent="0.35">
      <c r="AF26" s="138"/>
    </row>
    <row r="27" spans="1:32" ht="33.9" customHeight="1" x14ac:dyDescent="0.3">
      <c r="A27" s="361" t="s">
        <v>50</v>
      </c>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3"/>
    </row>
    <row r="28" spans="1:32" ht="15" customHeight="1" x14ac:dyDescent="0.3">
      <c r="A28" s="336" t="s">
        <v>51</v>
      </c>
      <c r="B28" s="338" t="s">
        <v>52</v>
      </c>
      <c r="C28" s="338"/>
      <c r="D28" s="338" t="s">
        <v>53</v>
      </c>
      <c r="E28" s="338"/>
      <c r="F28" s="338"/>
      <c r="G28" s="338"/>
      <c r="H28" s="338"/>
      <c r="I28" s="338"/>
      <c r="J28" s="338"/>
      <c r="K28" s="338"/>
      <c r="L28" s="338"/>
      <c r="M28" s="338"/>
      <c r="N28" s="338"/>
      <c r="O28" s="338"/>
      <c r="P28" s="338" t="s">
        <v>40</v>
      </c>
      <c r="Q28" s="338" t="s">
        <v>54</v>
      </c>
      <c r="R28" s="338"/>
      <c r="S28" s="338"/>
      <c r="T28" s="338"/>
      <c r="U28" s="338"/>
      <c r="V28" s="338"/>
      <c r="W28" s="338"/>
      <c r="X28" s="338"/>
      <c r="Y28" s="338" t="s">
        <v>55</v>
      </c>
      <c r="Z28" s="338"/>
      <c r="AA28" s="338"/>
      <c r="AB28" s="338"/>
      <c r="AC28" s="338"/>
      <c r="AD28" s="338"/>
      <c r="AE28" s="364"/>
    </row>
    <row r="29" spans="1:32" ht="27" customHeight="1" x14ac:dyDescent="0.3">
      <c r="A29" s="336"/>
      <c r="B29" s="338"/>
      <c r="C29" s="338"/>
      <c r="D29" s="98" t="s">
        <v>29</v>
      </c>
      <c r="E29" s="98" t="s">
        <v>30</v>
      </c>
      <c r="F29" s="98" t="s">
        <v>8</v>
      </c>
      <c r="G29" s="98" t="s">
        <v>31</v>
      </c>
      <c r="H29" s="98" t="s">
        <v>32</v>
      </c>
      <c r="I29" s="98" t="s">
        <v>33</v>
      </c>
      <c r="J29" s="98" t="s">
        <v>34</v>
      </c>
      <c r="K29" s="98" t="s">
        <v>35</v>
      </c>
      <c r="L29" s="98" t="s">
        <v>36</v>
      </c>
      <c r="M29" s="98" t="s">
        <v>37</v>
      </c>
      <c r="N29" s="98" t="s">
        <v>38</v>
      </c>
      <c r="O29" s="98" t="s">
        <v>39</v>
      </c>
      <c r="P29" s="338"/>
      <c r="Q29" s="338"/>
      <c r="R29" s="338"/>
      <c r="S29" s="338"/>
      <c r="T29" s="338"/>
      <c r="U29" s="338"/>
      <c r="V29" s="338"/>
      <c r="W29" s="338"/>
      <c r="X29" s="338"/>
      <c r="Y29" s="338"/>
      <c r="Z29" s="338"/>
      <c r="AA29" s="338"/>
      <c r="AB29" s="338"/>
      <c r="AC29" s="338"/>
      <c r="AD29" s="338"/>
      <c r="AE29" s="364"/>
    </row>
    <row r="30" spans="1:32" ht="42" customHeight="1" thickBot="1" x14ac:dyDescent="0.35">
      <c r="A30" s="276" t="s">
        <v>56</v>
      </c>
      <c r="B30" s="441" t="s">
        <v>56</v>
      </c>
      <c r="C30" s="441"/>
      <c r="D30" s="101"/>
      <c r="E30" s="101"/>
      <c r="F30" s="101"/>
      <c r="G30" s="101"/>
      <c r="H30" s="101"/>
      <c r="I30" s="101"/>
      <c r="J30" s="101"/>
      <c r="K30" s="101"/>
      <c r="L30" s="101"/>
      <c r="M30" s="101"/>
      <c r="N30" s="101"/>
      <c r="O30" s="101"/>
      <c r="P30" s="107">
        <f>SUM(D30:O30)</f>
        <v>0</v>
      </c>
      <c r="Q30" s="440" t="s">
        <v>56</v>
      </c>
      <c r="R30" s="440"/>
      <c r="S30" s="440"/>
      <c r="T30" s="440"/>
      <c r="U30" s="440"/>
      <c r="V30" s="440"/>
      <c r="W30" s="440"/>
      <c r="X30" s="440"/>
      <c r="Y30" s="440" t="s">
        <v>876</v>
      </c>
      <c r="Z30" s="440"/>
      <c r="AA30" s="440"/>
      <c r="AB30" s="440"/>
      <c r="AC30" s="440"/>
      <c r="AD30" s="440"/>
      <c r="AE30" s="440"/>
    </row>
    <row r="31" spans="1:32" ht="12" customHeight="1" thickBot="1" x14ac:dyDescent="0.35">
      <c r="A31" s="115"/>
      <c r="B31" s="116"/>
      <c r="C31" s="116"/>
      <c r="D31" s="9"/>
      <c r="E31" s="9"/>
      <c r="F31" s="9"/>
      <c r="G31" s="9"/>
      <c r="H31" s="9"/>
      <c r="I31" s="9"/>
      <c r="J31" s="9"/>
      <c r="K31" s="9"/>
      <c r="L31" s="9"/>
      <c r="M31" s="9"/>
      <c r="N31" s="9"/>
      <c r="O31" s="9"/>
      <c r="P31" s="117"/>
      <c r="Q31" s="118"/>
      <c r="R31" s="118"/>
      <c r="S31" s="118"/>
      <c r="T31" s="118"/>
      <c r="U31" s="118"/>
      <c r="V31" s="118"/>
      <c r="W31" s="118"/>
      <c r="X31" s="118"/>
      <c r="Y31" s="118"/>
      <c r="Z31" s="118"/>
      <c r="AA31" s="118"/>
      <c r="AB31" s="118"/>
      <c r="AC31" s="118"/>
      <c r="AD31" s="118"/>
      <c r="AE31" s="119"/>
    </row>
    <row r="32" spans="1:32" ht="45" customHeight="1" x14ac:dyDescent="0.3">
      <c r="A32" s="339" t="s">
        <v>57</v>
      </c>
      <c r="B32" s="340"/>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1"/>
    </row>
    <row r="33" spans="1:41" ht="23.1" customHeight="1" x14ac:dyDescent="0.3">
      <c r="A33" s="338" t="s">
        <v>58</v>
      </c>
      <c r="B33" s="338" t="s">
        <v>59</v>
      </c>
      <c r="C33" s="338" t="s">
        <v>52</v>
      </c>
      <c r="D33" s="338" t="s">
        <v>60</v>
      </c>
      <c r="E33" s="338"/>
      <c r="F33" s="338"/>
      <c r="G33" s="338"/>
      <c r="H33" s="338"/>
      <c r="I33" s="338"/>
      <c r="J33" s="338"/>
      <c r="K33" s="338"/>
      <c r="L33" s="338"/>
      <c r="M33" s="338"/>
      <c r="N33" s="338"/>
      <c r="O33" s="338"/>
      <c r="P33" s="338"/>
      <c r="Q33" s="338" t="s">
        <v>61</v>
      </c>
      <c r="R33" s="338"/>
      <c r="S33" s="338"/>
      <c r="T33" s="338"/>
      <c r="U33" s="338"/>
      <c r="V33" s="338"/>
      <c r="W33" s="338"/>
      <c r="X33" s="338"/>
      <c r="Y33" s="338"/>
      <c r="Z33" s="338"/>
      <c r="AA33" s="338"/>
      <c r="AB33" s="338"/>
      <c r="AC33" s="338"/>
      <c r="AD33" s="338"/>
      <c r="AE33" s="338"/>
      <c r="AG33" s="21"/>
      <c r="AH33" s="21"/>
      <c r="AI33" s="21"/>
      <c r="AJ33" s="21"/>
      <c r="AK33" s="21"/>
      <c r="AL33" s="21"/>
      <c r="AM33" s="21"/>
      <c r="AN33" s="21"/>
      <c r="AO33" s="21"/>
    </row>
    <row r="34" spans="1:41" ht="27" customHeight="1" x14ac:dyDescent="0.3">
      <c r="A34" s="338"/>
      <c r="B34" s="338"/>
      <c r="C34" s="368"/>
      <c r="D34" s="98" t="s">
        <v>29</v>
      </c>
      <c r="E34" s="98" t="s">
        <v>30</v>
      </c>
      <c r="F34" s="98" t="s">
        <v>8</v>
      </c>
      <c r="G34" s="98" t="s">
        <v>31</v>
      </c>
      <c r="H34" s="98" t="s">
        <v>32</v>
      </c>
      <c r="I34" s="98" t="s">
        <v>33</v>
      </c>
      <c r="J34" s="98" t="s">
        <v>34</v>
      </c>
      <c r="K34" s="98" t="s">
        <v>35</v>
      </c>
      <c r="L34" s="98" t="s">
        <v>36</v>
      </c>
      <c r="M34" s="98" t="s">
        <v>37</v>
      </c>
      <c r="N34" s="98" t="s">
        <v>38</v>
      </c>
      <c r="O34" s="98" t="s">
        <v>39</v>
      </c>
      <c r="P34" s="98" t="s">
        <v>40</v>
      </c>
      <c r="Q34" s="365" t="s">
        <v>62</v>
      </c>
      <c r="R34" s="366"/>
      <c r="S34" s="366"/>
      <c r="T34" s="367"/>
      <c r="U34" s="338" t="s">
        <v>63</v>
      </c>
      <c r="V34" s="338"/>
      <c r="W34" s="338"/>
      <c r="X34" s="338"/>
      <c r="Y34" s="338" t="s">
        <v>64</v>
      </c>
      <c r="Z34" s="338"/>
      <c r="AA34" s="338"/>
      <c r="AB34" s="338"/>
      <c r="AC34" s="338" t="s">
        <v>65</v>
      </c>
      <c r="AD34" s="338"/>
      <c r="AE34" s="338"/>
      <c r="AG34" s="21"/>
      <c r="AH34" s="21"/>
      <c r="AI34" s="21"/>
      <c r="AJ34" s="21"/>
      <c r="AK34" s="21"/>
      <c r="AL34" s="21"/>
      <c r="AM34" s="21"/>
      <c r="AN34" s="21"/>
      <c r="AO34" s="21"/>
    </row>
    <row r="35" spans="1:41" ht="251.25" customHeight="1" x14ac:dyDescent="0.3">
      <c r="A35" s="529" t="s">
        <v>126</v>
      </c>
      <c r="B35" s="333">
        <v>7.0000000000000007E-2</v>
      </c>
      <c r="C35" s="22" t="s">
        <v>66</v>
      </c>
      <c r="D35" s="135">
        <v>0</v>
      </c>
      <c r="E35" s="135">
        <v>1</v>
      </c>
      <c r="F35" s="135">
        <v>1</v>
      </c>
      <c r="G35" s="135">
        <v>1</v>
      </c>
      <c r="H35" s="135">
        <v>1</v>
      </c>
      <c r="I35" s="135">
        <v>0</v>
      </c>
      <c r="J35" s="135">
        <v>0</v>
      </c>
      <c r="K35" s="135">
        <v>0</v>
      </c>
      <c r="L35" s="135">
        <v>0</v>
      </c>
      <c r="M35" s="135">
        <v>0</v>
      </c>
      <c r="N35" s="135">
        <v>0</v>
      </c>
      <c r="O35" s="135">
        <v>0</v>
      </c>
      <c r="P35" s="136">
        <f>MAX(D35:O35)</f>
        <v>1</v>
      </c>
      <c r="Q35" s="531" t="s">
        <v>127</v>
      </c>
      <c r="R35" s="532"/>
      <c r="S35" s="532"/>
      <c r="T35" s="533"/>
      <c r="U35" s="531" t="s">
        <v>128</v>
      </c>
      <c r="V35" s="532"/>
      <c r="W35" s="532"/>
      <c r="X35" s="533"/>
      <c r="Y35" s="537" t="s">
        <v>129</v>
      </c>
      <c r="Z35" s="532"/>
      <c r="AA35" s="532"/>
      <c r="AB35" s="533"/>
      <c r="AC35" s="528" t="s">
        <v>130</v>
      </c>
      <c r="AD35" s="528"/>
      <c r="AE35" s="528"/>
      <c r="AG35" s="21"/>
      <c r="AH35" s="21"/>
      <c r="AI35" s="21"/>
      <c r="AJ35" s="21"/>
      <c r="AK35" s="21"/>
      <c r="AL35" s="21"/>
      <c r="AM35" s="21"/>
      <c r="AN35" s="21"/>
      <c r="AO35" s="21"/>
    </row>
    <row r="36" spans="1:41" ht="251.25" customHeight="1" x14ac:dyDescent="0.3">
      <c r="A36" s="530"/>
      <c r="B36" s="530"/>
      <c r="C36" s="26" t="s">
        <v>71</v>
      </c>
      <c r="D36" s="211">
        <v>0</v>
      </c>
      <c r="E36" s="211">
        <v>1</v>
      </c>
      <c r="F36" s="292">
        <v>1</v>
      </c>
      <c r="G36" s="212"/>
      <c r="H36" s="212"/>
      <c r="I36" s="212"/>
      <c r="J36" s="212"/>
      <c r="K36" s="212"/>
      <c r="L36" s="212"/>
      <c r="M36" s="212"/>
      <c r="N36" s="212"/>
      <c r="O36" s="212"/>
      <c r="P36" s="215">
        <f>MAX(D36:O36)</f>
        <v>1</v>
      </c>
      <c r="Q36" s="534"/>
      <c r="R36" s="535"/>
      <c r="S36" s="535"/>
      <c r="T36" s="536"/>
      <c r="U36" s="534"/>
      <c r="V36" s="535"/>
      <c r="W36" s="535"/>
      <c r="X36" s="536"/>
      <c r="Y36" s="534"/>
      <c r="Z36" s="535"/>
      <c r="AA36" s="535"/>
      <c r="AB36" s="536"/>
      <c r="AC36" s="528"/>
      <c r="AD36" s="528"/>
      <c r="AE36" s="528"/>
      <c r="AG36" s="21"/>
      <c r="AH36" s="21"/>
      <c r="AI36" s="21"/>
      <c r="AJ36" s="21"/>
      <c r="AK36" s="21"/>
      <c r="AL36" s="21"/>
      <c r="AM36" s="21"/>
      <c r="AN36" s="21"/>
      <c r="AO36" s="21"/>
    </row>
    <row r="37" spans="1:41" customFormat="1" ht="17.25" customHeight="1" thickBot="1" x14ac:dyDescent="0.35"/>
    <row r="38" spans="1:41" ht="45" customHeight="1" thickBot="1" x14ac:dyDescent="0.35">
      <c r="A38" s="339" t="s">
        <v>72</v>
      </c>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1"/>
      <c r="AG38" s="21"/>
      <c r="AH38" s="21"/>
      <c r="AI38" s="21"/>
      <c r="AJ38" s="21"/>
      <c r="AK38" s="21"/>
      <c r="AL38" s="21"/>
      <c r="AM38" s="21"/>
      <c r="AN38" s="21"/>
      <c r="AO38" s="21"/>
    </row>
    <row r="39" spans="1:41" ht="26.1" customHeight="1" x14ac:dyDescent="0.3">
      <c r="A39" s="335" t="s">
        <v>73</v>
      </c>
      <c r="B39" s="337" t="s">
        <v>74</v>
      </c>
      <c r="C39" s="343" t="s">
        <v>75</v>
      </c>
      <c r="D39" s="345" t="s">
        <v>76</v>
      </c>
      <c r="E39" s="346"/>
      <c r="F39" s="346"/>
      <c r="G39" s="346"/>
      <c r="H39" s="346"/>
      <c r="I39" s="346"/>
      <c r="J39" s="346"/>
      <c r="K39" s="346"/>
      <c r="L39" s="346"/>
      <c r="M39" s="346"/>
      <c r="N39" s="346"/>
      <c r="O39" s="346"/>
      <c r="P39" s="347"/>
      <c r="Q39" s="337" t="s">
        <v>77</v>
      </c>
      <c r="R39" s="337"/>
      <c r="S39" s="337"/>
      <c r="T39" s="337"/>
      <c r="U39" s="337"/>
      <c r="V39" s="337"/>
      <c r="W39" s="337"/>
      <c r="X39" s="337"/>
      <c r="Y39" s="337"/>
      <c r="Z39" s="337"/>
      <c r="AA39" s="337"/>
      <c r="AB39" s="337"/>
      <c r="AC39" s="337"/>
      <c r="AD39" s="337"/>
      <c r="AE39" s="360"/>
      <c r="AG39" s="21"/>
      <c r="AH39" s="21"/>
      <c r="AI39" s="21"/>
      <c r="AJ39" s="21"/>
      <c r="AK39" s="21"/>
      <c r="AL39" s="21"/>
      <c r="AM39" s="21"/>
      <c r="AN39" s="21"/>
      <c r="AO39" s="21"/>
    </row>
    <row r="40" spans="1:41" ht="26.1" customHeight="1" x14ac:dyDescent="0.3">
      <c r="A40" s="336"/>
      <c r="B40" s="338"/>
      <c r="C40" s="344"/>
      <c r="D40" s="98" t="s">
        <v>78</v>
      </c>
      <c r="E40" s="98" t="s">
        <v>79</v>
      </c>
      <c r="F40" s="98" t="s">
        <v>80</v>
      </c>
      <c r="G40" s="98" t="s">
        <v>81</v>
      </c>
      <c r="H40" s="98" t="s">
        <v>82</v>
      </c>
      <c r="I40" s="98" t="s">
        <v>83</v>
      </c>
      <c r="J40" s="98" t="s">
        <v>84</v>
      </c>
      <c r="K40" s="98" t="s">
        <v>85</v>
      </c>
      <c r="L40" s="98" t="s">
        <v>86</v>
      </c>
      <c r="M40" s="98" t="s">
        <v>87</v>
      </c>
      <c r="N40" s="98" t="s">
        <v>88</v>
      </c>
      <c r="O40" s="98" t="s">
        <v>89</v>
      </c>
      <c r="P40" s="98" t="s">
        <v>90</v>
      </c>
      <c r="Q40" s="365" t="s">
        <v>91</v>
      </c>
      <c r="R40" s="366"/>
      <c r="S40" s="366"/>
      <c r="T40" s="366"/>
      <c r="U40" s="366"/>
      <c r="V40" s="366"/>
      <c r="W40" s="366"/>
      <c r="X40" s="367"/>
      <c r="Y40" s="365" t="s">
        <v>92</v>
      </c>
      <c r="Z40" s="366"/>
      <c r="AA40" s="366"/>
      <c r="AB40" s="366"/>
      <c r="AC40" s="366"/>
      <c r="AD40" s="366"/>
      <c r="AE40" s="490"/>
      <c r="AG40" s="25"/>
      <c r="AH40" s="25"/>
      <c r="AI40" s="25"/>
      <c r="AJ40" s="25"/>
      <c r="AK40" s="25"/>
      <c r="AL40" s="25"/>
      <c r="AM40" s="25"/>
      <c r="AN40" s="25"/>
      <c r="AO40" s="25"/>
    </row>
    <row r="41" spans="1:41" ht="106.5" customHeight="1" x14ac:dyDescent="0.3">
      <c r="A41" s="514" t="s">
        <v>131</v>
      </c>
      <c r="B41" s="327">
        <v>0.03</v>
      </c>
      <c r="C41" s="28" t="s">
        <v>66</v>
      </c>
      <c r="D41" s="29">
        <v>0</v>
      </c>
      <c r="E41" s="29">
        <v>0.25</v>
      </c>
      <c r="F41" s="29">
        <v>0.25</v>
      </c>
      <c r="G41" s="29">
        <v>0.25</v>
      </c>
      <c r="H41" s="29">
        <v>0.25</v>
      </c>
      <c r="I41" s="29"/>
      <c r="J41" s="29"/>
      <c r="K41" s="29"/>
      <c r="L41" s="29"/>
      <c r="M41" s="29"/>
      <c r="N41" s="29"/>
      <c r="O41" s="29"/>
      <c r="P41" s="108">
        <f t="shared" ref="P41:P46" si="0">SUM(D41:O41)</f>
        <v>1</v>
      </c>
      <c r="Q41" s="316" t="s">
        <v>132</v>
      </c>
      <c r="R41" s="317"/>
      <c r="S41" s="317"/>
      <c r="T41" s="317"/>
      <c r="U41" s="317"/>
      <c r="V41" s="317"/>
      <c r="W41" s="317"/>
      <c r="X41" s="318"/>
      <c r="Y41" s="465" t="s">
        <v>133</v>
      </c>
      <c r="Z41" s="516"/>
      <c r="AA41" s="516"/>
      <c r="AB41" s="516"/>
      <c r="AC41" s="516"/>
      <c r="AD41" s="516"/>
      <c r="AE41" s="517"/>
    </row>
    <row r="42" spans="1:41" ht="106.5" customHeight="1" x14ac:dyDescent="0.3">
      <c r="A42" s="515"/>
      <c r="B42" s="330"/>
      <c r="C42" s="26" t="s">
        <v>71</v>
      </c>
      <c r="D42" s="27">
        <v>0</v>
      </c>
      <c r="E42" s="27">
        <v>0.25</v>
      </c>
      <c r="F42" s="27">
        <v>0.25</v>
      </c>
      <c r="G42" s="27"/>
      <c r="H42" s="27"/>
      <c r="I42" s="27"/>
      <c r="J42" s="27"/>
      <c r="K42" s="27"/>
      <c r="L42" s="27"/>
      <c r="M42" s="27"/>
      <c r="N42" s="27"/>
      <c r="O42" s="27"/>
      <c r="P42" s="108">
        <f t="shared" si="0"/>
        <v>0.5</v>
      </c>
      <c r="Q42" s="319"/>
      <c r="R42" s="320"/>
      <c r="S42" s="320"/>
      <c r="T42" s="320"/>
      <c r="U42" s="320"/>
      <c r="V42" s="320"/>
      <c r="W42" s="320"/>
      <c r="X42" s="321"/>
      <c r="Y42" s="518"/>
      <c r="Z42" s="519"/>
      <c r="AA42" s="519"/>
      <c r="AB42" s="519"/>
      <c r="AC42" s="519"/>
      <c r="AD42" s="519"/>
      <c r="AE42" s="520"/>
    </row>
    <row r="43" spans="1:41" ht="159" customHeight="1" x14ac:dyDescent="0.3">
      <c r="A43" s="521" t="s">
        <v>134</v>
      </c>
      <c r="B43" s="327">
        <v>0.02</v>
      </c>
      <c r="C43" s="28" t="s">
        <v>66</v>
      </c>
      <c r="D43" s="29">
        <v>0</v>
      </c>
      <c r="E43" s="29">
        <v>0.1</v>
      </c>
      <c r="F43" s="29">
        <v>0.3</v>
      </c>
      <c r="G43" s="29">
        <v>0.3</v>
      </c>
      <c r="H43" s="29">
        <v>0.3</v>
      </c>
      <c r="I43" s="29"/>
      <c r="J43" s="29"/>
      <c r="K43" s="29"/>
      <c r="L43" s="29"/>
      <c r="M43" s="29"/>
      <c r="N43" s="29"/>
      <c r="O43" s="29"/>
      <c r="P43" s="108">
        <f t="shared" si="0"/>
        <v>1</v>
      </c>
      <c r="Q43" s="447" t="s">
        <v>135</v>
      </c>
      <c r="R43" s="317"/>
      <c r="S43" s="317"/>
      <c r="T43" s="317"/>
      <c r="U43" s="317"/>
      <c r="V43" s="317"/>
      <c r="W43" s="317"/>
      <c r="X43" s="318"/>
      <c r="Y43" s="522" t="s">
        <v>136</v>
      </c>
      <c r="Z43" s="523"/>
      <c r="AA43" s="523"/>
      <c r="AB43" s="523"/>
      <c r="AC43" s="523"/>
      <c r="AD43" s="523"/>
      <c r="AE43" s="524"/>
    </row>
    <row r="44" spans="1:41" ht="159" customHeight="1" x14ac:dyDescent="0.3">
      <c r="A44" s="514"/>
      <c r="B44" s="330"/>
      <c r="C44" s="26" t="s">
        <v>71</v>
      </c>
      <c r="D44" s="27">
        <v>0</v>
      </c>
      <c r="E44" s="27">
        <v>0.1</v>
      </c>
      <c r="F44" s="27">
        <v>0.3</v>
      </c>
      <c r="G44" s="27"/>
      <c r="H44" s="27"/>
      <c r="I44" s="27"/>
      <c r="J44" s="27"/>
      <c r="K44" s="27"/>
      <c r="L44" s="27"/>
      <c r="M44" s="27"/>
      <c r="N44" s="27"/>
      <c r="O44" s="27"/>
      <c r="P44" s="108">
        <f t="shared" si="0"/>
        <v>0.4</v>
      </c>
      <c r="Q44" s="319"/>
      <c r="R44" s="320"/>
      <c r="S44" s="320"/>
      <c r="T44" s="320"/>
      <c r="U44" s="320"/>
      <c r="V44" s="320"/>
      <c r="W44" s="320"/>
      <c r="X44" s="321"/>
      <c r="Y44" s="525"/>
      <c r="Z44" s="526"/>
      <c r="AA44" s="526"/>
      <c r="AB44" s="526"/>
      <c r="AC44" s="526"/>
      <c r="AD44" s="526"/>
      <c r="AE44" s="527"/>
    </row>
    <row r="45" spans="1:41" ht="76.95" customHeight="1" thickBot="1" x14ac:dyDescent="0.35">
      <c r="A45" s="503" t="s">
        <v>137</v>
      </c>
      <c r="B45" s="327">
        <v>0.02</v>
      </c>
      <c r="C45" s="28" t="s">
        <v>66</v>
      </c>
      <c r="D45" s="29">
        <v>0</v>
      </c>
      <c r="E45" s="29">
        <v>0.25</v>
      </c>
      <c r="F45" s="29">
        <v>0.25</v>
      </c>
      <c r="G45" s="29">
        <v>0.25</v>
      </c>
      <c r="H45" s="29">
        <v>0.25</v>
      </c>
      <c r="I45" s="29"/>
      <c r="J45" s="29"/>
      <c r="K45" s="29"/>
      <c r="L45" s="29"/>
      <c r="M45" s="29"/>
      <c r="N45" s="29"/>
      <c r="O45" s="29"/>
      <c r="P45" s="108">
        <f t="shared" si="0"/>
        <v>1</v>
      </c>
      <c r="Q45" s="316" t="s">
        <v>138</v>
      </c>
      <c r="R45" s="317"/>
      <c r="S45" s="317"/>
      <c r="T45" s="317"/>
      <c r="U45" s="317"/>
      <c r="V45" s="317"/>
      <c r="W45" s="317"/>
      <c r="X45" s="318"/>
      <c r="Y45" s="508" t="s">
        <v>139</v>
      </c>
      <c r="Z45" s="509"/>
      <c r="AA45" s="509"/>
      <c r="AB45" s="509"/>
      <c r="AC45" s="509"/>
      <c r="AD45" s="509"/>
      <c r="AE45" s="510"/>
    </row>
    <row r="46" spans="1:41" ht="76.95" customHeight="1" thickBot="1" x14ac:dyDescent="0.35">
      <c r="A46" s="504"/>
      <c r="B46" s="328"/>
      <c r="C46" s="23" t="s">
        <v>71</v>
      </c>
      <c r="D46" s="30">
        <v>0</v>
      </c>
      <c r="E46" s="30">
        <v>0.25</v>
      </c>
      <c r="F46" s="30">
        <v>0.25</v>
      </c>
      <c r="G46" s="30"/>
      <c r="H46" s="30"/>
      <c r="I46" s="30"/>
      <c r="J46" s="30"/>
      <c r="K46" s="30"/>
      <c r="L46" s="30"/>
      <c r="M46" s="30"/>
      <c r="N46" s="30"/>
      <c r="O46" s="30"/>
      <c r="P46" s="109">
        <f t="shared" si="0"/>
        <v>0.5</v>
      </c>
      <c r="Q46" s="505"/>
      <c r="R46" s="506"/>
      <c r="S46" s="506"/>
      <c r="T46" s="506"/>
      <c r="U46" s="506"/>
      <c r="V46" s="506"/>
      <c r="W46" s="506"/>
      <c r="X46" s="507"/>
      <c r="Y46" s="511"/>
      <c r="Z46" s="512"/>
      <c r="AA46" s="512"/>
      <c r="AB46" s="512"/>
      <c r="AC46" s="512"/>
      <c r="AD46" s="512"/>
      <c r="AE46" s="513"/>
    </row>
    <row r="47" spans="1:41" ht="15" customHeight="1" x14ac:dyDescent="0.3"/>
  </sheetData>
  <mergeCells count="79">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5:A46"/>
    <mergeCell ref="B45:B46"/>
    <mergeCell ref="Q45:X46"/>
    <mergeCell ref="Y45:AE46"/>
    <mergeCell ref="A41:A42"/>
    <mergeCell ref="B41:B42"/>
    <mergeCell ref="Q41:X42"/>
    <mergeCell ref="Y41:AE42"/>
    <mergeCell ref="A43:A44"/>
    <mergeCell ref="B43:B44"/>
    <mergeCell ref="Q43:X44"/>
    <mergeCell ref="Y43:AE44"/>
  </mergeCells>
  <dataValidations count="3">
    <dataValidation type="textLength" operator="lessThanOrEqual" allowBlank="1" showInputMessage="1" showErrorMessage="1" errorTitle="Máximo 2.000 caracteres" error="Máximo 2.000 caracteres" sqref="AC35 Q35 Y35 Q41 Q45 Q43 U35" xr:uid="{846646C4-ACCF-48D6-840A-29969F57068B}">
      <formula1>2000</formula1>
    </dataValidation>
    <dataValidation type="textLength" operator="lessThanOrEqual" allowBlank="1" showInputMessage="1" showErrorMessage="1" errorTitle="Máximo 2.000 caracteres" error="Máximo 2.000 caracteres" promptTitle="2.000 caracteres" sqref="Q30:Q31" xr:uid="{B47E3DD5-4DB3-4575-A031-72A62CD0DC25}">
      <formula1>2000</formula1>
    </dataValidation>
    <dataValidation type="list" allowBlank="1" showInputMessage="1" showErrorMessage="1" sqref="C7:C9" xr:uid="{484534DA-37D4-4E18-9EBF-972B6A5C8663}">
      <formula1>$B$21:$M$21</formula1>
    </dataValidation>
  </dataValidations>
  <hyperlinks>
    <hyperlink ref="Y43" r:id="rId1" display="https://www.sdmujer.gov.co/ley-de-transparencia-y-acceso-a-la-informacion-publica/control/reportes-de-control-interno" xr:uid="{E840DB92-7B43-4D50-8755-A3FB5EB9ECE9}"/>
    <hyperlink ref="Y41:AE42" r:id="rId2" display="https://secretariadistritald-my.sharepoint.com/:f:/g/personal/mesadeayuda_sdmujer_gov_co/EhIGG2kJX5NCk1bUCbFv_MIB_fDoX9f8zivoRfIq-kG44w?e=Z7Dj6o" xr:uid="{245A1D39-A249-49E8-AE8F-EFE13D3AEDCF}"/>
    <hyperlink ref="Y41" r:id="rId3" xr:uid="{A873282E-8C0F-4CA0-8EE1-7284DAC8C4AC}"/>
  </hyperlinks>
  <pageMargins left="0.25" right="0.25" top="0.75" bottom="0.75" header="0.3" footer="0.3"/>
  <pageSetup scale="20" orientation="landscape" r:id="rId4"/>
  <headerFooter>
    <oddFooter>&amp;C_x000D_&amp;1#&amp;"Calibri"&amp;10&amp;K000000 Información Pública Clasificada</oddFooter>
  </headerFooter>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2A74D-8F7D-417E-8521-5676639558C9}">
  <sheetPr>
    <tabColor rgb="FF00B050"/>
    <pageSetUpPr fitToPage="1"/>
  </sheetPr>
  <dimension ref="A1:AO55"/>
  <sheetViews>
    <sheetView showGridLines="0" view="pageBreakPreview" zoomScale="30" zoomScaleNormal="60" zoomScaleSheetLayoutView="30" workbookViewId="0">
      <selection activeCell="Y53" sqref="A1:AE54"/>
    </sheetView>
  </sheetViews>
  <sheetFormatPr baseColWidth="10" defaultColWidth="10.88671875" defaultRowHeight="14.4" x14ac:dyDescent="0.3"/>
  <cols>
    <col min="1" max="1" width="38.44140625" style="2" customWidth="1"/>
    <col min="2" max="2" width="34.109375" style="2" customWidth="1"/>
    <col min="3" max="14" width="20.6640625" style="2" customWidth="1"/>
    <col min="15" max="15" width="20.5546875" style="2" customWidth="1"/>
    <col min="16" max="16" width="32.44140625" style="2" customWidth="1"/>
    <col min="17" max="27" width="18.109375" style="2" customWidth="1"/>
    <col min="28" max="28" width="22.6640625" style="2" customWidth="1"/>
    <col min="29" max="29" width="23.77734375" style="2" customWidth="1"/>
    <col min="30" max="30" width="19.44140625" style="2" customWidth="1"/>
    <col min="31" max="31" width="20.5546875" style="2" customWidth="1"/>
    <col min="32" max="32" width="22.88671875" style="2" customWidth="1"/>
    <col min="33" max="33" width="18.44140625" style="2" bestFit="1" customWidth="1"/>
    <col min="34" max="34" width="8.44140625" style="2" customWidth="1"/>
    <col min="35" max="35" width="18.44140625" style="2" bestFit="1" customWidth="1"/>
    <col min="36" max="36" width="5.6640625" style="2" customWidth="1"/>
    <col min="37" max="37" width="18.44140625" style="2" bestFit="1" customWidth="1"/>
    <col min="38" max="38" width="4.6640625" style="2" customWidth="1"/>
    <col min="39" max="39" width="23" style="2" bestFit="1" customWidth="1"/>
    <col min="40" max="40" width="10.88671875" style="2"/>
    <col min="41" max="41" width="18.44140625" style="2" bestFit="1" customWidth="1"/>
    <col min="42" max="42" width="16.109375" style="2" customWidth="1"/>
    <col min="43" max="16384" width="10.88671875" style="2"/>
  </cols>
  <sheetData>
    <row r="1" spans="1:31" ht="32.25" customHeight="1" thickBot="1" x14ac:dyDescent="0.35">
      <c r="A1" s="412"/>
      <c r="B1" s="415"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7"/>
      <c r="AB1" s="424" t="s">
        <v>1</v>
      </c>
      <c r="AC1" s="425"/>
      <c r="AD1" s="425"/>
      <c r="AE1" s="426"/>
    </row>
    <row r="2" spans="1:31" ht="30.75" customHeight="1" thickBot="1" x14ac:dyDescent="0.35">
      <c r="A2" s="413"/>
      <c r="B2" s="415" t="s">
        <v>2</v>
      </c>
      <c r="C2" s="416"/>
      <c r="D2" s="416"/>
      <c r="E2" s="416"/>
      <c r="F2" s="416"/>
      <c r="G2" s="416"/>
      <c r="H2" s="416"/>
      <c r="I2" s="416"/>
      <c r="J2" s="416"/>
      <c r="K2" s="416"/>
      <c r="L2" s="416"/>
      <c r="M2" s="416"/>
      <c r="N2" s="416"/>
      <c r="O2" s="416"/>
      <c r="P2" s="416"/>
      <c r="Q2" s="416"/>
      <c r="R2" s="416"/>
      <c r="S2" s="416"/>
      <c r="T2" s="416"/>
      <c r="U2" s="416"/>
      <c r="V2" s="416"/>
      <c r="W2" s="416"/>
      <c r="X2" s="416"/>
      <c r="Y2" s="416"/>
      <c r="Z2" s="416"/>
      <c r="AA2" s="417"/>
      <c r="AB2" s="424" t="s">
        <v>3</v>
      </c>
      <c r="AC2" s="425"/>
      <c r="AD2" s="425"/>
      <c r="AE2" s="426"/>
    </row>
    <row r="3" spans="1:31" ht="24" customHeight="1" thickBot="1" x14ac:dyDescent="0.35">
      <c r="A3" s="413"/>
      <c r="B3" s="418" t="s">
        <v>4</v>
      </c>
      <c r="C3" s="419"/>
      <c r="D3" s="419"/>
      <c r="E3" s="419"/>
      <c r="F3" s="419"/>
      <c r="G3" s="419"/>
      <c r="H3" s="419"/>
      <c r="I3" s="419"/>
      <c r="J3" s="419"/>
      <c r="K3" s="419"/>
      <c r="L3" s="419"/>
      <c r="M3" s="419"/>
      <c r="N3" s="419"/>
      <c r="O3" s="419"/>
      <c r="P3" s="419"/>
      <c r="Q3" s="419"/>
      <c r="R3" s="419"/>
      <c r="S3" s="419"/>
      <c r="T3" s="419"/>
      <c r="U3" s="419"/>
      <c r="V3" s="419"/>
      <c r="W3" s="419"/>
      <c r="X3" s="419"/>
      <c r="Y3" s="419"/>
      <c r="Z3" s="419"/>
      <c r="AA3" s="420"/>
      <c r="AB3" s="424" t="s">
        <v>5</v>
      </c>
      <c r="AC3" s="425"/>
      <c r="AD3" s="425"/>
      <c r="AE3" s="426"/>
    </row>
    <row r="4" spans="1:31" ht="21.75" customHeight="1" thickBot="1" x14ac:dyDescent="0.35">
      <c r="A4" s="414"/>
      <c r="B4" s="421"/>
      <c r="C4" s="422"/>
      <c r="D4" s="422"/>
      <c r="E4" s="422"/>
      <c r="F4" s="422"/>
      <c r="G4" s="422"/>
      <c r="H4" s="422"/>
      <c r="I4" s="422"/>
      <c r="J4" s="422"/>
      <c r="K4" s="422"/>
      <c r="L4" s="422"/>
      <c r="M4" s="422"/>
      <c r="N4" s="422"/>
      <c r="O4" s="422"/>
      <c r="P4" s="422"/>
      <c r="Q4" s="422"/>
      <c r="R4" s="422"/>
      <c r="S4" s="422"/>
      <c r="T4" s="422"/>
      <c r="U4" s="422"/>
      <c r="V4" s="422"/>
      <c r="W4" s="422"/>
      <c r="X4" s="422"/>
      <c r="Y4" s="422"/>
      <c r="Z4" s="422"/>
      <c r="AA4" s="423"/>
      <c r="AB4" s="427" t="s">
        <v>6</v>
      </c>
      <c r="AC4" s="428"/>
      <c r="AD4" s="428"/>
      <c r="AE4" s="429"/>
    </row>
    <row r="5" spans="1:31" ht="9" customHeight="1" thickBot="1" x14ac:dyDescent="0.35">
      <c r="A5" s="3"/>
      <c r="B5" s="99"/>
      <c r="C5" s="100"/>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5">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4.4" customHeight="1" x14ac:dyDescent="0.3">
      <c r="A7" s="369" t="s">
        <v>7</v>
      </c>
      <c r="B7" s="370"/>
      <c r="C7" s="407" t="s">
        <v>8</v>
      </c>
      <c r="D7" s="369" t="s">
        <v>9</v>
      </c>
      <c r="E7" s="375"/>
      <c r="F7" s="375"/>
      <c r="G7" s="375"/>
      <c r="H7" s="370"/>
      <c r="I7" s="399">
        <v>45385</v>
      </c>
      <c r="J7" s="400"/>
      <c r="K7" s="369" t="s">
        <v>10</v>
      </c>
      <c r="L7" s="370"/>
      <c r="M7" s="391" t="s">
        <v>11</v>
      </c>
      <c r="N7" s="392"/>
      <c r="O7" s="380"/>
      <c r="P7" s="381"/>
      <c r="Q7" s="4"/>
      <c r="R7" s="4"/>
      <c r="S7" s="4"/>
      <c r="T7" s="4"/>
      <c r="U7" s="4"/>
      <c r="V7" s="4"/>
      <c r="W7" s="4"/>
      <c r="X7" s="4"/>
      <c r="Y7" s="4"/>
      <c r="Z7" s="5"/>
      <c r="AA7" s="4"/>
      <c r="AB7" s="4"/>
      <c r="AD7" s="7"/>
      <c r="AE7" s="8"/>
    </row>
    <row r="8" spans="1:31" ht="14.4" customHeight="1" x14ac:dyDescent="0.3">
      <c r="A8" s="371"/>
      <c r="B8" s="372"/>
      <c r="C8" s="408"/>
      <c r="D8" s="371"/>
      <c r="E8" s="376"/>
      <c r="F8" s="376"/>
      <c r="G8" s="376"/>
      <c r="H8" s="372"/>
      <c r="I8" s="401"/>
      <c r="J8" s="402"/>
      <c r="K8" s="371"/>
      <c r="L8" s="372"/>
      <c r="M8" s="410" t="s">
        <v>12</v>
      </c>
      <c r="N8" s="411"/>
      <c r="O8" s="393"/>
      <c r="P8" s="394"/>
      <c r="Q8" s="4"/>
      <c r="R8" s="4"/>
      <c r="S8" s="4"/>
      <c r="T8" s="4"/>
      <c r="U8" s="4"/>
      <c r="V8" s="4"/>
      <c r="W8" s="4"/>
      <c r="X8" s="4"/>
      <c r="Y8" s="4"/>
      <c r="Z8" s="5"/>
      <c r="AA8" s="4"/>
      <c r="AB8" s="4"/>
      <c r="AD8" s="7"/>
      <c r="AE8" s="8"/>
    </row>
    <row r="9" spans="1:31" ht="15" customHeight="1" thickBot="1" x14ac:dyDescent="0.35">
      <c r="A9" s="373"/>
      <c r="B9" s="374"/>
      <c r="C9" s="409"/>
      <c r="D9" s="373"/>
      <c r="E9" s="377"/>
      <c r="F9" s="377"/>
      <c r="G9" s="377"/>
      <c r="H9" s="374"/>
      <c r="I9" s="403"/>
      <c r="J9" s="404"/>
      <c r="K9" s="373"/>
      <c r="L9" s="374"/>
      <c r="M9" s="395" t="s">
        <v>13</v>
      </c>
      <c r="N9" s="396"/>
      <c r="O9" s="397" t="s">
        <v>14</v>
      </c>
      <c r="P9" s="398"/>
      <c r="Q9" s="4"/>
      <c r="R9" s="4"/>
      <c r="S9" s="4"/>
      <c r="T9" s="4"/>
      <c r="U9" s="4"/>
      <c r="V9" s="4"/>
      <c r="W9" s="4"/>
      <c r="X9" s="4"/>
      <c r="Y9" s="4"/>
      <c r="Z9" s="5"/>
      <c r="AA9" s="4"/>
      <c r="AB9" s="4"/>
      <c r="AD9" s="7"/>
      <c r="AE9" s="8"/>
    </row>
    <row r="10" spans="1:31" ht="15" customHeight="1" thickBot="1" x14ac:dyDescent="0.35">
      <c r="A10" s="75"/>
      <c r="B10" s="76"/>
      <c r="C10" s="76"/>
      <c r="D10" s="9"/>
      <c r="E10" s="9"/>
      <c r="F10" s="9"/>
      <c r="G10" s="9"/>
      <c r="H10" s="9"/>
      <c r="I10" s="72"/>
      <c r="J10" s="72"/>
      <c r="K10" s="9"/>
      <c r="L10" s="9"/>
      <c r="M10" s="73"/>
      <c r="N10" s="73"/>
      <c r="O10" s="74"/>
      <c r="P10" s="74"/>
      <c r="Q10" s="76"/>
      <c r="R10" s="76"/>
      <c r="S10" s="76"/>
      <c r="T10" s="76"/>
      <c r="U10" s="76"/>
      <c r="V10" s="76"/>
      <c r="W10" s="76"/>
      <c r="X10" s="76"/>
      <c r="Y10" s="76"/>
      <c r="Z10" s="77"/>
      <c r="AA10" s="76"/>
      <c r="AB10" s="76"/>
      <c r="AD10" s="78"/>
      <c r="AE10" s="79"/>
    </row>
    <row r="11" spans="1:31" ht="15" customHeight="1" x14ac:dyDescent="0.3">
      <c r="A11" s="369" t="s">
        <v>15</v>
      </c>
      <c r="B11" s="370"/>
      <c r="C11" s="339" t="s">
        <v>16</v>
      </c>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1"/>
    </row>
    <row r="12" spans="1:31" ht="15" customHeight="1" x14ac:dyDescent="0.3">
      <c r="A12" s="371"/>
      <c r="B12" s="372"/>
      <c r="C12" s="382"/>
      <c r="D12" s="383"/>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4"/>
    </row>
    <row r="13" spans="1:31" ht="15" customHeight="1" thickBot="1" x14ac:dyDescent="0.35">
      <c r="A13" s="373"/>
      <c r="B13" s="374"/>
      <c r="C13" s="385"/>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7"/>
    </row>
    <row r="14" spans="1:31" ht="9" customHeight="1" thickBot="1" x14ac:dyDescent="0.35">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5">
      <c r="A15" s="378" t="s">
        <v>17</v>
      </c>
      <c r="B15" s="379"/>
      <c r="C15" s="388" t="s">
        <v>18</v>
      </c>
      <c r="D15" s="389"/>
      <c r="E15" s="389"/>
      <c r="F15" s="389"/>
      <c r="G15" s="389"/>
      <c r="H15" s="389"/>
      <c r="I15" s="389"/>
      <c r="J15" s="389"/>
      <c r="K15" s="390"/>
      <c r="L15" s="405" t="s">
        <v>19</v>
      </c>
      <c r="M15" s="436"/>
      <c r="N15" s="436"/>
      <c r="O15" s="436"/>
      <c r="P15" s="436"/>
      <c r="Q15" s="406"/>
      <c r="R15" s="437" t="s">
        <v>20</v>
      </c>
      <c r="S15" s="438"/>
      <c r="T15" s="438"/>
      <c r="U15" s="438"/>
      <c r="V15" s="438"/>
      <c r="W15" s="438"/>
      <c r="X15" s="439"/>
      <c r="Y15" s="405" t="s">
        <v>21</v>
      </c>
      <c r="Z15" s="406"/>
      <c r="AA15" s="430" t="s">
        <v>22</v>
      </c>
      <c r="AB15" s="431"/>
      <c r="AC15" s="431"/>
      <c r="AD15" s="431"/>
      <c r="AE15" s="432"/>
    </row>
    <row r="16" spans="1:31" ht="9" customHeight="1" thickBot="1" x14ac:dyDescent="0.35">
      <c r="A16" s="6"/>
      <c r="B16" s="4"/>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D16" s="7"/>
      <c r="AE16" s="8"/>
    </row>
    <row r="17" spans="1:32" s="16" customFormat="1" ht="37.5" customHeight="1" thickBot="1" x14ac:dyDescent="0.35">
      <c r="A17" s="378" t="s">
        <v>23</v>
      </c>
      <c r="B17" s="379"/>
      <c r="C17" s="430" t="s">
        <v>140</v>
      </c>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2"/>
    </row>
    <row r="18" spans="1:32" ht="16.5" customHeight="1" thickBot="1" x14ac:dyDescent="0.35">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1" customHeight="1" thickBot="1" x14ac:dyDescent="0.35">
      <c r="A19" s="405" t="s">
        <v>25</v>
      </c>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06"/>
      <c r="AF19" s="20"/>
    </row>
    <row r="20" spans="1:32" ht="32.1" customHeight="1" thickBot="1" x14ac:dyDescent="0.35">
      <c r="A20" s="102" t="s">
        <v>26</v>
      </c>
      <c r="B20" s="433" t="s">
        <v>27</v>
      </c>
      <c r="C20" s="434"/>
      <c r="D20" s="434"/>
      <c r="E20" s="434"/>
      <c r="F20" s="434"/>
      <c r="G20" s="434"/>
      <c r="H20" s="434"/>
      <c r="I20" s="434"/>
      <c r="J20" s="434"/>
      <c r="K20" s="434"/>
      <c r="L20" s="434"/>
      <c r="M20" s="434"/>
      <c r="N20" s="434"/>
      <c r="O20" s="435"/>
      <c r="P20" s="405" t="s">
        <v>28</v>
      </c>
      <c r="Q20" s="436"/>
      <c r="R20" s="436"/>
      <c r="S20" s="436"/>
      <c r="T20" s="436"/>
      <c r="U20" s="436"/>
      <c r="V20" s="436"/>
      <c r="W20" s="436"/>
      <c r="X20" s="436"/>
      <c r="Y20" s="436"/>
      <c r="Z20" s="436"/>
      <c r="AA20" s="436"/>
      <c r="AB20" s="436"/>
      <c r="AC20" s="436"/>
      <c r="AD20" s="436"/>
      <c r="AE20" s="406"/>
      <c r="AF20" s="20"/>
    </row>
    <row r="21" spans="1:32" ht="32.1" customHeight="1" thickBot="1" x14ac:dyDescent="0.35">
      <c r="A21" s="140">
        <v>35340167</v>
      </c>
      <c r="B21" s="110" t="s">
        <v>29</v>
      </c>
      <c r="C21" s="111" t="s">
        <v>30</v>
      </c>
      <c r="D21" s="111" t="s">
        <v>8</v>
      </c>
      <c r="E21" s="111" t="s">
        <v>31</v>
      </c>
      <c r="F21" s="111" t="s">
        <v>32</v>
      </c>
      <c r="G21" s="111" t="s">
        <v>33</v>
      </c>
      <c r="H21" s="111" t="s">
        <v>34</v>
      </c>
      <c r="I21" s="111" t="s">
        <v>35</v>
      </c>
      <c r="J21" s="111" t="s">
        <v>36</v>
      </c>
      <c r="K21" s="111" t="s">
        <v>37</v>
      </c>
      <c r="L21" s="111" t="s">
        <v>38</v>
      </c>
      <c r="M21" s="111" t="s">
        <v>39</v>
      </c>
      <c r="N21" s="111" t="s">
        <v>40</v>
      </c>
      <c r="O21" s="112" t="s">
        <v>41</v>
      </c>
      <c r="P21" s="133"/>
      <c r="Q21" s="102" t="s">
        <v>29</v>
      </c>
      <c r="R21" s="103" t="s">
        <v>30</v>
      </c>
      <c r="S21" s="103" t="s">
        <v>8</v>
      </c>
      <c r="T21" s="103" t="s">
        <v>31</v>
      </c>
      <c r="U21" s="103" t="s">
        <v>32</v>
      </c>
      <c r="V21" s="103" t="s">
        <v>33</v>
      </c>
      <c r="W21" s="103" t="s">
        <v>34</v>
      </c>
      <c r="X21" s="103" t="s">
        <v>35</v>
      </c>
      <c r="Y21" s="103" t="s">
        <v>36</v>
      </c>
      <c r="Z21" s="103" t="s">
        <v>37</v>
      </c>
      <c r="AA21" s="103" t="s">
        <v>38</v>
      </c>
      <c r="AB21" s="103" t="s">
        <v>39</v>
      </c>
      <c r="AC21" s="103" t="s">
        <v>40</v>
      </c>
      <c r="AD21" s="132" t="s">
        <v>42</v>
      </c>
      <c r="AE21" s="132" t="s">
        <v>43</v>
      </c>
      <c r="AF21" s="1"/>
    </row>
    <row r="22" spans="1:32" ht="32.1" customHeight="1" x14ac:dyDescent="0.3">
      <c r="A22" s="129" t="s">
        <v>44</v>
      </c>
      <c r="B22" s="141">
        <v>5300000</v>
      </c>
      <c r="C22" s="82">
        <v>17790000</v>
      </c>
      <c r="D22" s="82">
        <v>0</v>
      </c>
      <c r="E22" s="82">
        <v>0</v>
      </c>
      <c r="F22" s="82">
        <v>0</v>
      </c>
      <c r="G22" s="82">
        <v>12250166.999999996</v>
      </c>
      <c r="H22" s="82"/>
      <c r="I22" s="82"/>
      <c r="J22" s="82"/>
      <c r="K22" s="82"/>
      <c r="L22" s="82"/>
      <c r="M22" s="82"/>
      <c r="N22" s="173">
        <f>SUM(B22:M22)</f>
        <v>35340167</v>
      </c>
      <c r="O22" s="84"/>
      <c r="P22" s="177" t="s">
        <v>45</v>
      </c>
      <c r="Q22" s="180">
        <v>36400000</v>
      </c>
      <c r="R22" s="181">
        <v>394072608</v>
      </c>
      <c r="S22" s="181"/>
      <c r="T22" s="182"/>
      <c r="U22" s="182">
        <f>18858000+78000</f>
        <v>18936000</v>
      </c>
      <c r="V22" s="182"/>
      <c r="W22" s="183">
        <f>85772258+239078134</f>
        <v>324850392</v>
      </c>
      <c r="X22" s="182"/>
      <c r="Y22" s="181"/>
      <c r="Z22" s="181"/>
      <c r="AA22" s="181"/>
      <c r="AB22" s="181"/>
      <c r="AC22" s="175">
        <f>SUM(Q22:AB22)</f>
        <v>774259000</v>
      </c>
      <c r="AE22" s="171"/>
      <c r="AF22" s="1"/>
    </row>
    <row r="23" spans="1:32" ht="32.1" customHeight="1" x14ac:dyDescent="0.3">
      <c r="A23" s="130" t="s">
        <v>46</v>
      </c>
      <c r="B23" s="81">
        <v>0</v>
      </c>
      <c r="C23" s="80">
        <v>0</v>
      </c>
      <c r="D23" s="80">
        <v>0</v>
      </c>
      <c r="E23" s="80"/>
      <c r="F23" s="80"/>
      <c r="G23" s="80"/>
      <c r="H23" s="80"/>
      <c r="I23" s="80"/>
      <c r="J23" s="80"/>
      <c r="K23" s="80" t="s">
        <v>141</v>
      </c>
      <c r="L23" s="80"/>
      <c r="M23" s="80"/>
      <c r="N23" s="174">
        <f>SUM(B23:M23)</f>
        <v>0</v>
      </c>
      <c r="O23" s="92" t="str">
        <f>IFERROR(N23/(SUMIF(B23:M23,"&gt;0",B22:M22))," ")</f>
        <v xml:space="preserve"> </v>
      </c>
      <c r="P23" s="178" t="s">
        <v>47</v>
      </c>
      <c r="Q23" s="184">
        <v>36400000</v>
      </c>
      <c r="R23" s="176">
        <v>394072608</v>
      </c>
      <c r="S23" s="176">
        <v>22320000</v>
      </c>
      <c r="T23" s="176"/>
      <c r="U23" s="176"/>
      <c r="V23" s="176"/>
      <c r="W23" s="176"/>
      <c r="X23" s="176"/>
      <c r="Y23" s="176"/>
      <c r="Z23" s="176"/>
      <c r="AA23" s="176"/>
      <c r="AB23" s="176"/>
      <c r="AC23" s="80">
        <f>SUM(Q23:AB23)</f>
        <v>452792608</v>
      </c>
      <c r="AD23" s="287">
        <f>AC23/SUM(Q22:S22)</f>
        <v>1.0518499890241564</v>
      </c>
      <c r="AE23" s="267">
        <f>AC23/AC22</f>
        <v>0.58480767805088474</v>
      </c>
      <c r="AF23" s="1"/>
    </row>
    <row r="24" spans="1:32" ht="32.1" customHeight="1" x14ac:dyDescent="0.3">
      <c r="A24" s="130" t="s">
        <v>48</v>
      </c>
      <c r="B24" s="161">
        <f>A21-B23</f>
        <v>35340167</v>
      </c>
      <c r="C24" s="162">
        <f>B24-C23</f>
        <v>35340167</v>
      </c>
      <c r="D24" s="162">
        <f>C24-D23</f>
        <v>35340167</v>
      </c>
      <c r="E24" s="162"/>
      <c r="F24" s="162"/>
      <c r="G24" s="162"/>
      <c r="H24" s="162"/>
      <c r="I24" s="162"/>
      <c r="J24" s="162"/>
      <c r="K24" s="162"/>
      <c r="L24" s="162"/>
      <c r="M24" s="162"/>
      <c r="N24" s="168">
        <f>MIN(B24:M24)</f>
        <v>35340167</v>
      </c>
      <c r="O24" s="83"/>
      <c r="P24" s="178" t="s">
        <v>44</v>
      </c>
      <c r="Q24" s="184">
        <v>0</v>
      </c>
      <c r="R24" s="176">
        <v>1120000</v>
      </c>
      <c r="S24" s="176">
        <v>44828860.799999997</v>
      </c>
      <c r="T24" s="176">
        <v>44828860.799999997</v>
      </c>
      <c r="U24" s="176">
        <v>44828860.799999997</v>
      </c>
      <c r="V24" s="176">
        <v>44828860.799999997</v>
      </c>
      <c r="W24" s="176">
        <v>44828860.799999997</v>
      </c>
      <c r="X24" s="176">
        <v>44828860.799999997</v>
      </c>
      <c r="Y24" s="176">
        <v>44828860.799999997</v>
      </c>
      <c r="Z24" s="176">
        <v>44828860.799999997</v>
      </c>
      <c r="AA24" s="176">
        <v>44828860.799999997</v>
      </c>
      <c r="AB24" s="176">
        <f>44828860.8+W22</f>
        <v>369679252.80000001</v>
      </c>
      <c r="AC24" s="174">
        <f>SUM(Q24:AB24)</f>
        <v>774259000</v>
      </c>
      <c r="AD24" s="287"/>
      <c r="AE24" s="268"/>
      <c r="AF24" s="1"/>
    </row>
    <row r="25" spans="1:32" ht="32.1" customHeight="1" thickBot="1" x14ac:dyDescent="0.35">
      <c r="A25" s="131" t="s">
        <v>49</v>
      </c>
      <c r="B25" s="113">
        <v>9589000</v>
      </c>
      <c r="C25" s="114">
        <v>10194500</v>
      </c>
      <c r="D25" s="114">
        <v>0</v>
      </c>
      <c r="E25" s="114"/>
      <c r="F25" s="114"/>
      <c r="G25" s="114"/>
      <c r="H25" s="114"/>
      <c r="I25" s="114"/>
      <c r="J25" s="114"/>
      <c r="K25" s="114"/>
      <c r="L25" s="114"/>
      <c r="M25" s="114"/>
      <c r="N25" s="214">
        <f>SUM(B25:M25)</f>
        <v>19783500</v>
      </c>
      <c r="O25" s="273">
        <f>+N25/N22</f>
        <v>0.55980210846202283</v>
      </c>
      <c r="P25" s="179" t="s">
        <v>49</v>
      </c>
      <c r="Q25" s="185"/>
      <c r="R25" s="186">
        <v>1120000</v>
      </c>
      <c r="S25" s="186">
        <v>24216667</v>
      </c>
      <c r="T25" s="186"/>
      <c r="U25" s="186"/>
      <c r="V25" s="186"/>
      <c r="W25" s="186"/>
      <c r="X25" s="186"/>
      <c r="Y25" s="186"/>
      <c r="Z25" s="186"/>
      <c r="AA25" s="186"/>
      <c r="AB25" s="186"/>
      <c r="AC25" s="114">
        <f>SUM(Q25:AB25)</f>
        <v>25336667</v>
      </c>
      <c r="AD25" s="288">
        <f>AC25/SUM(Q24:S24)</f>
        <v>0.55141012331692019</v>
      </c>
      <c r="AE25" s="269">
        <f>AC25/AC24</f>
        <v>3.2723761686980712E-2</v>
      </c>
      <c r="AF25" s="1"/>
    </row>
    <row r="26" spans="1:32" customFormat="1" ht="16.5" customHeight="1" thickBot="1" x14ac:dyDescent="0.35">
      <c r="O26" s="275"/>
    </row>
    <row r="27" spans="1:32" ht="33.9" customHeight="1" x14ac:dyDescent="0.3">
      <c r="A27" s="361" t="s">
        <v>50</v>
      </c>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3"/>
    </row>
    <row r="28" spans="1:32" ht="15" customHeight="1" x14ac:dyDescent="0.3">
      <c r="A28" s="336" t="s">
        <v>51</v>
      </c>
      <c r="B28" s="338" t="s">
        <v>52</v>
      </c>
      <c r="C28" s="338"/>
      <c r="D28" s="338" t="s">
        <v>53</v>
      </c>
      <c r="E28" s="338"/>
      <c r="F28" s="338"/>
      <c r="G28" s="338"/>
      <c r="H28" s="338"/>
      <c r="I28" s="338"/>
      <c r="J28" s="338"/>
      <c r="K28" s="338"/>
      <c r="L28" s="338"/>
      <c r="M28" s="338"/>
      <c r="N28" s="338"/>
      <c r="O28" s="338"/>
      <c r="P28" s="338" t="s">
        <v>40</v>
      </c>
      <c r="Q28" s="338" t="s">
        <v>54</v>
      </c>
      <c r="R28" s="338"/>
      <c r="S28" s="338"/>
      <c r="T28" s="338"/>
      <c r="U28" s="338"/>
      <c r="V28" s="338"/>
      <c r="W28" s="338"/>
      <c r="X28" s="338"/>
      <c r="Y28" s="338" t="s">
        <v>55</v>
      </c>
      <c r="Z28" s="338"/>
      <c r="AA28" s="338"/>
      <c r="AB28" s="338"/>
      <c r="AC28" s="338"/>
      <c r="AD28" s="338"/>
      <c r="AE28" s="364"/>
    </row>
    <row r="29" spans="1:32" ht="27" customHeight="1" x14ac:dyDescent="0.3">
      <c r="A29" s="336"/>
      <c r="B29" s="338"/>
      <c r="C29" s="338"/>
      <c r="D29" s="98" t="s">
        <v>29</v>
      </c>
      <c r="E29" s="98" t="s">
        <v>30</v>
      </c>
      <c r="F29" s="98" t="s">
        <v>8</v>
      </c>
      <c r="G29" s="98" t="s">
        <v>31</v>
      </c>
      <c r="H29" s="98" t="s">
        <v>32</v>
      </c>
      <c r="I29" s="98" t="s">
        <v>33</v>
      </c>
      <c r="J29" s="98" t="s">
        <v>34</v>
      </c>
      <c r="K29" s="98" t="s">
        <v>35</v>
      </c>
      <c r="L29" s="98" t="s">
        <v>36</v>
      </c>
      <c r="M29" s="98" t="s">
        <v>37</v>
      </c>
      <c r="N29" s="98" t="s">
        <v>38</v>
      </c>
      <c r="O29" s="98" t="s">
        <v>39</v>
      </c>
      <c r="P29" s="338"/>
      <c r="Q29" s="338"/>
      <c r="R29" s="338"/>
      <c r="S29" s="338"/>
      <c r="T29" s="338"/>
      <c r="U29" s="338"/>
      <c r="V29" s="338"/>
      <c r="W29" s="338"/>
      <c r="X29" s="338"/>
      <c r="Y29" s="338"/>
      <c r="Z29" s="338"/>
      <c r="AA29" s="338"/>
      <c r="AB29" s="338"/>
      <c r="AC29" s="338"/>
      <c r="AD29" s="338"/>
      <c r="AE29" s="364"/>
    </row>
    <row r="30" spans="1:32" ht="42" customHeight="1" thickBot="1" x14ac:dyDescent="0.35">
      <c r="A30" s="276" t="s">
        <v>56</v>
      </c>
      <c r="B30" s="441" t="s">
        <v>56</v>
      </c>
      <c r="C30" s="441"/>
      <c r="D30" s="101"/>
      <c r="E30" s="101"/>
      <c r="F30" s="101"/>
      <c r="G30" s="101"/>
      <c r="H30" s="101"/>
      <c r="I30" s="101"/>
      <c r="J30" s="101"/>
      <c r="K30" s="101"/>
      <c r="L30" s="101"/>
      <c r="M30" s="101"/>
      <c r="N30" s="101"/>
      <c r="O30" s="101"/>
      <c r="P30" s="107">
        <f>SUM(D30:O30)</f>
        <v>0</v>
      </c>
      <c r="Q30" s="440" t="s">
        <v>56</v>
      </c>
      <c r="R30" s="440"/>
      <c r="S30" s="440"/>
      <c r="T30" s="440"/>
      <c r="U30" s="440"/>
      <c r="V30" s="440"/>
      <c r="W30" s="440"/>
      <c r="X30" s="440"/>
      <c r="Y30" s="440" t="s">
        <v>875</v>
      </c>
      <c r="Z30" s="440"/>
      <c r="AA30" s="440"/>
      <c r="AB30" s="440"/>
      <c r="AC30" s="440"/>
      <c r="AD30" s="440"/>
      <c r="AE30" s="440"/>
    </row>
    <row r="31" spans="1:32" ht="12" customHeight="1" thickBot="1" x14ac:dyDescent="0.35">
      <c r="A31" s="115"/>
      <c r="B31" s="116"/>
      <c r="C31" s="116"/>
      <c r="D31" s="9"/>
      <c r="E31" s="9"/>
      <c r="F31" s="9"/>
      <c r="G31" s="9"/>
      <c r="H31" s="9"/>
      <c r="I31" s="9"/>
      <c r="J31" s="9"/>
      <c r="K31" s="9"/>
      <c r="L31" s="9"/>
      <c r="M31" s="9"/>
      <c r="N31" s="9"/>
      <c r="O31" s="9"/>
      <c r="P31" s="117"/>
      <c r="Q31" s="118"/>
      <c r="R31" s="118"/>
      <c r="S31" s="118"/>
      <c r="T31" s="118"/>
      <c r="U31" s="118"/>
      <c r="V31" s="118"/>
      <c r="W31" s="118"/>
      <c r="X31" s="118"/>
      <c r="Y31" s="118"/>
      <c r="Z31" s="118"/>
      <c r="AA31" s="118"/>
      <c r="AB31" s="118"/>
      <c r="AC31" s="118"/>
      <c r="AD31" s="118"/>
      <c r="AE31" s="119"/>
    </row>
    <row r="32" spans="1:32" ht="45" customHeight="1" x14ac:dyDescent="0.3">
      <c r="A32" s="339" t="s">
        <v>57</v>
      </c>
      <c r="B32" s="340"/>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1"/>
    </row>
    <row r="33" spans="1:41" ht="23.1" customHeight="1" x14ac:dyDescent="0.3">
      <c r="A33" s="336" t="s">
        <v>58</v>
      </c>
      <c r="B33" s="338" t="s">
        <v>59</v>
      </c>
      <c r="C33" s="338" t="s">
        <v>52</v>
      </c>
      <c r="D33" s="338" t="s">
        <v>60</v>
      </c>
      <c r="E33" s="338"/>
      <c r="F33" s="338"/>
      <c r="G33" s="338"/>
      <c r="H33" s="338"/>
      <c r="I33" s="338"/>
      <c r="J33" s="338"/>
      <c r="K33" s="338"/>
      <c r="L33" s="338"/>
      <c r="M33" s="338"/>
      <c r="N33" s="338"/>
      <c r="O33" s="338"/>
      <c r="P33" s="338"/>
      <c r="Q33" s="338" t="s">
        <v>61</v>
      </c>
      <c r="R33" s="338"/>
      <c r="S33" s="338"/>
      <c r="T33" s="338"/>
      <c r="U33" s="338"/>
      <c r="V33" s="338"/>
      <c r="W33" s="338"/>
      <c r="X33" s="338"/>
      <c r="Y33" s="338"/>
      <c r="Z33" s="338"/>
      <c r="AA33" s="338"/>
      <c r="AB33" s="338"/>
      <c r="AC33" s="338"/>
      <c r="AD33" s="338"/>
      <c r="AE33" s="364"/>
      <c r="AG33" s="21"/>
      <c r="AH33" s="21"/>
      <c r="AI33" s="21"/>
      <c r="AJ33" s="21"/>
      <c r="AK33" s="21"/>
      <c r="AL33" s="21"/>
      <c r="AM33" s="21"/>
      <c r="AN33" s="21"/>
      <c r="AO33" s="21"/>
    </row>
    <row r="34" spans="1:41" ht="27" customHeight="1" x14ac:dyDescent="0.3">
      <c r="A34" s="336"/>
      <c r="B34" s="338"/>
      <c r="C34" s="368"/>
      <c r="D34" s="98" t="s">
        <v>29</v>
      </c>
      <c r="E34" s="98" t="s">
        <v>30</v>
      </c>
      <c r="F34" s="98" t="s">
        <v>8</v>
      </c>
      <c r="G34" s="98" t="s">
        <v>31</v>
      </c>
      <c r="H34" s="98" t="s">
        <v>32</v>
      </c>
      <c r="I34" s="98" t="s">
        <v>33</v>
      </c>
      <c r="J34" s="98" t="s">
        <v>34</v>
      </c>
      <c r="K34" s="98" t="s">
        <v>35</v>
      </c>
      <c r="L34" s="98" t="s">
        <v>36</v>
      </c>
      <c r="M34" s="98" t="s">
        <v>37</v>
      </c>
      <c r="N34" s="98" t="s">
        <v>38</v>
      </c>
      <c r="O34" s="98" t="s">
        <v>39</v>
      </c>
      <c r="P34" s="98" t="s">
        <v>40</v>
      </c>
      <c r="Q34" s="365" t="s">
        <v>62</v>
      </c>
      <c r="R34" s="366"/>
      <c r="S34" s="366"/>
      <c r="T34" s="367"/>
      <c r="U34" s="338" t="s">
        <v>63</v>
      </c>
      <c r="V34" s="338"/>
      <c r="W34" s="338"/>
      <c r="X34" s="338"/>
      <c r="Y34" s="338" t="s">
        <v>64</v>
      </c>
      <c r="Z34" s="338"/>
      <c r="AA34" s="338"/>
      <c r="AB34" s="338"/>
      <c r="AC34" s="338" t="s">
        <v>65</v>
      </c>
      <c r="AD34" s="338"/>
      <c r="AE34" s="364"/>
      <c r="AG34" s="21"/>
      <c r="AH34" s="21"/>
      <c r="AI34" s="21"/>
      <c r="AJ34" s="21"/>
      <c r="AK34" s="21"/>
      <c r="AL34" s="21"/>
      <c r="AM34" s="21"/>
      <c r="AN34" s="21"/>
      <c r="AO34" s="21"/>
    </row>
    <row r="35" spans="1:41" ht="99.75" customHeight="1" x14ac:dyDescent="0.3">
      <c r="A35" s="331" t="s">
        <v>140</v>
      </c>
      <c r="B35" s="574">
        <f>SUM(B41:B54)</f>
        <v>0.14000000000000001</v>
      </c>
      <c r="C35" s="22" t="s">
        <v>66</v>
      </c>
      <c r="D35" s="135">
        <v>0</v>
      </c>
      <c r="E35" s="283">
        <v>0.86250000000000004</v>
      </c>
      <c r="F35" s="283">
        <v>0.875</v>
      </c>
      <c r="G35" s="283">
        <v>0.88749999999999996</v>
      </c>
      <c r="H35" s="135">
        <v>0.89999999999999991</v>
      </c>
      <c r="I35" s="135">
        <v>0</v>
      </c>
      <c r="J35" s="135">
        <v>0</v>
      </c>
      <c r="K35" s="135">
        <v>0</v>
      </c>
      <c r="L35" s="135">
        <v>0</v>
      </c>
      <c r="M35" s="135">
        <v>0</v>
      </c>
      <c r="N35" s="135">
        <v>0</v>
      </c>
      <c r="O35" s="135">
        <v>0</v>
      </c>
      <c r="P35" s="136">
        <f>MAX(D35:O35)</f>
        <v>0.89999999999999991</v>
      </c>
      <c r="Q35" s="565" t="s">
        <v>142</v>
      </c>
      <c r="R35" s="566"/>
      <c r="S35" s="566"/>
      <c r="T35" s="576"/>
      <c r="U35" s="565" t="s">
        <v>143</v>
      </c>
      <c r="V35" s="566"/>
      <c r="W35" s="566"/>
      <c r="X35" s="578"/>
      <c r="Y35" s="565" t="s">
        <v>144</v>
      </c>
      <c r="Z35" s="566"/>
      <c r="AA35" s="566"/>
      <c r="AB35" s="578"/>
      <c r="AC35" s="565" t="s">
        <v>145</v>
      </c>
      <c r="AD35" s="566"/>
      <c r="AE35" s="567"/>
      <c r="AG35" s="21"/>
      <c r="AH35" s="21"/>
      <c r="AI35" s="21"/>
      <c r="AJ35" s="21"/>
      <c r="AK35" s="21"/>
      <c r="AL35" s="21"/>
      <c r="AM35" s="21"/>
      <c r="AN35" s="21"/>
      <c r="AO35" s="21"/>
    </row>
    <row r="36" spans="1:41" ht="99.75" customHeight="1" x14ac:dyDescent="0.3">
      <c r="A36" s="332"/>
      <c r="B36" s="575"/>
      <c r="C36" s="23" t="s">
        <v>71</v>
      </c>
      <c r="D36" s="210">
        <v>0</v>
      </c>
      <c r="E36" s="284">
        <v>0.86250000000000004</v>
      </c>
      <c r="F36" s="284">
        <v>0.875</v>
      </c>
      <c r="G36" s="285"/>
      <c r="H36" s="285"/>
      <c r="I36" s="24"/>
      <c r="J36" s="24"/>
      <c r="K36" s="24"/>
      <c r="L36" s="24"/>
      <c r="M36" s="24"/>
      <c r="N36" s="24"/>
      <c r="O36" s="24"/>
      <c r="P36" s="286">
        <f>MAX(D36:O36)</f>
        <v>0.875</v>
      </c>
      <c r="Q36" s="568"/>
      <c r="R36" s="569"/>
      <c r="S36" s="569"/>
      <c r="T36" s="577"/>
      <c r="U36" s="568"/>
      <c r="V36" s="569"/>
      <c r="W36" s="569"/>
      <c r="X36" s="579"/>
      <c r="Y36" s="568"/>
      <c r="Z36" s="569"/>
      <c r="AA36" s="569"/>
      <c r="AB36" s="579"/>
      <c r="AC36" s="568"/>
      <c r="AD36" s="569"/>
      <c r="AE36" s="570"/>
      <c r="AG36" s="21"/>
      <c r="AH36" s="21"/>
      <c r="AI36" s="21"/>
      <c r="AJ36" s="21"/>
      <c r="AK36" s="21"/>
      <c r="AL36" s="21"/>
      <c r="AM36" s="21"/>
      <c r="AN36" s="21"/>
      <c r="AO36" s="21"/>
    </row>
    <row r="37" spans="1:41" customFormat="1" ht="17.25" customHeight="1" x14ac:dyDescent="0.3"/>
    <row r="38" spans="1:41" ht="45" customHeight="1" thickBot="1" x14ac:dyDescent="0.35">
      <c r="A38" s="339" t="s">
        <v>72</v>
      </c>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1"/>
      <c r="AG38" s="21"/>
      <c r="AH38" s="21"/>
      <c r="AI38" s="21"/>
      <c r="AJ38" s="21"/>
      <c r="AK38" s="21"/>
      <c r="AL38" s="21"/>
      <c r="AM38" s="21"/>
      <c r="AN38" s="21"/>
      <c r="AO38" s="21"/>
    </row>
    <row r="39" spans="1:41" ht="26.1" customHeight="1" x14ac:dyDescent="0.3">
      <c r="A39" s="335" t="s">
        <v>73</v>
      </c>
      <c r="B39" s="337" t="s">
        <v>74</v>
      </c>
      <c r="C39" s="343" t="s">
        <v>75</v>
      </c>
      <c r="D39" s="345" t="s">
        <v>76</v>
      </c>
      <c r="E39" s="346"/>
      <c r="F39" s="346"/>
      <c r="G39" s="346"/>
      <c r="H39" s="346"/>
      <c r="I39" s="346"/>
      <c r="J39" s="346"/>
      <c r="K39" s="346"/>
      <c r="L39" s="346"/>
      <c r="M39" s="346"/>
      <c r="N39" s="346"/>
      <c r="O39" s="346"/>
      <c r="P39" s="347"/>
      <c r="Q39" s="337" t="s">
        <v>77</v>
      </c>
      <c r="R39" s="337"/>
      <c r="S39" s="337"/>
      <c r="T39" s="337"/>
      <c r="U39" s="337"/>
      <c r="V39" s="337"/>
      <c r="W39" s="337"/>
      <c r="X39" s="337"/>
      <c r="Y39" s="337"/>
      <c r="Z39" s="337"/>
      <c r="AA39" s="337"/>
      <c r="AB39" s="337"/>
      <c r="AC39" s="337"/>
      <c r="AD39" s="337"/>
      <c r="AE39" s="360"/>
      <c r="AG39" s="21"/>
      <c r="AH39" s="21"/>
      <c r="AI39" s="21"/>
      <c r="AJ39" s="21"/>
      <c r="AK39" s="21"/>
      <c r="AL39" s="21"/>
      <c r="AM39" s="21"/>
      <c r="AN39" s="21"/>
      <c r="AO39" s="21"/>
    </row>
    <row r="40" spans="1:41" ht="26.1" customHeight="1" thickBot="1" x14ac:dyDescent="0.35">
      <c r="A40" s="571"/>
      <c r="B40" s="572"/>
      <c r="C40" s="573"/>
      <c r="D40" s="279" t="s">
        <v>78</v>
      </c>
      <c r="E40" s="279" t="s">
        <v>79</v>
      </c>
      <c r="F40" s="279" t="s">
        <v>80</v>
      </c>
      <c r="G40" s="279" t="s">
        <v>81</v>
      </c>
      <c r="H40" s="279" t="s">
        <v>82</v>
      </c>
      <c r="I40" s="279" t="s">
        <v>83</v>
      </c>
      <c r="J40" s="279" t="s">
        <v>84</v>
      </c>
      <c r="K40" s="279" t="s">
        <v>85</v>
      </c>
      <c r="L40" s="279" t="s">
        <v>86</v>
      </c>
      <c r="M40" s="279" t="s">
        <v>87</v>
      </c>
      <c r="N40" s="279" t="s">
        <v>88</v>
      </c>
      <c r="O40" s="279" t="s">
        <v>89</v>
      </c>
      <c r="P40" s="279" t="s">
        <v>90</v>
      </c>
      <c r="Q40" s="313" t="s">
        <v>91</v>
      </c>
      <c r="R40" s="314"/>
      <c r="S40" s="314"/>
      <c r="T40" s="314"/>
      <c r="U40" s="314"/>
      <c r="V40" s="314"/>
      <c r="W40" s="314"/>
      <c r="X40" s="342"/>
      <c r="Y40" s="313" t="s">
        <v>92</v>
      </c>
      <c r="Z40" s="314"/>
      <c r="AA40" s="314"/>
      <c r="AB40" s="314"/>
      <c r="AC40" s="314"/>
      <c r="AD40" s="314"/>
      <c r="AE40" s="315"/>
      <c r="AG40" s="25"/>
      <c r="AH40" s="25"/>
      <c r="AI40" s="25"/>
      <c r="AJ40" s="25"/>
      <c r="AK40" s="25"/>
      <c r="AL40" s="25"/>
      <c r="AM40" s="25"/>
      <c r="AN40" s="25"/>
      <c r="AO40" s="25"/>
    </row>
    <row r="41" spans="1:41" ht="66" customHeight="1" x14ac:dyDescent="0.3">
      <c r="A41" s="550" t="s">
        <v>146</v>
      </c>
      <c r="B41" s="551">
        <v>0.02</v>
      </c>
      <c r="C41" s="280" t="s">
        <v>66</v>
      </c>
      <c r="D41" s="281">
        <v>0</v>
      </c>
      <c r="E41" s="281">
        <v>0</v>
      </c>
      <c r="F41" s="281">
        <v>0.33</v>
      </c>
      <c r="G41" s="281">
        <v>0.33</v>
      </c>
      <c r="H41" s="281">
        <v>0.34</v>
      </c>
      <c r="I41" s="281"/>
      <c r="J41" s="281"/>
      <c r="K41" s="281"/>
      <c r="L41" s="281"/>
      <c r="M41" s="281"/>
      <c r="N41" s="281"/>
      <c r="O41" s="281"/>
      <c r="P41" s="282">
        <f t="shared" ref="P41:P54" si="0">SUM(D41:O41)</f>
        <v>1</v>
      </c>
      <c r="Q41" s="540" t="s">
        <v>147</v>
      </c>
      <c r="R41" s="552"/>
      <c r="S41" s="552"/>
      <c r="T41" s="552"/>
      <c r="U41" s="552"/>
      <c r="V41" s="552"/>
      <c r="W41" s="552"/>
      <c r="X41" s="552"/>
      <c r="Y41" s="555" t="s">
        <v>148</v>
      </c>
      <c r="Z41" s="556"/>
      <c r="AA41" s="556"/>
      <c r="AB41" s="556"/>
      <c r="AC41" s="556"/>
      <c r="AD41" s="556"/>
      <c r="AE41" s="557"/>
    </row>
    <row r="42" spans="1:41" ht="66" customHeight="1" x14ac:dyDescent="0.3">
      <c r="A42" s="515"/>
      <c r="B42" s="330"/>
      <c r="C42" s="26" t="s">
        <v>71</v>
      </c>
      <c r="D42" s="27">
        <v>0</v>
      </c>
      <c r="E42" s="27">
        <v>0</v>
      </c>
      <c r="F42" s="27">
        <v>0.33329999999999999</v>
      </c>
      <c r="G42" s="27"/>
      <c r="H42" s="27"/>
      <c r="I42" s="27"/>
      <c r="J42" s="27"/>
      <c r="K42" s="27"/>
      <c r="L42" s="27"/>
      <c r="M42" s="27"/>
      <c r="N42" s="27"/>
      <c r="O42" s="27"/>
      <c r="P42" s="108">
        <f t="shared" si="0"/>
        <v>0.33329999999999999</v>
      </c>
      <c r="Q42" s="553"/>
      <c r="R42" s="554"/>
      <c r="S42" s="554"/>
      <c r="T42" s="554"/>
      <c r="U42" s="554"/>
      <c r="V42" s="554"/>
      <c r="W42" s="554"/>
      <c r="X42" s="554"/>
      <c r="Y42" s="558"/>
      <c r="Z42" s="559"/>
      <c r="AA42" s="559"/>
      <c r="AB42" s="559"/>
      <c r="AC42" s="559"/>
      <c r="AD42" s="559"/>
      <c r="AE42" s="560"/>
    </row>
    <row r="43" spans="1:41" ht="36" customHeight="1" x14ac:dyDescent="0.3">
      <c r="A43" s="515" t="s">
        <v>149</v>
      </c>
      <c r="B43" s="327">
        <v>0.02</v>
      </c>
      <c r="C43" s="28" t="s">
        <v>66</v>
      </c>
      <c r="D43" s="29">
        <v>0</v>
      </c>
      <c r="E43" s="29">
        <v>0</v>
      </c>
      <c r="F43" s="29">
        <v>0.33</v>
      </c>
      <c r="G43" s="29">
        <v>0.33</v>
      </c>
      <c r="H43" s="29">
        <v>0.34</v>
      </c>
      <c r="I43" s="29"/>
      <c r="J43" s="29"/>
      <c r="K43" s="29"/>
      <c r="L43" s="29"/>
      <c r="M43" s="29"/>
      <c r="N43" s="29"/>
      <c r="O43" s="29"/>
      <c r="P43" s="108">
        <f t="shared" si="0"/>
        <v>1</v>
      </c>
      <c r="Q43" s="540" t="s">
        <v>150</v>
      </c>
      <c r="R43" s="541"/>
      <c r="S43" s="541"/>
      <c r="T43" s="541"/>
      <c r="U43" s="541"/>
      <c r="V43" s="541"/>
      <c r="W43" s="541"/>
      <c r="X43" s="541"/>
      <c r="Y43" s="562" t="s">
        <v>151</v>
      </c>
      <c r="Z43" s="563"/>
      <c r="AA43" s="563"/>
      <c r="AB43" s="563"/>
      <c r="AC43" s="563"/>
      <c r="AD43" s="563"/>
      <c r="AE43" s="564"/>
    </row>
    <row r="44" spans="1:41" ht="36" customHeight="1" x14ac:dyDescent="0.3">
      <c r="A44" s="515"/>
      <c r="B44" s="330"/>
      <c r="C44" s="26" t="s">
        <v>71</v>
      </c>
      <c r="D44" s="27">
        <v>0</v>
      </c>
      <c r="E44" s="27">
        <v>0</v>
      </c>
      <c r="F44" s="27">
        <v>0.33329999999999999</v>
      </c>
      <c r="G44" s="27"/>
      <c r="H44" s="27"/>
      <c r="I44" s="27"/>
      <c r="J44" s="27"/>
      <c r="K44" s="27"/>
      <c r="L44" s="27"/>
      <c r="M44" s="27"/>
      <c r="N44" s="27"/>
      <c r="O44" s="27"/>
      <c r="P44" s="108">
        <f t="shared" si="0"/>
        <v>0.33329999999999999</v>
      </c>
      <c r="Q44" s="548"/>
      <c r="R44" s="549"/>
      <c r="S44" s="549"/>
      <c r="T44" s="549"/>
      <c r="U44" s="549"/>
      <c r="V44" s="549"/>
      <c r="W44" s="549"/>
      <c r="X44" s="549"/>
      <c r="Y44" s="468"/>
      <c r="Z44" s="469"/>
      <c r="AA44" s="469"/>
      <c r="AB44" s="469"/>
      <c r="AC44" s="469"/>
      <c r="AD44" s="469"/>
      <c r="AE44" s="470"/>
    </row>
    <row r="45" spans="1:41" ht="41.25" customHeight="1" x14ac:dyDescent="0.3">
      <c r="A45" s="521" t="s">
        <v>152</v>
      </c>
      <c r="B45" s="327">
        <v>0.02</v>
      </c>
      <c r="C45" s="28" t="s">
        <v>66</v>
      </c>
      <c r="D45" s="204">
        <v>0</v>
      </c>
      <c r="E45" s="204">
        <v>0</v>
      </c>
      <c r="F45" s="204">
        <v>0.33</v>
      </c>
      <c r="G45" s="204">
        <v>0.33</v>
      </c>
      <c r="H45" s="204">
        <v>0.34</v>
      </c>
      <c r="I45" s="204"/>
      <c r="J45" s="204"/>
      <c r="K45" s="204"/>
      <c r="L45" s="204"/>
      <c r="M45" s="204"/>
      <c r="N45" s="204"/>
      <c r="O45" s="204"/>
      <c r="P45" s="108">
        <f>SUM(D45:O45)</f>
        <v>1</v>
      </c>
      <c r="Q45" s="540" t="s">
        <v>153</v>
      </c>
      <c r="R45" s="541"/>
      <c r="S45" s="541"/>
      <c r="T45" s="541"/>
      <c r="U45" s="541"/>
      <c r="V45" s="541"/>
      <c r="W45" s="541"/>
      <c r="X45" s="541"/>
      <c r="Y45" s="465" t="s">
        <v>154</v>
      </c>
      <c r="Z45" s="466"/>
      <c r="AA45" s="466"/>
      <c r="AB45" s="466"/>
      <c r="AC45" s="466"/>
      <c r="AD45" s="466"/>
      <c r="AE45" s="467"/>
    </row>
    <row r="46" spans="1:41" ht="41.25" customHeight="1" x14ac:dyDescent="0.3">
      <c r="A46" s="514"/>
      <c r="B46" s="330"/>
      <c r="C46" s="26" t="s">
        <v>71</v>
      </c>
      <c r="D46" s="27">
        <v>0</v>
      </c>
      <c r="E46" s="27">
        <v>0</v>
      </c>
      <c r="F46" s="27">
        <v>0.33329999999999999</v>
      </c>
      <c r="G46" s="27"/>
      <c r="H46" s="27"/>
      <c r="I46" s="27"/>
      <c r="J46" s="27"/>
      <c r="K46" s="27"/>
      <c r="L46" s="27"/>
      <c r="M46" s="27"/>
      <c r="N46" s="27"/>
      <c r="O46" s="27"/>
      <c r="P46" s="108">
        <f>SUM(D46:O46)</f>
        <v>0.33329999999999999</v>
      </c>
      <c r="Q46" s="548"/>
      <c r="R46" s="549"/>
      <c r="S46" s="549"/>
      <c r="T46" s="549"/>
      <c r="U46" s="549"/>
      <c r="V46" s="549"/>
      <c r="W46" s="549"/>
      <c r="X46" s="549"/>
      <c r="Y46" s="468"/>
      <c r="Z46" s="469"/>
      <c r="AA46" s="469"/>
      <c r="AB46" s="469"/>
      <c r="AC46" s="469"/>
      <c r="AD46" s="469"/>
      <c r="AE46" s="470"/>
    </row>
    <row r="47" spans="1:41" ht="60.75" customHeight="1" x14ac:dyDescent="0.3">
      <c r="A47" s="521" t="s">
        <v>155</v>
      </c>
      <c r="B47" s="327">
        <v>0.02</v>
      </c>
      <c r="C47" s="28" t="s">
        <v>66</v>
      </c>
      <c r="D47" s="204">
        <v>0</v>
      </c>
      <c r="E47" s="204">
        <v>0.25</v>
      </c>
      <c r="F47" s="204">
        <v>0.25</v>
      </c>
      <c r="G47" s="204">
        <v>0.25</v>
      </c>
      <c r="H47" s="204">
        <v>0.25</v>
      </c>
      <c r="I47" s="204"/>
      <c r="J47" s="204"/>
      <c r="K47" s="204"/>
      <c r="L47" s="204"/>
      <c r="M47" s="204"/>
      <c r="N47" s="204"/>
      <c r="O47" s="204"/>
      <c r="P47" s="108">
        <f>SUM(D47:O47)</f>
        <v>1</v>
      </c>
      <c r="Q47" s="540" t="s">
        <v>156</v>
      </c>
      <c r="R47" s="541"/>
      <c r="S47" s="541"/>
      <c r="T47" s="541"/>
      <c r="U47" s="541"/>
      <c r="V47" s="541"/>
      <c r="W47" s="541"/>
      <c r="X47" s="541"/>
      <c r="Y47" s="465" t="s">
        <v>157</v>
      </c>
      <c r="Z47" s="466"/>
      <c r="AA47" s="466"/>
      <c r="AB47" s="466"/>
      <c r="AC47" s="466"/>
      <c r="AD47" s="466"/>
      <c r="AE47" s="467"/>
    </row>
    <row r="48" spans="1:41" ht="60.75" customHeight="1" x14ac:dyDescent="0.3">
      <c r="A48" s="561"/>
      <c r="B48" s="330"/>
      <c r="C48" s="26" t="s">
        <v>71</v>
      </c>
      <c r="D48" s="27">
        <v>0</v>
      </c>
      <c r="E48" s="27">
        <v>0.25</v>
      </c>
      <c r="F48" s="27">
        <v>0.25</v>
      </c>
      <c r="G48" s="27"/>
      <c r="H48" s="27"/>
      <c r="I48" s="27"/>
      <c r="J48" s="27"/>
      <c r="K48" s="27"/>
      <c r="L48" s="27"/>
      <c r="M48" s="27"/>
      <c r="N48" s="27"/>
      <c r="O48" s="27"/>
      <c r="P48" s="108">
        <f>SUM(D48:O48)</f>
        <v>0.5</v>
      </c>
      <c r="Q48" s="548"/>
      <c r="R48" s="549"/>
      <c r="S48" s="549"/>
      <c r="T48" s="549"/>
      <c r="U48" s="549"/>
      <c r="V48" s="549"/>
      <c r="W48" s="549"/>
      <c r="X48" s="549"/>
      <c r="Y48" s="468"/>
      <c r="Z48" s="469"/>
      <c r="AA48" s="469"/>
      <c r="AB48" s="469"/>
      <c r="AC48" s="469"/>
      <c r="AD48" s="469"/>
      <c r="AE48" s="470"/>
    </row>
    <row r="49" spans="1:31" ht="67.5" customHeight="1" x14ac:dyDescent="0.3">
      <c r="A49" s="521" t="s">
        <v>158</v>
      </c>
      <c r="B49" s="327">
        <v>0.02</v>
      </c>
      <c r="C49" s="28" t="s">
        <v>66</v>
      </c>
      <c r="D49" s="29">
        <v>0</v>
      </c>
      <c r="E49" s="29">
        <v>0</v>
      </c>
      <c r="F49" s="29">
        <v>0</v>
      </c>
      <c r="G49" s="29">
        <v>0</v>
      </c>
      <c r="H49" s="29">
        <v>1</v>
      </c>
      <c r="I49" s="29"/>
      <c r="J49" s="29"/>
      <c r="K49" s="29"/>
      <c r="L49" s="29"/>
      <c r="M49" s="29"/>
      <c r="N49" s="29"/>
      <c r="O49" s="29"/>
      <c r="P49" s="108">
        <f t="shared" ref="P49:P50" si="1">SUM(D49:O49)</f>
        <v>1</v>
      </c>
      <c r="Q49" s="540" t="s">
        <v>159</v>
      </c>
      <c r="R49" s="541"/>
      <c r="S49" s="541"/>
      <c r="T49" s="541"/>
      <c r="U49" s="541"/>
      <c r="V49" s="541"/>
      <c r="W49" s="541"/>
      <c r="X49" s="541"/>
      <c r="Y49" s="544" t="s">
        <v>56</v>
      </c>
      <c r="Z49" s="544"/>
      <c r="AA49" s="544"/>
      <c r="AB49" s="544"/>
      <c r="AC49" s="544"/>
      <c r="AD49" s="544"/>
      <c r="AE49" s="545"/>
    </row>
    <row r="50" spans="1:31" ht="67.5" customHeight="1" x14ac:dyDescent="0.3">
      <c r="A50" s="514"/>
      <c r="B50" s="330"/>
      <c r="C50" s="26" t="s">
        <v>71</v>
      </c>
      <c r="D50" s="27">
        <v>0</v>
      </c>
      <c r="E50" s="27">
        <v>0</v>
      </c>
      <c r="F50" s="27">
        <v>0</v>
      </c>
      <c r="G50" s="27"/>
      <c r="H50" s="27"/>
      <c r="I50" s="27"/>
      <c r="J50" s="27"/>
      <c r="K50" s="27"/>
      <c r="L50" s="27"/>
      <c r="M50" s="27"/>
      <c r="N50" s="27"/>
      <c r="O50" s="27"/>
      <c r="P50" s="108">
        <f t="shared" si="1"/>
        <v>0</v>
      </c>
      <c r="Q50" s="548"/>
      <c r="R50" s="549"/>
      <c r="S50" s="549"/>
      <c r="T50" s="549"/>
      <c r="U50" s="549"/>
      <c r="V50" s="549"/>
      <c r="W50" s="549"/>
      <c r="X50" s="549"/>
      <c r="Y50" s="544"/>
      <c r="Z50" s="544"/>
      <c r="AA50" s="544"/>
      <c r="AB50" s="544"/>
      <c r="AC50" s="544"/>
      <c r="AD50" s="544"/>
      <c r="AE50" s="545"/>
    </row>
    <row r="51" spans="1:31" ht="45" customHeight="1" x14ac:dyDescent="0.3">
      <c r="A51" s="521" t="s">
        <v>160</v>
      </c>
      <c r="B51" s="327">
        <v>0.02</v>
      </c>
      <c r="C51" s="28" t="s">
        <v>66</v>
      </c>
      <c r="D51" s="29">
        <v>0</v>
      </c>
      <c r="E51" s="29">
        <v>0</v>
      </c>
      <c r="F51" s="29">
        <v>0</v>
      </c>
      <c r="G51" s="29">
        <v>0</v>
      </c>
      <c r="H51" s="29">
        <v>1</v>
      </c>
      <c r="I51" s="29"/>
      <c r="J51" s="29"/>
      <c r="K51" s="29"/>
      <c r="L51" s="29"/>
      <c r="M51" s="29"/>
      <c r="N51" s="29"/>
      <c r="O51" s="29"/>
      <c r="P51" s="108">
        <f t="shared" si="0"/>
        <v>1</v>
      </c>
      <c r="Q51" s="540" t="s">
        <v>159</v>
      </c>
      <c r="R51" s="541"/>
      <c r="S51" s="541"/>
      <c r="T51" s="541"/>
      <c r="U51" s="541"/>
      <c r="V51" s="541"/>
      <c r="W51" s="541"/>
      <c r="X51" s="541"/>
      <c r="Y51" s="544" t="s">
        <v>56</v>
      </c>
      <c r="Z51" s="544"/>
      <c r="AA51" s="544"/>
      <c r="AB51" s="544"/>
      <c r="AC51" s="544"/>
      <c r="AD51" s="544"/>
      <c r="AE51" s="545"/>
    </row>
    <row r="52" spans="1:31" ht="45" customHeight="1" x14ac:dyDescent="0.3">
      <c r="A52" s="561"/>
      <c r="B52" s="330"/>
      <c r="C52" s="26" t="s">
        <v>71</v>
      </c>
      <c r="D52" s="27">
        <v>0</v>
      </c>
      <c r="E52" s="27">
        <v>0</v>
      </c>
      <c r="F52" s="27">
        <v>0</v>
      </c>
      <c r="G52" s="27"/>
      <c r="H52" s="27"/>
      <c r="I52" s="27"/>
      <c r="J52" s="27"/>
      <c r="K52" s="27"/>
      <c r="L52" s="27"/>
      <c r="M52" s="27"/>
      <c r="N52" s="27"/>
      <c r="O52" s="27"/>
      <c r="P52" s="108">
        <f t="shared" si="0"/>
        <v>0</v>
      </c>
      <c r="Q52" s="548"/>
      <c r="R52" s="549"/>
      <c r="S52" s="549"/>
      <c r="T52" s="549"/>
      <c r="U52" s="549"/>
      <c r="V52" s="549"/>
      <c r="W52" s="549"/>
      <c r="X52" s="549"/>
      <c r="Y52" s="544"/>
      <c r="Z52" s="544"/>
      <c r="AA52" s="544"/>
      <c r="AB52" s="544"/>
      <c r="AC52" s="544"/>
      <c r="AD52" s="544"/>
      <c r="AE52" s="545"/>
    </row>
    <row r="53" spans="1:31" ht="34.5" customHeight="1" x14ac:dyDescent="0.3">
      <c r="A53" s="538" t="s">
        <v>161</v>
      </c>
      <c r="B53" s="327">
        <v>0.02</v>
      </c>
      <c r="C53" s="28" t="s">
        <v>66</v>
      </c>
      <c r="D53" s="29">
        <v>0</v>
      </c>
      <c r="E53" s="29">
        <v>0</v>
      </c>
      <c r="F53" s="29">
        <v>0</v>
      </c>
      <c r="G53" s="29">
        <v>0</v>
      </c>
      <c r="H53" s="29">
        <v>1</v>
      </c>
      <c r="I53" s="29"/>
      <c r="J53" s="29"/>
      <c r="K53" s="29"/>
      <c r="L53" s="29"/>
      <c r="M53" s="29"/>
      <c r="N53" s="29"/>
      <c r="O53" s="29"/>
      <c r="P53" s="108">
        <f t="shared" si="0"/>
        <v>1</v>
      </c>
      <c r="Q53" s="540" t="s">
        <v>159</v>
      </c>
      <c r="R53" s="541"/>
      <c r="S53" s="541"/>
      <c r="T53" s="541"/>
      <c r="U53" s="541"/>
      <c r="V53" s="541"/>
      <c r="W53" s="541"/>
      <c r="X53" s="541"/>
      <c r="Y53" s="544" t="s">
        <v>56</v>
      </c>
      <c r="Z53" s="544"/>
      <c r="AA53" s="544"/>
      <c r="AB53" s="544"/>
      <c r="AC53" s="544"/>
      <c r="AD53" s="544"/>
      <c r="AE53" s="545"/>
    </row>
    <row r="54" spans="1:31" ht="34.5" customHeight="1" thickBot="1" x14ac:dyDescent="0.35">
      <c r="A54" s="539"/>
      <c r="B54" s="328"/>
      <c r="C54" s="23" t="s">
        <v>71</v>
      </c>
      <c r="D54" s="30">
        <v>0</v>
      </c>
      <c r="E54" s="30">
        <v>0</v>
      </c>
      <c r="F54" s="30">
        <v>0</v>
      </c>
      <c r="G54" s="30"/>
      <c r="H54" s="30"/>
      <c r="I54" s="30"/>
      <c r="J54" s="30"/>
      <c r="K54" s="30"/>
      <c r="L54" s="30"/>
      <c r="M54" s="30"/>
      <c r="N54" s="30"/>
      <c r="O54" s="30"/>
      <c r="P54" s="109">
        <f t="shared" si="0"/>
        <v>0</v>
      </c>
      <c r="Q54" s="542"/>
      <c r="R54" s="543"/>
      <c r="S54" s="543"/>
      <c r="T54" s="543"/>
      <c r="U54" s="543"/>
      <c r="V54" s="543"/>
      <c r="W54" s="543"/>
      <c r="X54" s="543"/>
      <c r="Y54" s="546"/>
      <c r="Z54" s="546"/>
      <c r="AA54" s="546"/>
      <c r="AB54" s="546"/>
      <c r="AC54" s="546"/>
      <c r="AD54" s="546"/>
      <c r="AE54" s="547"/>
    </row>
    <row r="55" spans="1:31" ht="15" customHeight="1" x14ac:dyDescent="0.3"/>
  </sheetData>
  <mergeCells count="95">
    <mergeCell ref="A47:A48"/>
    <mergeCell ref="B47:B48"/>
    <mergeCell ref="Q47:X48"/>
    <mergeCell ref="Y47:AE48"/>
    <mergeCell ref="A1:A4"/>
    <mergeCell ref="B1:AA1"/>
    <mergeCell ref="AB1:AE1"/>
    <mergeCell ref="B2:AA2"/>
    <mergeCell ref="AB2:AE2"/>
    <mergeCell ref="B3:AA4"/>
    <mergeCell ref="AB3:AE3"/>
    <mergeCell ref="AB4:AE4"/>
    <mergeCell ref="A11:B13"/>
    <mergeCell ref="C11:AE13"/>
    <mergeCell ref="A7:B9"/>
    <mergeCell ref="C7:C9"/>
    <mergeCell ref="D7:H9"/>
    <mergeCell ref="I7:J9"/>
    <mergeCell ref="K7:L9"/>
    <mergeCell ref="M7:N7"/>
    <mergeCell ref="AA15:AE15"/>
    <mergeCell ref="O7:P7"/>
    <mergeCell ref="M8:N8"/>
    <mergeCell ref="O8:P8"/>
    <mergeCell ref="M9:N9"/>
    <mergeCell ref="O9:P9"/>
    <mergeCell ref="A15:B15"/>
    <mergeCell ref="C15:K15"/>
    <mergeCell ref="L15:Q15"/>
    <mergeCell ref="R15:X15"/>
    <mergeCell ref="Y15:Z15"/>
    <mergeCell ref="C16:AB16"/>
    <mergeCell ref="A17:B17"/>
    <mergeCell ref="C17:AE17"/>
    <mergeCell ref="A19:AE19"/>
    <mergeCell ref="B20:O20"/>
    <mergeCell ref="P20:AE20"/>
    <mergeCell ref="A27:AE27"/>
    <mergeCell ref="A28:A29"/>
    <mergeCell ref="B28:C29"/>
    <mergeCell ref="D28:O28"/>
    <mergeCell ref="P28:P29"/>
    <mergeCell ref="Q28:X29"/>
    <mergeCell ref="Y28:AE29"/>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A41:A42"/>
    <mergeCell ref="B41:B42"/>
    <mergeCell ref="Q41:X42"/>
    <mergeCell ref="Y41:AE42"/>
    <mergeCell ref="A51:A52"/>
    <mergeCell ref="B51:B52"/>
    <mergeCell ref="Q51:X52"/>
    <mergeCell ref="Y51:AE52"/>
    <mergeCell ref="A43:A44"/>
    <mergeCell ref="B43:B44"/>
    <mergeCell ref="Q43:X44"/>
    <mergeCell ref="Y43:AE44"/>
    <mergeCell ref="A45:A46"/>
    <mergeCell ref="B45:B46"/>
    <mergeCell ref="Q45:X46"/>
    <mergeCell ref="Y45:AE46"/>
    <mergeCell ref="A53:A54"/>
    <mergeCell ref="B53:B54"/>
    <mergeCell ref="Q53:X54"/>
    <mergeCell ref="Y53:AE54"/>
    <mergeCell ref="A49:A50"/>
    <mergeCell ref="B49:B50"/>
    <mergeCell ref="Q49:X50"/>
    <mergeCell ref="Y49:AE50"/>
  </mergeCells>
  <dataValidations count="2">
    <dataValidation type="list" allowBlank="1" showInputMessage="1" showErrorMessage="1" sqref="C7:C9" xr:uid="{23F258E7-DD3C-44D8-A078-2F9C32ABB292}">
      <formula1>$B$21:$M$21</formula1>
    </dataValidation>
    <dataValidation type="textLength" operator="lessThanOrEqual" allowBlank="1" showInputMessage="1" showErrorMessage="1" errorTitle="Máximo 2.000 caracteres" error="Máximo 2.000 caracteres" promptTitle="2.000 caracteres" sqref="Q30:Q31" xr:uid="{157A703E-D53C-406A-B86D-59871950190A}">
      <formula1>2000</formula1>
    </dataValidation>
  </dataValidations>
  <hyperlinks>
    <hyperlink ref="Y41:AE42" r:id="rId1" display="https://secretariadistritald-my.sharepoint.com/:f:/g/personal/zdoncel_sdmujer_gov_co/EsH9vaEf82lLnN_UIwf1DQ8BtkvnDMfrpLE6yc9fwAjGCQ?e=vEjOYB" xr:uid="{6DF9F77E-2560-4908-BF15-EEF710B3F00E}"/>
    <hyperlink ref="Y43:AE44" r:id="rId2" display="https://secretariadistritald-my.sharepoint.com/:f:/g/personal/zdoncel_sdmujer_gov_co/EmJJ1WzWNsJCiP9plG7OmzYBAIWqeoRu7ngV1PoYV5ErSQ?e=keDGok" xr:uid="{28683E3E-D4C1-4034-8B9C-D59B337270FA}"/>
    <hyperlink ref="Y45:AE46" r:id="rId3" display="https://secretariadistritald-my.sharepoint.com/:f:/g/personal/zdoncel_sdmujer_gov_co/EteEeCc7GN1MpuOfCOZMIkQBoHaYFKn8WzWpdoDiq7Z10A?e=zosK7a" xr:uid="{E0BE29B6-8F05-4F29-B72C-6CC0E7B76FC7}"/>
    <hyperlink ref="Y47:AE48" r:id="rId4" display="https://secretariadistritald-my.sharepoint.com/:f:/g/personal/zdoncel_sdmujer_gov_co/EhNg-lAe3B1FrVSglOCxM-wBaz1_lrF11-hqg5p9LXA8wQ?e=DyDG8t" xr:uid="{90572054-70D1-411E-A105-655B960B4953}"/>
    <hyperlink ref="Y41" r:id="rId5" xr:uid="{06D56973-1EBC-4A6A-8AC1-946CC2FA9066}"/>
    <hyperlink ref="Y43" r:id="rId6" xr:uid="{5C6835FE-C2CF-410A-848F-A4856CF9BF37}"/>
    <hyperlink ref="Y45" r:id="rId7" xr:uid="{88AB8FE6-495D-48FD-9498-F48D132926F0}"/>
    <hyperlink ref="Y47" r:id="rId8" xr:uid="{CB2C7B18-975D-4628-9060-F66A89A4342E}"/>
  </hyperlinks>
  <pageMargins left="0.25" right="0.25" top="0.75" bottom="0.75" header="0.3" footer="0.3"/>
  <pageSetup scale="20" orientation="landscape" r:id="rId9"/>
  <headerFooter>
    <oddFooter>&amp;C_x000D_&amp;1#&amp;"Calibri"&amp;10&amp;K000000 Información Pública Clasificada</oddFooter>
  </headerFooter>
  <drawing r:id="rId10"/>
  <legacyDrawing r:id="rId1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XFD31"/>
  <sheetViews>
    <sheetView view="pageBreakPreview" zoomScale="85" zoomScaleNormal="80" zoomScaleSheetLayoutView="85" workbookViewId="0">
      <selection activeCell="AY31" sqref="A1:AY31"/>
    </sheetView>
  </sheetViews>
  <sheetFormatPr baseColWidth="10" defaultColWidth="10.88671875" defaultRowHeight="13.8" x14ac:dyDescent="0.3"/>
  <cols>
    <col min="1" max="1" width="15" style="31" customWidth="1"/>
    <col min="2" max="2" width="8.33203125" style="31" customWidth="1"/>
    <col min="3" max="3" width="14.6640625" style="31" customWidth="1"/>
    <col min="4" max="4" width="29.33203125" style="31" bestFit="1" customWidth="1"/>
    <col min="5" max="5" width="23" style="46" customWidth="1"/>
    <col min="6" max="6" width="31.109375" style="46" customWidth="1"/>
    <col min="7" max="7" width="31.109375" style="31" customWidth="1"/>
    <col min="8" max="8" width="34.33203125" style="31" customWidth="1"/>
    <col min="9" max="9" width="20.5546875" style="31" customWidth="1"/>
    <col min="10" max="10" width="25.88671875" style="31" customWidth="1"/>
    <col min="11" max="11" width="15.33203125" style="31" customWidth="1"/>
    <col min="12" max="12" width="43.109375" style="31" customWidth="1"/>
    <col min="13" max="13" width="21.109375" style="31" customWidth="1"/>
    <col min="14" max="17" width="8.6640625" style="31" customWidth="1"/>
    <col min="18" max="18" width="8.6640625" style="46" customWidth="1"/>
    <col min="19" max="19" width="22.33203125" style="31" customWidth="1"/>
    <col min="20" max="20" width="22.44140625" style="31" customWidth="1"/>
    <col min="21" max="23" width="7.44140625" style="31" customWidth="1"/>
    <col min="24" max="31" width="7.44140625" style="31" hidden="1" customWidth="1"/>
    <col min="32" max="32" width="5.88671875" style="31" hidden="1" customWidth="1"/>
    <col min="33" max="34" width="8.109375" style="31" hidden="1" customWidth="1"/>
    <col min="35" max="43" width="8.109375" style="31" customWidth="1"/>
    <col min="44" max="44" width="5.88671875" style="31" customWidth="1"/>
    <col min="45" max="45" width="17.109375" style="31" customWidth="1"/>
    <col min="46" max="46" width="15.88671875" style="95" customWidth="1"/>
    <col min="47" max="47" width="53.88671875" style="31" customWidth="1"/>
    <col min="48" max="48" width="61.5546875" style="31" customWidth="1"/>
    <col min="49" max="49" width="52.44140625" style="31" customWidth="1"/>
    <col min="50" max="51" width="24.44140625" style="31" customWidth="1"/>
    <col min="52" max="16382" width="10.88671875" style="31"/>
    <col min="16383" max="16383" width="9" style="31" customWidth="1"/>
    <col min="16384" max="16384" width="10.88671875" style="31"/>
  </cols>
  <sheetData>
    <row r="1" spans="1:51 16384:16384" ht="15.9" customHeight="1" x14ac:dyDescent="0.3">
      <c r="A1" s="600" t="s">
        <v>0</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2"/>
      <c r="AX1" s="595" t="s">
        <v>1</v>
      </c>
      <c r="AY1" s="596"/>
    </row>
    <row r="2" spans="1:51 16384:16384" ht="15.9" customHeight="1" x14ac:dyDescent="0.3">
      <c r="A2" s="603" t="s">
        <v>2</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5"/>
      <c r="AX2" s="597" t="s">
        <v>3</v>
      </c>
      <c r="AY2" s="598"/>
    </row>
    <row r="3" spans="1:51 16384:16384" ht="15" customHeight="1" x14ac:dyDescent="0.3">
      <c r="A3" s="606" t="s">
        <v>162</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8"/>
      <c r="AX3" s="597" t="s">
        <v>5</v>
      </c>
      <c r="AY3" s="598"/>
    </row>
    <row r="4" spans="1:51 16384:16384" ht="15.9" customHeight="1" x14ac:dyDescent="0.3">
      <c r="A4" s="600"/>
      <c r="B4" s="601"/>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2"/>
      <c r="AX4" s="599" t="s">
        <v>163</v>
      </c>
      <c r="AY4" s="599"/>
    </row>
    <row r="5" spans="1:51 16384:16384" ht="15" customHeight="1" x14ac:dyDescent="0.3">
      <c r="A5" s="583" t="s">
        <v>164</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5"/>
      <c r="AG5" s="586" t="s">
        <v>13</v>
      </c>
      <c r="AH5" s="587"/>
      <c r="AI5" s="587"/>
      <c r="AJ5" s="587"/>
      <c r="AK5" s="587"/>
      <c r="AL5" s="587"/>
      <c r="AM5" s="587"/>
      <c r="AN5" s="587"/>
      <c r="AO5" s="587"/>
      <c r="AP5" s="587"/>
      <c r="AQ5" s="587"/>
      <c r="AR5" s="587"/>
      <c r="AS5" s="587"/>
      <c r="AT5" s="588"/>
      <c r="AU5" s="580" t="s">
        <v>165</v>
      </c>
      <c r="AV5" s="580" t="s">
        <v>166</v>
      </c>
      <c r="AW5" s="580" t="s">
        <v>167</v>
      </c>
      <c r="AX5" s="580" t="s">
        <v>168</v>
      </c>
      <c r="AY5" s="580" t="s">
        <v>169</v>
      </c>
    </row>
    <row r="6" spans="1:51 16384:16384" ht="15" customHeight="1" x14ac:dyDescent="0.3">
      <c r="A6" s="616" t="s">
        <v>9</v>
      </c>
      <c r="B6" s="617">
        <v>45385</v>
      </c>
      <c r="C6" s="618"/>
      <c r="D6" s="588"/>
      <c r="E6" s="619" t="s">
        <v>11</v>
      </c>
      <c r="F6" s="619"/>
      <c r="G6" s="615"/>
      <c r="H6" s="615"/>
      <c r="I6" s="586"/>
      <c r="J6" s="587"/>
      <c r="K6" s="587"/>
      <c r="L6" s="587"/>
      <c r="M6" s="587"/>
      <c r="N6" s="587"/>
      <c r="O6" s="587"/>
      <c r="P6" s="587"/>
      <c r="Q6" s="587"/>
      <c r="R6" s="587"/>
      <c r="S6" s="587"/>
      <c r="T6" s="587"/>
      <c r="U6" s="32"/>
      <c r="V6" s="32"/>
      <c r="W6" s="32"/>
      <c r="X6" s="32"/>
      <c r="Y6" s="32"/>
      <c r="Z6" s="32"/>
      <c r="AA6" s="32"/>
      <c r="AB6" s="32"/>
      <c r="AC6" s="32"/>
      <c r="AD6" s="32"/>
      <c r="AE6" s="32"/>
      <c r="AF6" s="33"/>
      <c r="AG6" s="589"/>
      <c r="AH6" s="590"/>
      <c r="AI6" s="590"/>
      <c r="AJ6" s="590"/>
      <c r="AK6" s="590"/>
      <c r="AL6" s="590"/>
      <c r="AM6" s="590"/>
      <c r="AN6" s="590"/>
      <c r="AO6" s="590"/>
      <c r="AP6" s="590"/>
      <c r="AQ6" s="590"/>
      <c r="AR6" s="590"/>
      <c r="AS6" s="590"/>
      <c r="AT6" s="591"/>
      <c r="AU6" s="581"/>
      <c r="AV6" s="581"/>
      <c r="AW6" s="581"/>
      <c r="AX6" s="581"/>
      <c r="AY6" s="581"/>
    </row>
    <row r="7" spans="1:51 16384:16384" ht="15" customHeight="1" x14ac:dyDescent="0.3">
      <c r="A7" s="616"/>
      <c r="B7" s="618"/>
      <c r="C7" s="618"/>
      <c r="D7" s="591"/>
      <c r="E7" s="619" t="s">
        <v>12</v>
      </c>
      <c r="F7" s="619"/>
      <c r="G7" s="620"/>
      <c r="H7" s="620"/>
      <c r="I7" s="589"/>
      <c r="J7" s="590"/>
      <c r="K7" s="590"/>
      <c r="L7" s="590"/>
      <c r="M7" s="590"/>
      <c r="N7" s="590"/>
      <c r="O7" s="590"/>
      <c r="P7" s="590"/>
      <c r="Q7" s="590"/>
      <c r="R7" s="590"/>
      <c r="S7" s="590"/>
      <c r="T7" s="590"/>
      <c r="U7" s="34"/>
      <c r="V7" s="34"/>
      <c r="W7" s="34"/>
      <c r="X7" s="34"/>
      <c r="Y7" s="34"/>
      <c r="Z7" s="34"/>
      <c r="AA7" s="34"/>
      <c r="AB7" s="34"/>
      <c r="AC7" s="34"/>
      <c r="AD7" s="34"/>
      <c r="AE7" s="34"/>
      <c r="AF7" s="35"/>
      <c r="AG7" s="589"/>
      <c r="AH7" s="590"/>
      <c r="AI7" s="590"/>
      <c r="AJ7" s="590"/>
      <c r="AK7" s="590"/>
      <c r="AL7" s="590"/>
      <c r="AM7" s="590"/>
      <c r="AN7" s="590"/>
      <c r="AO7" s="590"/>
      <c r="AP7" s="590"/>
      <c r="AQ7" s="590"/>
      <c r="AR7" s="590"/>
      <c r="AS7" s="590"/>
      <c r="AT7" s="591"/>
      <c r="AU7" s="581"/>
      <c r="AV7" s="581"/>
      <c r="AW7" s="581"/>
      <c r="AX7" s="581"/>
      <c r="AY7" s="581"/>
    </row>
    <row r="8" spans="1:51 16384:16384" ht="15" customHeight="1" x14ac:dyDescent="0.3">
      <c r="A8" s="616"/>
      <c r="B8" s="618"/>
      <c r="C8" s="618"/>
      <c r="D8" s="594"/>
      <c r="E8" s="619" t="s">
        <v>13</v>
      </c>
      <c r="F8" s="619"/>
      <c r="G8" s="615" t="s">
        <v>14</v>
      </c>
      <c r="H8" s="615"/>
      <c r="I8" s="592"/>
      <c r="J8" s="593"/>
      <c r="K8" s="593"/>
      <c r="L8" s="593"/>
      <c r="M8" s="593"/>
      <c r="N8" s="593"/>
      <c r="O8" s="593"/>
      <c r="P8" s="593"/>
      <c r="Q8" s="593"/>
      <c r="R8" s="593"/>
      <c r="S8" s="593"/>
      <c r="T8" s="593"/>
      <c r="U8" s="36"/>
      <c r="V8" s="36"/>
      <c r="W8" s="36"/>
      <c r="X8" s="36"/>
      <c r="Y8" s="36"/>
      <c r="Z8" s="36"/>
      <c r="AA8" s="36"/>
      <c r="AB8" s="36"/>
      <c r="AC8" s="36"/>
      <c r="AD8" s="36"/>
      <c r="AE8" s="36"/>
      <c r="AF8" s="37"/>
      <c r="AG8" s="589"/>
      <c r="AH8" s="590"/>
      <c r="AI8" s="590"/>
      <c r="AJ8" s="590"/>
      <c r="AK8" s="590"/>
      <c r="AL8" s="590"/>
      <c r="AM8" s="590"/>
      <c r="AN8" s="590"/>
      <c r="AO8" s="590"/>
      <c r="AP8" s="590"/>
      <c r="AQ8" s="590"/>
      <c r="AR8" s="590"/>
      <c r="AS8" s="590"/>
      <c r="AT8" s="591"/>
      <c r="AU8" s="581"/>
      <c r="AV8" s="581"/>
      <c r="AW8" s="581"/>
      <c r="AX8" s="581"/>
      <c r="AY8" s="581"/>
    </row>
    <row r="9" spans="1:51 16384:16384" ht="15" customHeight="1" x14ac:dyDescent="0.3">
      <c r="A9" s="583" t="s">
        <v>170</v>
      </c>
      <c r="B9" s="584"/>
      <c r="C9" s="584"/>
      <c r="D9" s="584"/>
      <c r="E9" s="615" t="s">
        <v>56</v>
      </c>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589"/>
      <c r="AH9" s="590"/>
      <c r="AI9" s="590"/>
      <c r="AJ9" s="590"/>
      <c r="AK9" s="590"/>
      <c r="AL9" s="590"/>
      <c r="AM9" s="590"/>
      <c r="AN9" s="590"/>
      <c r="AO9" s="590"/>
      <c r="AP9" s="590"/>
      <c r="AQ9" s="590"/>
      <c r="AR9" s="590"/>
      <c r="AS9" s="590"/>
      <c r="AT9" s="591"/>
      <c r="AU9" s="581"/>
      <c r="AV9" s="581"/>
      <c r="AW9" s="581"/>
      <c r="AX9" s="581"/>
      <c r="AY9" s="581"/>
    </row>
    <row r="10" spans="1:51 16384:16384" ht="15" customHeight="1" x14ac:dyDescent="0.3">
      <c r="A10" s="583" t="s">
        <v>171</v>
      </c>
      <c r="B10" s="584"/>
      <c r="C10" s="584"/>
      <c r="D10" s="584"/>
      <c r="E10" s="615" t="s">
        <v>172</v>
      </c>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592"/>
      <c r="AH10" s="593"/>
      <c r="AI10" s="593"/>
      <c r="AJ10" s="593"/>
      <c r="AK10" s="593"/>
      <c r="AL10" s="593"/>
      <c r="AM10" s="593"/>
      <c r="AN10" s="593"/>
      <c r="AO10" s="593"/>
      <c r="AP10" s="593"/>
      <c r="AQ10" s="593"/>
      <c r="AR10" s="593"/>
      <c r="AS10" s="593"/>
      <c r="AT10" s="594"/>
      <c r="AU10" s="581"/>
      <c r="AV10" s="581"/>
      <c r="AW10" s="581"/>
      <c r="AX10" s="581"/>
      <c r="AY10" s="581"/>
    </row>
    <row r="11" spans="1:51 16384:16384" ht="71.400000000000006" customHeight="1" x14ac:dyDescent="0.3">
      <c r="A11" s="612" t="s">
        <v>173</v>
      </c>
      <c r="B11" s="613"/>
      <c r="C11" s="613"/>
      <c r="D11" s="613"/>
      <c r="E11" s="614"/>
      <c r="F11" s="580" t="s">
        <v>174</v>
      </c>
      <c r="G11" s="580" t="s">
        <v>175</v>
      </c>
      <c r="H11" s="580" t="s">
        <v>176</v>
      </c>
      <c r="I11" s="580" t="s">
        <v>177</v>
      </c>
      <c r="J11" s="580" t="s">
        <v>178</v>
      </c>
      <c r="K11" s="580" t="s">
        <v>179</v>
      </c>
      <c r="L11" s="580" t="s">
        <v>180</v>
      </c>
      <c r="M11" s="580" t="s">
        <v>181</v>
      </c>
      <c r="N11" s="612" t="s">
        <v>182</v>
      </c>
      <c r="O11" s="613"/>
      <c r="P11" s="613"/>
      <c r="Q11" s="613"/>
      <c r="R11" s="614"/>
      <c r="S11" s="580" t="s">
        <v>183</v>
      </c>
      <c r="T11" s="580" t="s">
        <v>184</v>
      </c>
      <c r="U11" s="583" t="s">
        <v>185</v>
      </c>
      <c r="V11" s="584"/>
      <c r="W11" s="584"/>
      <c r="X11" s="584"/>
      <c r="Y11" s="584"/>
      <c r="Z11" s="584"/>
      <c r="AA11" s="584"/>
      <c r="AB11" s="584"/>
      <c r="AC11" s="584"/>
      <c r="AD11" s="584"/>
      <c r="AE11" s="584"/>
      <c r="AF11" s="585"/>
      <c r="AG11" s="583" t="s">
        <v>186</v>
      </c>
      <c r="AH11" s="584"/>
      <c r="AI11" s="584"/>
      <c r="AJ11" s="584"/>
      <c r="AK11" s="584"/>
      <c r="AL11" s="584"/>
      <c r="AM11" s="584"/>
      <c r="AN11" s="584"/>
      <c r="AO11" s="584"/>
      <c r="AP11" s="584"/>
      <c r="AQ11" s="584"/>
      <c r="AR11" s="585"/>
      <c r="AS11" s="612" t="s">
        <v>40</v>
      </c>
      <c r="AT11" s="614"/>
      <c r="AU11" s="581"/>
      <c r="AV11" s="581"/>
      <c r="AW11" s="581"/>
      <c r="AX11" s="581"/>
      <c r="AY11" s="581"/>
    </row>
    <row r="12" spans="1:51 16384:16384" ht="67.5" customHeight="1" x14ac:dyDescent="0.3">
      <c r="A12" s="38" t="s">
        <v>187</v>
      </c>
      <c r="B12" s="38" t="s">
        <v>188</v>
      </c>
      <c r="C12" s="38" t="s">
        <v>189</v>
      </c>
      <c r="D12" s="38" t="s">
        <v>190</v>
      </c>
      <c r="E12" s="38" t="s">
        <v>191</v>
      </c>
      <c r="F12" s="582"/>
      <c r="G12" s="582"/>
      <c r="H12" s="582"/>
      <c r="I12" s="582"/>
      <c r="J12" s="582"/>
      <c r="K12" s="582"/>
      <c r="L12" s="582"/>
      <c r="M12" s="582"/>
      <c r="N12" s="38">
        <v>2020</v>
      </c>
      <c r="O12" s="38">
        <v>2021</v>
      </c>
      <c r="P12" s="38">
        <v>2022</v>
      </c>
      <c r="Q12" s="38">
        <v>2023</v>
      </c>
      <c r="R12" s="38">
        <v>2024</v>
      </c>
      <c r="S12" s="582"/>
      <c r="T12" s="582"/>
      <c r="U12" s="44" t="s">
        <v>29</v>
      </c>
      <c r="V12" s="44" t="s">
        <v>30</v>
      </c>
      <c r="W12" s="44" t="s">
        <v>8</v>
      </c>
      <c r="X12" s="44" t="s">
        <v>31</v>
      </c>
      <c r="Y12" s="44" t="s">
        <v>32</v>
      </c>
      <c r="Z12" s="44" t="s">
        <v>33</v>
      </c>
      <c r="AA12" s="44" t="s">
        <v>34</v>
      </c>
      <c r="AB12" s="44" t="s">
        <v>35</v>
      </c>
      <c r="AC12" s="44" t="s">
        <v>36</v>
      </c>
      <c r="AD12" s="44" t="s">
        <v>37</v>
      </c>
      <c r="AE12" s="44" t="s">
        <v>38</v>
      </c>
      <c r="AF12" s="44" t="s">
        <v>39</v>
      </c>
      <c r="AG12" s="44" t="s">
        <v>29</v>
      </c>
      <c r="AH12" s="44" t="s">
        <v>30</v>
      </c>
      <c r="AI12" s="44" t="s">
        <v>8</v>
      </c>
      <c r="AJ12" s="44" t="s">
        <v>31</v>
      </c>
      <c r="AK12" s="44" t="s">
        <v>32</v>
      </c>
      <c r="AL12" s="44" t="s">
        <v>33</v>
      </c>
      <c r="AM12" s="44" t="s">
        <v>34</v>
      </c>
      <c r="AN12" s="44" t="s">
        <v>35</v>
      </c>
      <c r="AO12" s="44" t="s">
        <v>36</v>
      </c>
      <c r="AP12" s="44" t="s">
        <v>37</v>
      </c>
      <c r="AQ12" s="44" t="s">
        <v>38</v>
      </c>
      <c r="AR12" s="44" t="s">
        <v>39</v>
      </c>
      <c r="AS12" s="38" t="s">
        <v>192</v>
      </c>
      <c r="AT12" s="94" t="s">
        <v>193</v>
      </c>
      <c r="AU12" s="582"/>
      <c r="AV12" s="582"/>
      <c r="AW12" s="582"/>
      <c r="AX12" s="582"/>
      <c r="AY12" s="582"/>
    </row>
    <row r="13" spans="1:51 16384:16384" ht="135" customHeight="1" x14ac:dyDescent="0.3">
      <c r="A13" s="39">
        <v>518</v>
      </c>
      <c r="B13" s="39"/>
      <c r="C13" s="39"/>
      <c r="D13" s="40"/>
      <c r="E13" s="39"/>
      <c r="F13" s="40" t="s">
        <v>194</v>
      </c>
      <c r="G13" s="40" t="s">
        <v>195</v>
      </c>
      <c r="H13" s="40" t="s">
        <v>196</v>
      </c>
      <c r="I13" s="40" t="s">
        <v>197</v>
      </c>
      <c r="J13" s="40" t="s">
        <v>198</v>
      </c>
      <c r="K13" s="40" t="s">
        <v>199</v>
      </c>
      <c r="L13" s="40" t="s">
        <v>200</v>
      </c>
      <c r="M13" s="40" t="s">
        <v>201</v>
      </c>
      <c r="N13" s="41"/>
      <c r="O13" s="41"/>
      <c r="P13" s="41"/>
      <c r="Q13" s="41"/>
      <c r="R13" s="41">
        <v>3</v>
      </c>
      <c r="S13" s="41" t="s">
        <v>202</v>
      </c>
      <c r="T13" s="144" t="s">
        <v>203</v>
      </c>
      <c r="U13" s="39"/>
      <c r="V13" s="39"/>
      <c r="W13" s="39">
        <v>3</v>
      </c>
      <c r="X13" s="39"/>
      <c r="Y13" s="39">
        <v>3</v>
      </c>
      <c r="Z13" s="39"/>
      <c r="AA13" s="39"/>
      <c r="AB13" s="39"/>
      <c r="AC13" s="39"/>
      <c r="AD13" s="42"/>
      <c r="AE13" s="42"/>
      <c r="AF13" s="42"/>
      <c r="AG13" s="42"/>
      <c r="AH13" s="42"/>
      <c r="AI13" s="42"/>
      <c r="AJ13" s="42"/>
      <c r="AK13" s="42"/>
      <c r="AL13" s="42"/>
      <c r="AM13" s="42"/>
      <c r="AN13" s="42"/>
      <c r="AO13" s="42"/>
      <c r="AP13" s="42"/>
      <c r="AQ13" s="42"/>
      <c r="AR13" s="42"/>
      <c r="AS13" s="307">
        <v>3</v>
      </c>
      <c r="AT13" s="43">
        <f t="shared" ref="AT13:AT16" si="0">IF(I13="suma",AS13/R13,IF(I13="creciente",AS13/(MAX(U13:AF13)),IF(I13="DECRECIENTE",AS13/(Q13-(MIN(U13:AF13))),IF(I13="CONSTANTE",AS13/AVERAGE(U13:AF13)," "))))</f>
        <v>1</v>
      </c>
      <c r="AU13" s="191" t="s">
        <v>204</v>
      </c>
      <c r="AV13" s="217" t="s">
        <v>205</v>
      </c>
      <c r="AW13" s="191" t="s">
        <v>204</v>
      </c>
      <c r="AX13" s="191" t="s">
        <v>106</v>
      </c>
      <c r="AY13" s="191" t="s">
        <v>198</v>
      </c>
      <c r="XFD13" s="31" t="s">
        <v>197</v>
      </c>
    </row>
    <row r="14" spans="1:51 16384:16384" ht="198.75" customHeight="1" x14ac:dyDescent="0.3">
      <c r="A14" s="39"/>
      <c r="B14" s="39"/>
      <c r="C14" s="39">
        <v>12</v>
      </c>
      <c r="D14" s="40" t="s">
        <v>206</v>
      </c>
      <c r="E14" s="40" t="s">
        <v>207</v>
      </c>
      <c r="F14" s="40" t="s">
        <v>208</v>
      </c>
      <c r="G14" s="139" t="s">
        <v>209</v>
      </c>
      <c r="H14" s="139" t="s">
        <v>210</v>
      </c>
      <c r="I14" s="40" t="s">
        <v>211</v>
      </c>
      <c r="J14" s="40" t="s">
        <v>198</v>
      </c>
      <c r="K14" s="40" t="s">
        <v>212</v>
      </c>
      <c r="L14" s="40" t="s">
        <v>213</v>
      </c>
      <c r="M14" s="40" t="s">
        <v>201</v>
      </c>
      <c r="N14" s="41"/>
      <c r="O14" s="41"/>
      <c r="P14" s="41"/>
      <c r="Q14" s="41"/>
      <c r="R14" s="143">
        <v>1</v>
      </c>
      <c r="S14" s="41" t="s">
        <v>214</v>
      </c>
      <c r="T14" s="144" t="s">
        <v>215</v>
      </c>
      <c r="U14" s="146">
        <v>1</v>
      </c>
      <c r="V14" s="146">
        <v>1</v>
      </c>
      <c r="W14" s="146">
        <v>1</v>
      </c>
      <c r="X14" s="146">
        <v>1</v>
      </c>
      <c r="Y14" s="146">
        <v>1</v>
      </c>
      <c r="Z14" s="39"/>
      <c r="AA14" s="39"/>
      <c r="AB14" s="39"/>
      <c r="AC14" s="39"/>
      <c r="AD14" s="42"/>
      <c r="AE14" s="42"/>
      <c r="AF14" s="42"/>
      <c r="AG14" s="43">
        <v>1</v>
      </c>
      <c r="AH14" s="43">
        <v>1</v>
      </c>
      <c r="AI14" s="152">
        <v>1</v>
      </c>
      <c r="AJ14" s="42"/>
      <c r="AK14" s="42"/>
      <c r="AL14" s="42"/>
      <c r="AM14" s="42"/>
      <c r="AN14" s="42"/>
      <c r="AO14" s="42"/>
      <c r="AP14" s="42"/>
      <c r="AQ14" s="42"/>
      <c r="AR14" s="42"/>
      <c r="AS14" s="43">
        <f>IF(I14="suma",SUM(AG14:AR14),IF(I14="creciente",MAX(AG14:AR14),IF(I14="DECRECIENTE",R14-MIN(AG14:AR14),IF(I14="CONSTANTE",AVERAGE(AG14:AR14)," "))))</f>
        <v>1</v>
      </c>
      <c r="AT14" s="43">
        <f t="shared" si="0"/>
        <v>1</v>
      </c>
      <c r="AU14" s="191" t="s">
        <v>216</v>
      </c>
      <c r="AV14" s="217" t="s">
        <v>217</v>
      </c>
      <c r="AW14" s="191" t="s">
        <v>218</v>
      </c>
      <c r="AX14" s="191" t="s">
        <v>106</v>
      </c>
      <c r="AY14" s="191" t="s">
        <v>198</v>
      </c>
      <c r="XFD14" s="31" t="s">
        <v>211</v>
      </c>
    </row>
    <row r="15" spans="1:51 16384:16384" ht="139.5" customHeight="1" x14ac:dyDescent="0.3">
      <c r="A15" s="39"/>
      <c r="B15" s="39"/>
      <c r="C15" s="39">
        <v>12</v>
      </c>
      <c r="D15" s="40" t="s">
        <v>206</v>
      </c>
      <c r="E15" s="40" t="s">
        <v>207</v>
      </c>
      <c r="F15" s="40" t="s">
        <v>219</v>
      </c>
      <c r="G15" s="40" t="s">
        <v>220</v>
      </c>
      <c r="H15" s="40" t="s">
        <v>220</v>
      </c>
      <c r="I15" s="40" t="s">
        <v>197</v>
      </c>
      <c r="J15" s="40" t="s">
        <v>198</v>
      </c>
      <c r="K15" s="40" t="s">
        <v>199</v>
      </c>
      <c r="L15" s="40" t="s">
        <v>221</v>
      </c>
      <c r="M15" s="40" t="s">
        <v>201</v>
      </c>
      <c r="N15" s="41"/>
      <c r="O15" s="41"/>
      <c r="P15" s="41"/>
      <c r="Q15" s="41"/>
      <c r="R15" s="41">
        <v>1</v>
      </c>
      <c r="S15" s="41" t="s">
        <v>222</v>
      </c>
      <c r="T15" s="41" t="s">
        <v>223</v>
      </c>
      <c r="U15" s="39"/>
      <c r="V15" s="39">
        <v>1</v>
      </c>
      <c r="W15" s="39"/>
      <c r="X15" s="39"/>
      <c r="Y15" s="39"/>
      <c r="Z15" s="39"/>
      <c r="AA15" s="39"/>
      <c r="AB15" s="39"/>
      <c r="AC15" s="39"/>
      <c r="AD15" s="42"/>
      <c r="AE15" s="42"/>
      <c r="AF15" s="42"/>
      <c r="AG15" s="42"/>
      <c r="AH15" s="42">
        <v>1</v>
      </c>
      <c r="AI15" s="42"/>
      <c r="AJ15" s="42"/>
      <c r="AK15" s="42"/>
      <c r="AL15" s="42"/>
      <c r="AM15" s="42"/>
      <c r="AN15" s="42"/>
      <c r="AO15" s="42"/>
      <c r="AP15" s="42"/>
      <c r="AQ15" s="42"/>
      <c r="AR15" s="42"/>
      <c r="AS15" s="42">
        <f t="shared" ref="AS15:AS16" si="1">IF(I15="suma",SUM(AG15:AR15),IF(I15="creciente",MAX(AG15:AR15),IF(I15="DECRECIENTE",R15-MIN(AG15:AR15),IF(I15="CONSTANTE",AVERAGE(AG15:AR15)," "))))</f>
        <v>1</v>
      </c>
      <c r="AT15" s="43">
        <f t="shared" si="0"/>
        <v>1</v>
      </c>
      <c r="AU15" s="191" t="s">
        <v>224</v>
      </c>
      <c r="AV15" s="217" t="s">
        <v>225</v>
      </c>
      <c r="AW15" s="191" t="s">
        <v>226</v>
      </c>
      <c r="AX15" s="191" t="s">
        <v>106</v>
      </c>
      <c r="AY15" s="191" t="s">
        <v>198</v>
      </c>
    </row>
    <row r="16" spans="1:51 16384:16384" ht="84.6" customHeight="1" x14ac:dyDescent="0.3">
      <c r="A16" s="39"/>
      <c r="B16" s="39"/>
      <c r="C16" s="39"/>
      <c r="D16" s="40" t="s">
        <v>206</v>
      </c>
      <c r="E16" s="39"/>
      <c r="F16" s="40" t="s">
        <v>227</v>
      </c>
      <c r="G16" s="40" t="s">
        <v>228</v>
      </c>
      <c r="H16" s="40" t="s">
        <v>229</v>
      </c>
      <c r="I16" s="40" t="s">
        <v>211</v>
      </c>
      <c r="J16" s="40" t="s">
        <v>198</v>
      </c>
      <c r="K16" s="40" t="s">
        <v>212</v>
      </c>
      <c r="L16" s="40" t="s">
        <v>229</v>
      </c>
      <c r="M16" s="40" t="s">
        <v>201</v>
      </c>
      <c r="N16" s="41"/>
      <c r="O16" s="41"/>
      <c r="P16" s="41"/>
      <c r="Q16" s="41"/>
      <c r="R16" s="143">
        <v>0.9</v>
      </c>
      <c r="S16" s="41" t="s">
        <v>222</v>
      </c>
      <c r="T16" s="145" t="s">
        <v>230</v>
      </c>
      <c r="U16" s="39"/>
      <c r="V16" s="39"/>
      <c r="W16" s="39"/>
      <c r="X16" s="39"/>
      <c r="Y16" s="143">
        <v>0.9</v>
      </c>
      <c r="Z16" s="39"/>
      <c r="AA16" s="39"/>
      <c r="AB16" s="39"/>
      <c r="AC16" s="39"/>
      <c r="AD16" s="42"/>
      <c r="AE16" s="42"/>
      <c r="AF16" s="42"/>
      <c r="AG16" s="42"/>
      <c r="AH16" s="42"/>
      <c r="AI16" s="42"/>
      <c r="AJ16" s="42"/>
      <c r="AK16" s="42"/>
      <c r="AL16" s="42"/>
      <c r="AM16" s="42"/>
      <c r="AN16" s="42"/>
      <c r="AO16" s="42"/>
      <c r="AP16" s="42"/>
      <c r="AQ16" s="42"/>
      <c r="AR16" s="42"/>
      <c r="AS16" s="42" t="e">
        <f t="shared" si="1"/>
        <v>#DIV/0!</v>
      </c>
      <c r="AT16" s="43" t="e">
        <f t="shared" si="0"/>
        <v>#DIV/0!</v>
      </c>
      <c r="AU16" s="191" t="s">
        <v>231</v>
      </c>
      <c r="AV16" s="191" t="s">
        <v>56</v>
      </c>
      <c r="AW16" s="191" t="s">
        <v>231</v>
      </c>
      <c r="AX16" s="191" t="s">
        <v>106</v>
      </c>
      <c r="AY16" s="191" t="s">
        <v>198</v>
      </c>
    </row>
    <row r="17" spans="1:51" ht="96.6" x14ac:dyDescent="0.3">
      <c r="A17" s="39"/>
      <c r="B17" s="39"/>
      <c r="C17" s="39">
        <v>2</v>
      </c>
      <c r="D17" s="39" t="s">
        <v>232</v>
      </c>
      <c r="E17" s="40" t="s">
        <v>233</v>
      </c>
      <c r="F17" s="40" t="s">
        <v>234</v>
      </c>
      <c r="G17" s="40" t="s">
        <v>235</v>
      </c>
      <c r="H17" s="40" t="s">
        <v>236</v>
      </c>
      <c r="I17" s="40" t="s">
        <v>211</v>
      </c>
      <c r="J17" s="40" t="s">
        <v>237</v>
      </c>
      <c r="K17" s="40" t="s">
        <v>212</v>
      </c>
      <c r="L17" s="40" t="s">
        <v>238</v>
      </c>
      <c r="M17" s="40" t="s">
        <v>239</v>
      </c>
      <c r="N17" s="41"/>
      <c r="O17" s="41"/>
      <c r="P17" s="41"/>
      <c r="Q17" s="41"/>
      <c r="R17" s="143">
        <v>1</v>
      </c>
      <c r="S17" s="41" t="s">
        <v>202</v>
      </c>
      <c r="T17" s="40" t="s">
        <v>240</v>
      </c>
      <c r="U17" s="42"/>
      <c r="V17" s="42"/>
      <c r="W17" s="42"/>
      <c r="X17" s="143">
        <v>1</v>
      </c>
      <c r="Y17" s="42"/>
      <c r="Z17" s="42"/>
      <c r="AA17" s="143">
        <v>1</v>
      </c>
      <c r="AB17" s="42"/>
      <c r="AC17" s="42"/>
      <c r="AD17" s="143">
        <v>1</v>
      </c>
      <c r="AE17" s="42"/>
      <c r="AF17" s="42"/>
      <c r="AG17" s="42"/>
      <c r="AH17" s="42"/>
      <c r="AI17" s="42"/>
      <c r="AJ17" s="152">
        <v>1</v>
      </c>
      <c r="AK17" s="42"/>
      <c r="AL17" s="42"/>
      <c r="AM17" s="42"/>
      <c r="AN17" s="42"/>
      <c r="AO17" s="42"/>
      <c r="AP17" s="42"/>
      <c r="AQ17" s="42"/>
      <c r="AR17" s="42"/>
      <c r="AS17" s="43">
        <f t="shared" ref="AS17" si="2">IF(I17="suma",SUM(AG17:AR17),IF(I17="creciente",MAX(AG17:AR17),IF(I17="DECRECIENTE",R17-MIN(AG17:AR17),IF(I17="CONSTANTE",AVERAGE(AG17:AR17)," "))))</f>
        <v>1</v>
      </c>
      <c r="AT17" s="43">
        <f t="shared" ref="AT17" si="3">IF(I17="suma",AS17/R17,IF(I17="creciente",AS17/(MAX(U17:AF17)),IF(I17="DECRECIENTE",AS17/(Q17-(MIN(U17:AF17))),IF(I17="CONSTANTE",AS17/AVERAGE(U17:AF17)," "))))</f>
        <v>1</v>
      </c>
      <c r="AU17" s="155" t="s">
        <v>241</v>
      </c>
      <c r="AV17" s="293" t="s">
        <v>242</v>
      </c>
      <c r="AW17" s="155" t="s">
        <v>241</v>
      </c>
      <c r="AX17" s="216" t="s">
        <v>243</v>
      </c>
      <c r="AY17" s="191" t="s">
        <v>198</v>
      </c>
    </row>
    <row r="18" spans="1:51" ht="193.2" x14ac:dyDescent="0.3">
      <c r="A18" s="39"/>
      <c r="B18" s="39"/>
      <c r="C18" s="39">
        <v>2</v>
      </c>
      <c r="D18" s="39" t="s">
        <v>232</v>
      </c>
      <c r="E18" s="40" t="s">
        <v>233</v>
      </c>
      <c r="F18" s="40" t="s">
        <v>244</v>
      </c>
      <c r="G18" s="40" t="s">
        <v>245</v>
      </c>
      <c r="H18" s="40" t="s">
        <v>246</v>
      </c>
      <c r="I18" s="40" t="s">
        <v>197</v>
      </c>
      <c r="J18" s="40" t="s">
        <v>198</v>
      </c>
      <c r="K18" s="40" t="s">
        <v>212</v>
      </c>
      <c r="L18" s="40" t="s">
        <v>247</v>
      </c>
      <c r="M18" s="40" t="s">
        <v>239</v>
      </c>
      <c r="N18" s="41"/>
      <c r="O18" s="41"/>
      <c r="P18" s="41"/>
      <c r="Q18" s="41"/>
      <c r="R18" s="143">
        <v>1</v>
      </c>
      <c r="S18" s="41" t="s">
        <v>202</v>
      </c>
      <c r="T18" s="40" t="s">
        <v>240</v>
      </c>
      <c r="U18" s="42"/>
      <c r="V18" s="42"/>
      <c r="W18" s="42"/>
      <c r="X18" s="143">
        <v>0.33</v>
      </c>
      <c r="Y18" s="143"/>
      <c r="Z18" s="42"/>
      <c r="AA18" s="143">
        <v>0.33</v>
      </c>
      <c r="AB18" s="42"/>
      <c r="AC18" s="42"/>
      <c r="AD18" s="143">
        <v>0.34</v>
      </c>
      <c r="AE18" s="42"/>
      <c r="AF18" s="42"/>
      <c r="AG18" s="42"/>
      <c r="AH18" s="42"/>
      <c r="AI18" s="42"/>
      <c r="AJ18" s="152">
        <v>0.33</v>
      </c>
      <c r="AK18" s="42"/>
      <c r="AL18" s="42"/>
      <c r="AM18" s="42"/>
      <c r="AN18" s="42"/>
      <c r="AO18" s="42"/>
      <c r="AP18" s="42"/>
      <c r="AQ18" s="42"/>
      <c r="AR18" s="42"/>
      <c r="AS18" s="43">
        <f t="shared" ref="AS18:AS27" si="4">IF(I18="suma",SUM(AG18:AR18),IF(I18="creciente",MAX(AG18:AR18),IF(I18="DECRECIENTE",R18-MIN(AG18:AR18),IF(I18="CONSTANTE",AVERAGE(AG18:AR18)," "))))</f>
        <v>0.33</v>
      </c>
      <c r="AT18" s="43">
        <f t="shared" ref="AT18:AT27" si="5">IF(I18="suma",AS18/R18,IF(I18="creciente",AS18/(MAX(U18:AF18)),IF(I18="DECRECIENTE",AS18/(Q18-(MIN(U18:AF18))),IF(I18="CONSTANTE",AS18/AVERAGE(U18:AF18)," "))))</f>
        <v>0.33</v>
      </c>
      <c r="AU18" s="155" t="s">
        <v>248</v>
      </c>
      <c r="AV18" s="293" t="s">
        <v>242</v>
      </c>
      <c r="AW18" s="155" t="s">
        <v>249</v>
      </c>
      <c r="AX18" s="216" t="s">
        <v>243</v>
      </c>
      <c r="AY18" s="191" t="s">
        <v>198</v>
      </c>
    </row>
    <row r="19" spans="1:51" ht="79.95" customHeight="1" x14ac:dyDescent="0.3">
      <c r="A19" s="39"/>
      <c r="B19" s="39"/>
      <c r="C19" s="39">
        <v>2</v>
      </c>
      <c r="D19" s="39" t="s">
        <v>232</v>
      </c>
      <c r="E19" s="40" t="s">
        <v>233</v>
      </c>
      <c r="F19" s="40" t="s">
        <v>250</v>
      </c>
      <c r="G19" s="40" t="s">
        <v>251</v>
      </c>
      <c r="H19" s="40" t="s">
        <v>252</v>
      </c>
      <c r="I19" s="40" t="s">
        <v>211</v>
      </c>
      <c r="J19" s="40" t="s">
        <v>198</v>
      </c>
      <c r="K19" s="40" t="s">
        <v>212</v>
      </c>
      <c r="L19" s="40" t="s">
        <v>253</v>
      </c>
      <c r="M19" s="40" t="s">
        <v>239</v>
      </c>
      <c r="N19" s="41"/>
      <c r="O19" s="41"/>
      <c r="P19" s="41"/>
      <c r="Q19" s="41"/>
      <c r="R19" s="143">
        <v>1</v>
      </c>
      <c r="S19" s="144" t="s">
        <v>214</v>
      </c>
      <c r="T19" s="40" t="s">
        <v>254</v>
      </c>
      <c r="U19" s="42"/>
      <c r="V19" s="152">
        <v>1</v>
      </c>
      <c r="W19" s="152">
        <v>1</v>
      </c>
      <c r="X19" s="152">
        <v>1</v>
      </c>
      <c r="Y19" s="152">
        <v>1</v>
      </c>
      <c r="Z19" s="152">
        <v>1</v>
      </c>
      <c r="AA19" s="152">
        <v>1</v>
      </c>
      <c r="AB19" s="152">
        <v>1</v>
      </c>
      <c r="AC19" s="152">
        <v>1</v>
      </c>
      <c r="AD19" s="152">
        <v>1</v>
      </c>
      <c r="AE19" s="152">
        <v>1</v>
      </c>
      <c r="AF19" s="152">
        <v>1</v>
      </c>
      <c r="AG19" s="43">
        <v>1</v>
      </c>
      <c r="AH19" s="42"/>
      <c r="AI19" s="42"/>
      <c r="AJ19" s="152">
        <v>1</v>
      </c>
      <c r="AK19" s="42"/>
      <c r="AL19" s="42"/>
      <c r="AM19" s="42"/>
      <c r="AN19" s="42"/>
      <c r="AO19" s="42"/>
      <c r="AP19" s="42"/>
      <c r="AQ19" s="42"/>
      <c r="AR19" s="42"/>
      <c r="AS19" s="43">
        <f t="shared" si="4"/>
        <v>1</v>
      </c>
      <c r="AT19" s="43">
        <f t="shared" si="5"/>
        <v>1</v>
      </c>
      <c r="AU19" s="155" t="s">
        <v>255</v>
      </c>
      <c r="AV19" s="293" t="s">
        <v>242</v>
      </c>
      <c r="AW19" s="155" t="s">
        <v>256</v>
      </c>
      <c r="AX19" s="216" t="s">
        <v>243</v>
      </c>
      <c r="AY19" s="294" t="s">
        <v>198</v>
      </c>
    </row>
    <row r="20" spans="1:51" ht="79.95" customHeight="1" x14ac:dyDescent="0.3">
      <c r="A20" s="39"/>
      <c r="B20" s="39"/>
      <c r="C20" s="39">
        <v>2</v>
      </c>
      <c r="D20" s="39" t="s">
        <v>232</v>
      </c>
      <c r="E20" s="40" t="s">
        <v>233</v>
      </c>
      <c r="F20" s="40" t="s">
        <v>257</v>
      </c>
      <c r="G20" s="40" t="s">
        <v>258</v>
      </c>
      <c r="H20" s="40" t="s">
        <v>259</v>
      </c>
      <c r="I20" s="40" t="s">
        <v>197</v>
      </c>
      <c r="J20" s="40" t="s">
        <v>237</v>
      </c>
      <c r="K20" s="40" t="s">
        <v>212</v>
      </c>
      <c r="L20" s="40" t="s">
        <v>259</v>
      </c>
      <c r="M20" s="40" t="s">
        <v>239</v>
      </c>
      <c r="N20" s="41"/>
      <c r="O20" s="41"/>
      <c r="P20" s="41"/>
      <c r="Q20" s="41"/>
      <c r="R20" s="143">
        <v>1</v>
      </c>
      <c r="S20" s="144" t="s">
        <v>222</v>
      </c>
      <c r="T20" s="40" t="s">
        <v>260</v>
      </c>
      <c r="U20" s="42"/>
      <c r="V20" s="42"/>
      <c r="W20" s="42"/>
      <c r="X20" s="42"/>
      <c r="Y20" s="42"/>
      <c r="Z20" s="152">
        <v>0.4</v>
      </c>
      <c r="AA20" s="152"/>
      <c r="AB20" s="42"/>
      <c r="AC20" s="42"/>
      <c r="AD20" s="42"/>
      <c r="AE20" s="42"/>
      <c r="AF20" s="152">
        <v>0.6</v>
      </c>
      <c r="AG20" s="42"/>
      <c r="AH20" s="42"/>
      <c r="AI20" s="42"/>
      <c r="AJ20" s="42"/>
      <c r="AK20" s="42"/>
      <c r="AL20" s="42"/>
      <c r="AM20" s="42"/>
      <c r="AN20" s="42"/>
      <c r="AO20" s="42"/>
      <c r="AP20" s="42"/>
      <c r="AQ20" s="42"/>
      <c r="AR20" s="42"/>
      <c r="AS20" s="42">
        <f t="shared" si="4"/>
        <v>0</v>
      </c>
      <c r="AT20" s="43">
        <f t="shared" si="5"/>
        <v>0</v>
      </c>
      <c r="AU20" s="155" t="s">
        <v>261</v>
      </c>
      <c r="AV20" s="293" t="s">
        <v>242</v>
      </c>
      <c r="AW20" s="155" t="s">
        <v>262</v>
      </c>
      <c r="AX20" s="216" t="s">
        <v>243</v>
      </c>
      <c r="AY20" s="191" t="s">
        <v>198</v>
      </c>
    </row>
    <row r="21" spans="1:51" ht="156.75" customHeight="1" x14ac:dyDescent="0.3">
      <c r="A21" s="39"/>
      <c r="B21" s="39"/>
      <c r="C21" s="39">
        <v>3</v>
      </c>
      <c r="D21" s="39" t="s">
        <v>232</v>
      </c>
      <c r="E21" s="40" t="s">
        <v>233</v>
      </c>
      <c r="F21" s="40" t="s">
        <v>263</v>
      </c>
      <c r="G21" s="40" t="s">
        <v>264</v>
      </c>
      <c r="H21" s="40" t="s">
        <v>259</v>
      </c>
      <c r="I21" s="40" t="s">
        <v>197</v>
      </c>
      <c r="J21" s="40" t="s">
        <v>237</v>
      </c>
      <c r="K21" s="40" t="s">
        <v>212</v>
      </c>
      <c r="L21" s="40" t="s">
        <v>259</v>
      </c>
      <c r="M21" s="40" t="s">
        <v>239</v>
      </c>
      <c r="N21" s="41"/>
      <c r="O21" s="41"/>
      <c r="P21" s="41"/>
      <c r="Q21" s="41"/>
      <c r="R21" s="143">
        <v>1</v>
      </c>
      <c r="S21" s="144" t="s">
        <v>222</v>
      </c>
      <c r="T21" s="40" t="s">
        <v>265</v>
      </c>
      <c r="U21" s="42"/>
      <c r="V21" s="42"/>
      <c r="W21" s="42"/>
      <c r="X21" s="42"/>
      <c r="Y21" s="42"/>
      <c r="Z21" s="152">
        <v>0.4</v>
      </c>
      <c r="AA21" s="152"/>
      <c r="AB21" s="42"/>
      <c r="AC21" s="42"/>
      <c r="AD21" s="42"/>
      <c r="AE21" s="42"/>
      <c r="AF21" s="152">
        <v>0.6</v>
      </c>
      <c r="AG21" s="42"/>
      <c r="AH21" s="42"/>
      <c r="AI21" s="42"/>
      <c r="AJ21" s="42"/>
      <c r="AK21" s="42"/>
      <c r="AL21" s="42"/>
      <c r="AM21" s="42"/>
      <c r="AN21" s="42"/>
      <c r="AO21" s="42"/>
      <c r="AP21" s="42"/>
      <c r="AQ21" s="42"/>
      <c r="AR21" s="42"/>
      <c r="AS21" s="42">
        <f t="shared" si="4"/>
        <v>0</v>
      </c>
      <c r="AT21" s="43">
        <f t="shared" si="5"/>
        <v>0</v>
      </c>
      <c r="AU21" s="155" t="s">
        <v>266</v>
      </c>
      <c r="AV21" s="293" t="s">
        <v>242</v>
      </c>
      <c r="AW21" s="155" t="s">
        <v>267</v>
      </c>
      <c r="AX21" s="216" t="s">
        <v>243</v>
      </c>
      <c r="AY21" s="191" t="s">
        <v>198</v>
      </c>
    </row>
    <row r="22" spans="1:51" ht="165.6" x14ac:dyDescent="0.3">
      <c r="A22" s="39"/>
      <c r="B22" s="39"/>
      <c r="C22" s="39">
        <v>3</v>
      </c>
      <c r="D22" s="39" t="s">
        <v>232</v>
      </c>
      <c r="E22" s="40" t="s">
        <v>233</v>
      </c>
      <c r="F22" s="40" t="s">
        <v>268</v>
      </c>
      <c r="G22" s="40" t="s">
        <v>269</v>
      </c>
      <c r="H22" s="40" t="s">
        <v>270</v>
      </c>
      <c r="I22" s="40" t="s">
        <v>211</v>
      </c>
      <c r="J22" s="40" t="s">
        <v>237</v>
      </c>
      <c r="K22" s="40" t="s">
        <v>212</v>
      </c>
      <c r="L22" s="40" t="s">
        <v>270</v>
      </c>
      <c r="M22" s="40" t="s">
        <v>239</v>
      </c>
      <c r="N22" s="41"/>
      <c r="O22" s="41"/>
      <c r="P22" s="41"/>
      <c r="Q22" s="41"/>
      <c r="R22" s="143">
        <v>1</v>
      </c>
      <c r="S22" s="144" t="s">
        <v>222</v>
      </c>
      <c r="T22" s="40" t="s">
        <v>271</v>
      </c>
      <c r="U22" s="42"/>
      <c r="V22" s="42"/>
      <c r="W22" s="42"/>
      <c r="X22" s="42"/>
      <c r="Y22" s="42"/>
      <c r="Z22" s="152">
        <v>1</v>
      </c>
      <c r="AA22" s="42"/>
      <c r="AB22" s="42"/>
      <c r="AC22" s="42"/>
      <c r="AD22" s="42"/>
      <c r="AE22" s="42"/>
      <c r="AF22" s="152">
        <v>1</v>
      </c>
      <c r="AG22" s="42"/>
      <c r="AH22" s="42"/>
      <c r="AI22" s="42"/>
      <c r="AJ22" s="42"/>
      <c r="AK22" s="42"/>
      <c r="AL22" s="42"/>
      <c r="AM22" s="42"/>
      <c r="AN22" s="42"/>
      <c r="AO22" s="42"/>
      <c r="AP22" s="42"/>
      <c r="AQ22" s="42"/>
      <c r="AR22" s="42"/>
      <c r="AS22" s="42" t="e">
        <f t="shared" si="4"/>
        <v>#DIV/0!</v>
      </c>
      <c r="AT22" s="43" t="e">
        <f t="shared" si="5"/>
        <v>#DIV/0!</v>
      </c>
      <c r="AU22" s="155" t="s">
        <v>272</v>
      </c>
      <c r="AV22" s="293" t="s">
        <v>242</v>
      </c>
      <c r="AW22" s="155" t="s">
        <v>273</v>
      </c>
      <c r="AX22" s="216" t="s">
        <v>243</v>
      </c>
      <c r="AY22" s="191" t="s">
        <v>198</v>
      </c>
    </row>
    <row r="23" spans="1:51" ht="147" customHeight="1" x14ac:dyDescent="0.3">
      <c r="A23" s="39"/>
      <c r="B23" s="39"/>
      <c r="C23" s="39">
        <v>10</v>
      </c>
      <c r="D23" s="148" t="s">
        <v>274</v>
      </c>
      <c r="E23" s="40" t="s">
        <v>207</v>
      </c>
      <c r="F23" s="40" t="s">
        <v>275</v>
      </c>
      <c r="G23" s="40" t="s">
        <v>275</v>
      </c>
      <c r="H23" s="40" t="s">
        <v>276</v>
      </c>
      <c r="I23" s="40" t="s">
        <v>211</v>
      </c>
      <c r="J23" s="40" t="s">
        <v>198</v>
      </c>
      <c r="K23" s="40" t="s">
        <v>212</v>
      </c>
      <c r="L23" s="40" t="s">
        <v>277</v>
      </c>
      <c r="M23" s="40" t="s">
        <v>278</v>
      </c>
      <c r="N23" s="41"/>
      <c r="O23" s="41"/>
      <c r="P23" s="41"/>
      <c r="Q23" s="41"/>
      <c r="R23" s="143">
        <v>1</v>
      </c>
      <c r="S23" s="41" t="s">
        <v>214</v>
      </c>
      <c r="T23" s="40" t="s">
        <v>279</v>
      </c>
      <c r="U23" s="150">
        <v>1</v>
      </c>
      <c r="V23" s="150">
        <v>1</v>
      </c>
      <c r="W23" s="150">
        <v>1</v>
      </c>
      <c r="X23" s="150">
        <v>1</v>
      </c>
      <c r="Y23" s="150">
        <v>1</v>
      </c>
      <c r="Z23" s="150">
        <v>1</v>
      </c>
      <c r="AA23" s="150">
        <v>1</v>
      </c>
      <c r="AB23" s="150">
        <v>1</v>
      </c>
      <c r="AC23" s="150">
        <v>1</v>
      </c>
      <c r="AD23" s="150">
        <v>1</v>
      </c>
      <c r="AE23" s="150">
        <v>1</v>
      </c>
      <c r="AF23" s="150">
        <v>1</v>
      </c>
      <c r="AG23" s="152">
        <v>1</v>
      </c>
      <c r="AH23" s="152">
        <v>1</v>
      </c>
      <c r="AI23" s="152">
        <v>1</v>
      </c>
      <c r="AJ23" s="42"/>
      <c r="AK23" s="42"/>
      <c r="AL23" s="42"/>
      <c r="AM23" s="42"/>
      <c r="AN23" s="42"/>
      <c r="AO23" s="42"/>
      <c r="AP23" s="42"/>
      <c r="AQ23" s="42"/>
      <c r="AR23" s="42"/>
      <c r="AS23" s="43">
        <f t="shared" si="4"/>
        <v>1</v>
      </c>
      <c r="AT23" s="43">
        <f t="shared" si="5"/>
        <v>1</v>
      </c>
      <c r="AU23" s="191" t="s">
        <v>280</v>
      </c>
      <c r="AV23" s="209" t="s">
        <v>281</v>
      </c>
      <c r="AW23" s="208" t="s">
        <v>282</v>
      </c>
      <c r="AX23" s="216" t="s">
        <v>243</v>
      </c>
      <c r="AY23" s="191" t="s">
        <v>198</v>
      </c>
    </row>
    <row r="24" spans="1:51" ht="134.25" customHeight="1" x14ac:dyDescent="0.3">
      <c r="A24" s="39"/>
      <c r="B24" s="39"/>
      <c r="C24" s="39">
        <v>10</v>
      </c>
      <c r="D24" s="148" t="s">
        <v>274</v>
      </c>
      <c r="E24" s="40" t="s">
        <v>207</v>
      </c>
      <c r="F24" s="40" t="s">
        <v>283</v>
      </c>
      <c r="G24" s="40" t="s">
        <v>283</v>
      </c>
      <c r="H24" s="40" t="s">
        <v>284</v>
      </c>
      <c r="I24" s="40" t="s">
        <v>211</v>
      </c>
      <c r="J24" s="40" t="s">
        <v>198</v>
      </c>
      <c r="K24" s="40" t="s">
        <v>212</v>
      </c>
      <c r="L24" s="40" t="s">
        <v>285</v>
      </c>
      <c r="M24" s="40" t="s">
        <v>278</v>
      </c>
      <c r="N24" s="41"/>
      <c r="O24" s="41"/>
      <c r="P24" s="41"/>
      <c r="Q24" s="41"/>
      <c r="R24" s="143">
        <v>1</v>
      </c>
      <c r="S24" s="41" t="s">
        <v>214</v>
      </c>
      <c r="T24" s="40" t="s">
        <v>279</v>
      </c>
      <c r="U24" s="150">
        <v>1</v>
      </c>
      <c r="V24" s="150">
        <v>1</v>
      </c>
      <c r="W24" s="150">
        <v>1</v>
      </c>
      <c r="X24" s="150">
        <v>1</v>
      </c>
      <c r="Y24" s="150">
        <v>1</v>
      </c>
      <c r="Z24" s="150">
        <v>1</v>
      </c>
      <c r="AA24" s="150">
        <v>1</v>
      </c>
      <c r="AB24" s="150">
        <v>1</v>
      </c>
      <c r="AC24" s="150">
        <v>1</v>
      </c>
      <c r="AD24" s="150">
        <v>1</v>
      </c>
      <c r="AE24" s="150">
        <v>1</v>
      </c>
      <c r="AF24" s="150">
        <v>1</v>
      </c>
      <c r="AG24" s="150">
        <v>1</v>
      </c>
      <c r="AH24" s="150">
        <v>1</v>
      </c>
      <c r="AI24" s="150">
        <v>1</v>
      </c>
      <c r="AJ24" s="42"/>
      <c r="AK24" s="42"/>
      <c r="AL24" s="42"/>
      <c r="AM24" s="42"/>
      <c r="AN24" s="42"/>
      <c r="AO24" s="42"/>
      <c r="AP24" s="42"/>
      <c r="AQ24" s="42"/>
      <c r="AR24" s="42"/>
      <c r="AS24" s="43">
        <f t="shared" si="4"/>
        <v>1</v>
      </c>
      <c r="AT24" s="43">
        <f t="shared" si="5"/>
        <v>1</v>
      </c>
      <c r="AU24" s="191" t="s">
        <v>286</v>
      </c>
      <c r="AV24" s="209" t="s">
        <v>287</v>
      </c>
      <c r="AW24" s="208" t="s">
        <v>288</v>
      </c>
      <c r="AX24" s="216" t="s">
        <v>243</v>
      </c>
      <c r="AY24" s="191" t="s">
        <v>198</v>
      </c>
    </row>
    <row r="25" spans="1:51" ht="83.25" customHeight="1" x14ac:dyDescent="0.3">
      <c r="A25" s="39"/>
      <c r="B25" s="39"/>
      <c r="C25" s="39">
        <v>10</v>
      </c>
      <c r="D25" s="148" t="s">
        <v>274</v>
      </c>
      <c r="E25" s="39"/>
      <c r="F25" s="40" t="s">
        <v>289</v>
      </c>
      <c r="G25" s="40" t="s">
        <v>289</v>
      </c>
      <c r="H25" s="40" t="s">
        <v>290</v>
      </c>
      <c r="I25" s="40" t="s">
        <v>211</v>
      </c>
      <c r="J25" s="40" t="s">
        <v>198</v>
      </c>
      <c r="K25" s="40" t="s">
        <v>212</v>
      </c>
      <c r="L25" s="40" t="s">
        <v>291</v>
      </c>
      <c r="M25" s="40" t="s">
        <v>278</v>
      </c>
      <c r="N25" s="41"/>
      <c r="O25" s="41"/>
      <c r="P25" s="41"/>
      <c r="Q25" s="41"/>
      <c r="R25" s="143">
        <v>1</v>
      </c>
      <c r="S25" s="41" t="s">
        <v>202</v>
      </c>
      <c r="T25" s="40" t="s">
        <v>292</v>
      </c>
      <c r="U25" s="150"/>
      <c r="V25" s="150"/>
      <c r="W25" s="150">
        <v>1</v>
      </c>
      <c r="X25" s="150"/>
      <c r="Y25" s="150"/>
      <c r="Z25" s="150">
        <v>1</v>
      </c>
      <c r="AA25" s="150"/>
      <c r="AB25" s="150"/>
      <c r="AC25" s="150">
        <v>1</v>
      </c>
      <c r="AD25" s="150"/>
      <c r="AE25" s="150"/>
      <c r="AF25" s="150">
        <v>1</v>
      </c>
      <c r="AG25" s="42"/>
      <c r="AH25" s="42"/>
      <c r="AI25" s="150">
        <v>1</v>
      </c>
      <c r="AJ25" s="42"/>
      <c r="AK25" s="42"/>
      <c r="AL25" s="42"/>
      <c r="AM25" s="42"/>
      <c r="AN25" s="42"/>
      <c r="AO25" s="42"/>
      <c r="AP25" s="42"/>
      <c r="AQ25" s="42"/>
      <c r="AR25" s="42"/>
      <c r="AS25" s="42">
        <f t="shared" si="4"/>
        <v>1</v>
      </c>
      <c r="AT25" s="43">
        <f t="shared" si="5"/>
        <v>1</v>
      </c>
      <c r="AU25" s="191" t="s">
        <v>293</v>
      </c>
      <c r="AV25" s="209" t="s">
        <v>294</v>
      </c>
      <c r="AW25" s="191" t="s">
        <v>295</v>
      </c>
      <c r="AX25" s="191" t="s">
        <v>106</v>
      </c>
      <c r="AY25" s="191" t="s">
        <v>198</v>
      </c>
    </row>
    <row r="26" spans="1:51" ht="83.25" customHeight="1" x14ac:dyDescent="0.3">
      <c r="A26" s="39"/>
      <c r="B26" s="39"/>
      <c r="C26" s="39">
        <v>10</v>
      </c>
      <c r="D26" s="148" t="s">
        <v>274</v>
      </c>
      <c r="E26" s="148" t="s">
        <v>207</v>
      </c>
      <c r="F26" s="40" t="s">
        <v>296</v>
      </c>
      <c r="G26" s="40" t="s">
        <v>296</v>
      </c>
      <c r="H26" s="40" t="s">
        <v>297</v>
      </c>
      <c r="I26" s="40" t="s">
        <v>211</v>
      </c>
      <c r="J26" s="40" t="s">
        <v>56</v>
      </c>
      <c r="K26" s="40" t="s">
        <v>212</v>
      </c>
      <c r="L26" s="40" t="s">
        <v>298</v>
      </c>
      <c r="M26" s="40" t="s">
        <v>278</v>
      </c>
      <c r="N26" s="41"/>
      <c r="O26" s="41"/>
      <c r="P26" s="41"/>
      <c r="Q26" s="41"/>
      <c r="R26" s="143">
        <v>1</v>
      </c>
      <c r="S26" s="41" t="s">
        <v>299</v>
      </c>
      <c r="T26" s="40" t="s">
        <v>300</v>
      </c>
      <c r="U26" s="150"/>
      <c r="V26" s="150"/>
      <c r="W26" s="150"/>
      <c r="X26" s="150">
        <v>1</v>
      </c>
      <c r="Y26" s="150"/>
      <c r="Z26" s="150"/>
      <c r="AA26" s="150"/>
      <c r="AB26" s="150">
        <v>1</v>
      </c>
      <c r="AC26" s="150"/>
      <c r="AD26" s="150"/>
      <c r="AE26" s="150"/>
      <c r="AF26" s="150">
        <v>1</v>
      </c>
      <c r="AG26" s="42"/>
      <c r="AH26" s="42"/>
      <c r="AI26" s="42"/>
      <c r="AJ26" s="42"/>
      <c r="AK26" s="42"/>
      <c r="AL26" s="42"/>
      <c r="AM26" s="42"/>
      <c r="AN26" s="42"/>
      <c r="AO26" s="42"/>
      <c r="AP26" s="42"/>
      <c r="AQ26" s="42"/>
      <c r="AR26" s="42"/>
      <c r="AS26" s="42" t="e">
        <f t="shared" si="4"/>
        <v>#DIV/0!</v>
      </c>
      <c r="AT26" s="43" t="e">
        <f t="shared" si="5"/>
        <v>#DIV/0!</v>
      </c>
      <c r="AU26" s="191" t="s">
        <v>231</v>
      </c>
      <c r="AV26" s="191" t="s">
        <v>56</v>
      </c>
      <c r="AW26" s="191" t="s">
        <v>231</v>
      </c>
      <c r="AX26" s="191" t="s">
        <v>106</v>
      </c>
      <c r="AY26" s="191" t="s">
        <v>198</v>
      </c>
    </row>
    <row r="27" spans="1:51" ht="123.75" customHeight="1" x14ac:dyDescent="0.3">
      <c r="A27" s="39"/>
      <c r="B27" s="39"/>
      <c r="C27" s="206">
        <v>10</v>
      </c>
      <c r="D27" s="205" t="s">
        <v>274</v>
      </c>
      <c r="E27" s="290" t="s">
        <v>207</v>
      </c>
      <c r="F27" s="207" t="s">
        <v>301</v>
      </c>
      <c r="G27" s="148" t="s">
        <v>301</v>
      </c>
      <c r="H27" s="151" t="s">
        <v>302</v>
      </c>
      <c r="I27" s="40" t="s">
        <v>211</v>
      </c>
      <c r="J27" s="40" t="s">
        <v>56</v>
      </c>
      <c r="K27" s="40" t="s">
        <v>212</v>
      </c>
      <c r="L27" s="151" t="s">
        <v>303</v>
      </c>
      <c r="M27" s="40" t="s">
        <v>278</v>
      </c>
      <c r="N27" s="41"/>
      <c r="O27" s="41"/>
      <c r="P27" s="41"/>
      <c r="Q27" s="41"/>
      <c r="R27" s="143">
        <v>1</v>
      </c>
      <c r="S27" s="41" t="s">
        <v>214</v>
      </c>
      <c r="T27" s="148" t="s">
        <v>304</v>
      </c>
      <c r="U27" s="150">
        <v>1</v>
      </c>
      <c r="V27" s="150">
        <v>1</v>
      </c>
      <c r="W27" s="150">
        <v>1</v>
      </c>
      <c r="X27" s="150">
        <v>1</v>
      </c>
      <c r="Y27" s="150">
        <v>1</v>
      </c>
      <c r="Z27" s="150">
        <v>1</v>
      </c>
      <c r="AA27" s="150">
        <v>1</v>
      </c>
      <c r="AB27" s="150">
        <v>1</v>
      </c>
      <c r="AC27" s="150">
        <v>1</v>
      </c>
      <c r="AD27" s="150">
        <v>1</v>
      </c>
      <c r="AE27" s="150">
        <v>1</v>
      </c>
      <c r="AF27" s="150">
        <v>1</v>
      </c>
      <c r="AG27" s="150">
        <v>1</v>
      </c>
      <c r="AH27" s="150">
        <v>1</v>
      </c>
      <c r="AI27" s="150">
        <v>1</v>
      </c>
      <c r="AJ27" s="42"/>
      <c r="AK27" s="42"/>
      <c r="AL27" s="42"/>
      <c r="AM27" s="42"/>
      <c r="AN27" s="42"/>
      <c r="AO27" s="42"/>
      <c r="AP27" s="42"/>
      <c r="AQ27" s="42"/>
      <c r="AR27" s="42"/>
      <c r="AS27" s="43">
        <f t="shared" si="4"/>
        <v>1</v>
      </c>
      <c r="AT27" s="43">
        <f t="shared" si="5"/>
        <v>1</v>
      </c>
      <c r="AU27" s="191" t="s">
        <v>305</v>
      </c>
      <c r="AV27" s="209" t="s">
        <v>306</v>
      </c>
      <c r="AW27" s="208" t="s">
        <v>307</v>
      </c>
      <c r="AX27" s="191" t="s">
        <v>106</v>
      </c>
      <c r="AY27" s="191" t="s">
        <v>198</v>
      </c>
    </row>
    <row r="28" spans="1:51" x14ac:dyDescent="0.3">
      <c r="A28" s="610" t="s">
        <v>308</v>
      </c>
      <c r="B28" s="609" t="s">
        <v>309</v>
      </c>
      <c r="C28" s="609"/>
      <c r="D28" s="609"/>
      <c r="E28" s="609"/>
      <c r="F28" s="609"/>
      <c r="G28" s="611" t="s">
        <v>310</v>
      </c>
      <c r="H28" s="611"/>
      <c r="I28" s="611"/>
      <c r="J28" s="611"/>
      <c r="K28" s="611"/>
      <c r="L28" s="611"/>
      <c r="M28" s="611"/>
      <c r="N28" s="611"/>
      <c r="O28" s="609" t="s">
        <v>309</v>
      </c>
      <c r="P28" s="609"/>
      <c r="Q28" s="609"/>
      <c r="R28" s="609"/>
      <c r="S28" s="609"/>
      <c r="T28" s="609"/>
      <c r="U28" s="609" t="s">
        <v>309</v>
      </c>
      <c r="V28" s="609"/>
      <c r="W28" s="609"/>
      <c r="X28" s="609"/>
      <c r="Y28" s="609"/>
      <c r="Z28" s="609"/>
      <c r="AA28" s="609"/>
      <c r="AB28" s="609"/>
      <c r="AC28" s="609" t="s">
        <v>309</v>
      </c>
      <c r="AD28" s="609"/>
      <c r="AE28" s="609"/>
      <c r="AF28" s="609"/>
      <c r="AG28" s="609"/>
      <c r="AH28" s="609"/>
      <c r="AI28" s="609"/>
      <c r="AJ28" s="609"/>
      <c r="AK28" s="609"/>
      <c r="AL28" s="609"/>
      <c r="AM28" s="609"/>
      <c r="AN28" s="609"/>
      <c r="AO28" s="611" t="s">
        <v>311</v>
      </c>
      <c r="AP28" s="611"/>
      <c r="AQ28" s="611"/>
      <c r="AR28" s="611"/>
      <c r="AS28" s="609" t="s">
        <v>312</v>
      </c>
      <c r="AT28" s="609"/>
      <c r="AU28" s="609"/>
      <c r="AV28" s="609"/>
      <c r="AW28" s="609"/>
      <c r="AX28" s="609"/>
      <c r="AY28" s="609"/>
    </row>
    <row r="29" spans="1:51" ht="13.95" customHeight="1" x14ac:dyDescent="0.3">
      <c r="A29" s="610"/>
      <c r="B29" s="609" t="s">
        <v>313</v>
      </c>
      <c r="C29" s="609"/>
      <c r="D29" s="609"/>
      <c r="E29" s="609"/>
      <c r="F29" s="609"/>
      <c r="G29" s="611"/>
      <c r="H29" s="611"/>
      <c r="I29" s="611"/>
      <c r="J29" s="611"/>
      <c r="K29" s="611"/>
      <c r="L29" s="611"/>
      <c r="M29" s="611"/>
      <c r="N29" s="611"/>
      <c r="O29" s="609" t="s">
        <v>314</v>
      </c>
      <c r="P29" s="609"/>
      <c r="Q29" s="609"/>
      <c r="R29" s="609"/>
      <c r="S29" s="609"/>
      <c r="T29" s="609"/>
      <c r="U29" s="609" t="s">
        <v>314</v>
      </c>
      <c r="V29" s="609"/>
      <c r="W29" s="609"/>
      <c r="X29" s="609"/>
      <c r="Y29" s="609"/>
      <c r="Z29" s="609"/>
      <c r="AA29" s="609"/>
      <c r="AB29" s="609"/>
      <c r="AC29" s="609" t="s">
        <v>314</v>
      </c>
      <c r="AD29" s="609"/>
      <c r="AE29" s="609"/>
      <c r="AF29" s="609"/>
      <c r="AG29" s="609"/>
      <c r="AH29" s="609"/>
      <c r="AI29" s="609"/>
      <c r="AJ29" s="609"/>
      <c r="AK29" s="609"/>
      <c r="AL29" s="609"/>
      <c r="AM29" s="609"/>
      <c r="AN29" s="609"/>
      <c r="AO29" s="611"/>
      <c r="AP29" s="611"/>
      <c r="AQ29" s="611"/>
      <c r="AR29" s="611"/>
      <c r="AS29" s="609" t="s">
        <v>315</v>
      </c>
      <c r="AT29" s="609"/>
      <c r="AU29" s="609"/>
      <c r="AV29" s="609"/>
      <c r="AW29" s="609"/>
      <c r="AX29" s="609"/>
      <c r="AY29" s="609"/>
    </row>
    <row r="30" spans="1:51" ht="15.6" customHeight="1" x14ac:dyDescent="0.3">
      <c r="A30" s="610"/>
      <c r="B30" s="609" t="s">
        <v>316</v>
      </c>
      <c r="C30" s="609"/>
      <c r="D30" s="609"/>
      <c r="E30" s="609"/>
      <c r="F30" s="609"/>
      <c r="G30" s="611"/>
      <c r="H30" s="611"/>
      <c r="I30" s="611"/>
      <c r="J30" s="611"/>
      <c r="K30" s="611"/>
      <c r="L30" s="611"/>
      <c r="M30" s="611"/>
      <c r="N30" s="611"/>
      <c r="O30" s="609" t="s">
        <v>317</v>
      </c>
      <c r="P30" s="609"/>
      <c r="Q30" s="609"/>
      <c r="R30" s="609"/>
      <c r="S30" s="609"/>
      <c r="T30" s="609"/>
      <c r="U30" s="609" t="s">
        <v>317</v>
      </c>
      <c r="V30" s="609"/>
      <c r="W30" s="609"/>
      <c r="X30" s="609"/>
      <c r="Y30" s="609"/>
      <c r="Z30" s="609"/>
      <c r="AA30" s="609"/>
      <c r="AB30" s="609"/>
      <c r="AC30" s="609" t="s">
        <v>317</v>
      </c>
      <c r="AD30" s="609"/>
      <c r="AE30" s="609"/>
      <c r="AF30" s="609"/>
      <c r="AG30" s="609"/>
      <c r="AH30" s="609"/>
      <c r="AI30" s="609"/>
      <c r="AJ30" s="609"/>
      <c r="AK30" s="609"/>
      <c r="AL30" s="609"/>
      <c r="AM30" s="609"/>
      <c r="AN30" s="609"/>
      <c r="AO30" s="611"/>
      <c r="AP30" s="611"/>
      <c r="AQ30" s="611"/>
      <c r="AR30" s="611"/>
      <c r="AS30" s="609" t="s">
        <v>318</v>
      </c>
      <c r="AT30" s="609"/>
      <c r="AU30" s="609"/>
      <c r="AV30" s="609"/>
      <c r="AW30" s="609"/>
      <c r="AX30" s="609"/>
      <c r="AY30" s="609"/>
    </row>
    <row r="31" spans="1:51" x14ac:dyDescent="0.3">
      <c r="AS31" s="31" t="s">
        <v>878</v>
      </c>
    </row>
  </sheetData>
  <mergeCells count="61">
    <mergeCell ref="I6:T8"/>
    <mergeCell ref="AU5:AU12"/>
    <mergeCell ref="A5:AF5"/>
    <mergeCell ref="A6:A8"/>
    <mergeCell ref="B6:C8"/>
    <mergeCell ref="D6:D8"/>
    <mergeCell ref="E6:F6"/>
    <mergeCell ref="A9:D9"/>
    <mergeCell ref="E7:F7"/>
    <mergeCell ref="E8:F8"/>
    <mergeCell ref="H11:H12"/>
    <mergeCell ref="A10:D10"/>
    <mergeCell ref="AS11:AT11"/>
    <mergeCell ref="G6:H6"/>
    <mergeCell ref="G7:H7"/>
    <mergeCell ref="G8:H8"/>
    <mergeCell ref="F11:F12"/>
    <mergeCell ref="G11:G12"/>
    <mergeCell ref="E9:AF9"/>
    <mergeCell ref="E10:AF10"/>
    <mergeCell ref="A11:E11"/>
    <mergeCell ref="U30:AB30"/>
    <mergeCell ref="J11:J12"/>
    <mergeCell ref="I11:I12"/>
    <mergeCell ref="T11:T12"/>
    <mergeCell ref="N11:R11"/>
    <mergeCell ref="L11:L12"/>
    <mergeCell ref="K11:K12"/>
    <mergeCell ref="M11:M12"/>
    <mergeCell ref="U11:AF11"/>
    <mergeCell ref="S11:S12"/>
    <mergeCell ref="U29:AB29"/>
    <mergeCell ref="AS29:AY29"/>
    <mergeCell ref="AS28:AY28"/>
    <mergeCell ref="B29:F29"/>
    <mergeCell ref="A28:A30"/>
    <mergeCell ref="G28:N30"/>
    <mergeCell ref="AC28:AN28"/>
    <mergeCell ref="AC29:AN29"/>
    <mergeCell ref="AC30:AN30"/>
    <mergeCell ref="AS30:AY30"/>
    <mergeCell ref="AO28:AR30"/>
    <mergeCell ref="O28:T28"/>
    <mergeCell ref="O29:T29"/>
    <mergeCell ref="O30:T30"/>
    <mergeCell ref="U28:AB28"/>
    <mergeCell ref="B28:F28"/>
    <mergeCell ref="B30:F30"/>
    <mergeCell ref="AX1:AY1"/>
    <mergeCell ref="AX2:AY2"/>
    <mergeCell ref="AX3:AY3"/>
    <mergeCell ref="AX4:AY4"/>
    <mergeCell ref="A1:AW1"/>
    <mergeCell ref="A2:AW2"/>
    <mergeCell ref="A3:AW4"/>
    <mergeCell ref="AV5:AV12"/>
    <mergeCell ref="AX5:AX12"/>
    <mergeCell ref="AY5:AY12"/>
    <mergeCell ref="AG11:AR11"/>
    <mergeCell ref="AW5:AW12"/>
    <mergeCell ref="AG5:AT10"/>
  </mergeCells>
  <dataValidations count="1">
    <dataValidation type="list" allowBlank="1" showInputMessage="1" showErrorMessage="1" sqref="I13:I27" xr:uid="{F83759CA-FB2C-4653-840E-85B7CBAE384F}">
      <formula1>$XFD$13:$XFD$27</formula1>
    </dataValidation>
  </dataValidations>
  <hyperlinks>
    <hyperlink ref="AV23" r:id="rId1" xr:uid="{928DFF2A-A648-4CDE-B4A7-0038A9BE21CB}"/>
    <hyperlink ref="AV14" r:id="rId2" xr:uid="{345A0041-7FE1-4A3C-936F-E41A9372C74C}"/>
    <hyperlink ref="AV27" r:id="rId3" xr:uid="{194A3D44-F62F-44E2-897B-0F5BCEC0E056}"/>
    <hyperlink ref="AV25" r:id="rId4" xr:uid="{9628E4A6-34DB-40B0-848D-9E3B9E4F9C6A}"/>
    <hyperlink ref="AV24" r:id="rId5" xr:uid="{E0A38CCE-5A13-4215-BC52-BB879FDB4097}"/>
    <hyperlink ref="AV17" r:id="rId6" xr:uid="{5854B0E0-F519-437E-8273-2A932A770224}"/>
    <hyperlink ref="AV18:AV22" r:id="rId7" display="https://secretariadistritald-my.sharepoint.com/:f:/g/personal/mesadeayuda_sdmujer_gov_co/Ej0YS69k-jNKqQru8z0LKnsBJg5eR21V8EU5Sl4RPUTAqg?e=Wbdnay" xr:uid="{35B781EE-A7DD-481C-BFFC-3438399CF7F5}"/>
    <hyperlink ref="AV15" r:id="rId8" xr:uid="{5556F4F0-7ECE-4265-8DEF-742D44425131}"/>
  </hyperlinks>
  <pageMargins left="0.7" right="0.7" top="0.75" bottom="0.75" header="0.3" footer="0.3"/>
  <pageSetup scale="16" orientation="landscape" r:id="rId9"/>
  <headerFooter>
    <oddFooter>&amp;C_x000D_&amp;1#&amp;"Calibri"&amp;10&amp;K000000 Información Pública Clasificada</oddFooter>
  </headerFooter>
  <drawing r:id="rId10"/>
  <legacyDrawing r:id="rId11"/>
  <extLst>
    <ext xmlns:x14="http://schemas.microsoft.com/office/spreadsheetml/2009/9/main" uri="{CCE6A557-97BC-4b89-ADB6-D9C93CAAB3DF}">
      <x14:dataValidations xmlns:xm="http://schemas.microsoft.com/office/excel/2006/main" count="1">
        <x14:dataValidation type="list" allowBlank="1" showInputMessage="1" showErrorMessage="1" xr:uid="{9363455B-9E25-4E21-AFCA-B9C85E84E7C1}">
          <x14:formula1>
            <xm:f>Hoja1!$B$2:$B$3</xm:f>
          </x14:formula1>
          <xm:sqref>K13:K27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1CC90-EA3F-4813-AD2B-939833AC2FFB}">
  <sheetPr>
    <tabColor theme="3" tint="0.59999389629810485"/>
  </sheetPr>
  <dimension ref="A1:XFD22"/>
  <sheetViews>
    <sheetView view="pageBreakPreview" zoomScale="60" zoomScaleNormal="70" workbookViewId="0">
      <selection activeCell="AS22" sqref="A1:AY22"/>
    </sheetView>
  </sheetViews>
  <sheetFormatPr baseColWidth="10" defaultColWidth="10.88671875" defaultRowHeight="13.8" x14ac:dyDescent="0.3"/>
  <cols>
    <col min="1" max="1" width="15" style="31" customWidth="1"/>
    <col min="2" max="2" width="8.33203125" style="31" customWidth="1"/>
    <col min="3" max="3" width="14.88671875" style="31" customWidth="1"/>
    <col min="4" max="4" width="14.6640625" style="31" customWidth="1"/>
    <col min="5" max="5" width="15.88671875" style="31" customWidth="1"/>
    <col min="6" max="6" width="41" style="31" customWidth="1"/>
    <col min="7" max="8" width="29.33203125" style="31" customWidth="1"/>
    <col min="9" max="9" width="20.5546875" style="31" customWidth="1"/>
    <col min="10" max="10" width="26" style="31" customWidth="1"/>
    <col min="11" max="11" width="15.33203125" style="31" customWidth="1"/>
    <col min="12" max="12" width="39.33203125" style="31" customWidth="1"/>
    <col min="13" max="13" width="21.109375" style="31" customWidth="1"/>
    <col min="14" max="18" width="8.6640625" style="31" customWidth="1"/>
    <col min="19" max="19" width="22.33203125" style="31" customWidth="1"/>
    <col min="20" max="20" width="22.44140625" style="31" customWidth="1"/>
    <col min="21" max="31" width="7.44140625" style="31" customWidth="1"/>
    <col min="32" max="32" width="5.88671875" style="31" customWidth="1"/>
    <col min="33" max="43" width="8.109375" style="31" customWidth="1"/>
    <col min="44" max="44" width="5.88671875" style="31" customWidth="1"/>
    <col min="45" max="45" width="17.109375" style="31" customWidth="1"/>
    <col min="46" max="46" width="15.88671875" style="95" customWidth="1"/>
    <col min="47" max="47" width="43.44140625" style="31" customWidth="1"/>
    <col min="48" max="48" width="41.6640625" style="46" customWidth="1"/>
    <col min="49" max="49" width="26.33203125" style="31" customWidth="1"/>
    <col min="50" max="51" width="24.44140625" style="31" customWidth="1"/>
    <col min="52" max="16382" width="10.88671875" style="31"/>
    <col min="16383" max="16383" width="9" style="31" customWidth="1"/>
    <col min="16384" max="16384" width="10.88671875" style="31"/>
  </cols>
  <sheetData>
    <row r="1" spans="1:51 16384:16384" ht="15.9" customHeight="1" x14ac:dyDescent="0.3">
      <c r="A1" s="600" t="s">
        <v>0</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2"/>
      <c r="AX1" s="595" t="s">
        <v>1</v>
      </c>
      <c r="AY1" s="596"/>
    </row>
    <row r="2" spans="1:51 16384:16384" ht="15.9" customHeight="1" x14ac:dyDescent="0.3">
      <c r="A2" s="603" t="s">
        <v>2</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5"/>
      <c r="AX2" s="597" t="s">
        <v>3</v>
      </c>
      <c r="AY2" s="598"/>
    </row>
    <row r="3" spans="1:51 16384:16384" ht="15" customHeight="1" x14ac:dyDescent="0.3">
      <c r="A3" s="606" t="s">
        <v>162</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8"/>
      <c r="AX3" s="597" t="s">
        <v>5</v>
      </c>
      <c r="AY3" s="598"/>
    </row>
    <row r="4" spans="1:51 16384:16384" ht="15.9" customHeight="1" x14ac:dyDescent="0.3">
      <c r="A4" s="600"/>
      <c r="B4" s="601"/>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2"/>
      <c r="AX4" s="599" t="s">
        <v>163</v>
      </c>
      <c r="AY4" s="599"/>
    </row>
    <row r="5" spans="1:51 16384:16384" ht="15" customHeight="1" x14ac:dyDescent="0.3">
      <c r="A5" s="583" t="s">
        <v>164</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5"/>
      <c r="AG5" s="586" t="s">
        <v>13</v>
      </c>
      <c r="AH5" s="587"/>
      <c r="AI5" s="587"/>
      <c r="AJ5" s="587"/>
      <c r="AK5" s="587"/>
      <c r="AL5" s="587"/>
      <c r="AM5" s="587"/>
      <c r="AN5" s="587"/>
      <c r="AO5" s="587"/>
      <c r="AP5" s="587"/>
      <c r="AQ5" s="587"/>
      <c r="AR5" s="587"/>
      <c r="AS5" s="587"/>
      <c r="AT5" s="588"/>
      <c r="AU5" s="580" t="s">
        <v>165</v>
      </c>
      <c r="AV5" s="580" t="s">
        <v>166</v>
      </c>
      <c r="AW5" s="580" t="s">
        <v>167</v>
      </c>
      <c r="AX5" s="580" t="s">
        <v>168</v>
      </c>
      <c r="AY5" s="580" t="s">
        <v>169</v>
      </c>
    </row>
    <row r="6" spans="1:51 16384:16384" ht="15" customHeight="1" x14ac:dyDescent="0.3">
      <c r="A6" s="616" t="s">
        <v>9</v>
      </c>
      <c r="B6" s="617">
        <v>45385</v>
      </c>
      <c r="C6" s="618"/>
      <c r="D6" s="588"/>
      <c r="E6" s="619" t="s">
        <v>11</v>
      </c>
      <c r="F6" s="619"/>
      <c r="G6" s="615"/>
      <c r="H6" s="615"/>
      <c r="I6" s="586"/>
      <c r="J6" s="587"/>
      <c r="K6" s="587"/>
      <c r="L6" s="587"/>
      <c r="M6" s="587"/>
      <c r="N6" s="587"/>
      <c r="O6" s="587"/>
      <c r="P6" s="587"/>
      <c r="Q6" s="587"/>
      <c r="R6" s="587"/>
      <c r="S6" s="587"/>
      <c r="T6" s="587"/>
      <c r="U6" s="32"/>
      <c r="V6" s="32"/>
      <c r="W6" s="32"/>
      <c r="X6" s="32"/>
      <c r="Y6" s="32"/>
      <c r="Z6" s="32"/>
      <c r="AA6" s="32"/>
      <c r="AB6" s="32"/>
      <c r="AC6" s="32"/>
      <c r="AD6" s="32"/>
      <c r="AE6" s="32"/>
      <c r="AF6" s="33"/>
      <c r="AG6" s="589"/>
      <c r="AH6" s="590"/>
      <c r="AI6" s="590"/>
      <c r="AJ6" s="590"/>
      <c r="AK6" s="590"/>
      <c r="AL6" s="590"/>
      <c r="AM6" s="590"/>
      <c r="AN6" s="590"/>
      <c r="AO6" s="590"/>
      <c r="AP6" s="590"/>
      <c r="AQ6" s="590"/>
      <c r="AR6" s="590"/>
      <c r="AS6" s="590"/>
      <c r="AT6" s="591"/>
      <c r="AU6" s="581"/>
      <c r="AV6" s="581"/>
      <c r="AW6" s="581"/>
      <c r="AX6" s="581"/>
      <c r="AY6" s="581"/>
    </row>
    <row r="7" spans="1:51 16384:16384" ht="15" customHeight="1" x14ac:dyDescent="0.3">
      <c r="A7" s="616"/>
      <c r="B7" s="618"/>
      <c r="C7" s="618"/>
      <c r="D7" s="591"/>
      <c r="E7" s="619" t="s">
        <v>12</v>
      </c>
      <c r="F7" s="619"/>
      <c r="G7" s="620"/>
      <c r="H7" s="620"/>
      <c r="I7" s="589"/>
      <c r="J7" s="590"/>
      <c r="K7" s="590"/>
      <c r="L7" s="590"/>
      <c r="M7" s="590"/>
      <c r="N7" s="590"/>
      <c r="O7" s="590"/>
      <c r="P7" s="590"/>
      <c r="Q7" s="590"/>
      <c r="R7" s="590"/>
      <c r="S7" s="590"/>
      <c r="T7" s="590"/>
      <c r="U7" s="34"/>
      <c r="V7" s="34"/>
      <c r="W7" s="34"/>
      <c r="X7" s="34"/>
      <c r="Y7" s="34"/>
      <c r="Z7" s="34"/>
      <c r="AA7" s="34"/>
      <c r="AB7" s="34"/>
      <c r="AC7" s="34"/>
      <c r="AD7" s="34"/>
      <c r="AE7" s="34"/>
      <c r="AF7" s="35"/>
      <c r="AG7" s="589"/>
      <c r="AH7" s="590"/>
      <c r="AI7" s="590"/>
      <c r="AJ7" s="590"/>
      <c r="AK7" s="590"/>
      <c r="AL7" s="590"/>
      <c r="AM7" s="590"/>
      <c r="AN7" s="590"/>
      <c r="AO7" s="590"/>
      <c r="AP7" s="590"/>
      <c r="AQ7" s="590"/>
      <c r="AR7" s="590"/>
      <c r="AS7" s="590"/>
      <c r="AT7" s="591"/>
      <c r="AU7" s="581"/>
      <c r="AV7" s="581"/>
      <c r="AW7" s="581"/>
      <c r="AX7" s="581"/>
      <c r="AY7" s="581"/>
    </row>
    <row r="8" spans="1:51 16384:16384" ht="15" customHeight="1" x14ac:dyDescent="0.3">
      <c r="A8" s="616"/>
      <c r="B8" s="618"/>
      <c r="C8" s="618"/>
      <c r="D8" s="594"/>
      <c r="E8" s="619" t="s">
        <v>13</v>
      </c>
      <c r="F8" s="619"/>
      <c r="G8" s="615" t="s">
        <v>14</v>
      </c>
      <c r="H8" s="615"/>
      <c r="I8" s="592"/>
      <c r="J8" s="593"/>
      <c r="K8" s="593"/>
      <c r="L8" s="593"/>
      <c r="M8" s="593"/>
      <c r="N8" s="593"/>
      <c r="O8" s="593"/>
      <c r="P8" s="593"/>
      <c r="Q8" s="593"/>
      <c r="R8" s="593"/>
      <c r="S8" s="593"/>
      <c r="T8" s="593"/>
      <c r="U8" s="36"/>
      <c r="V8" s="36"/>
      <c r="W8" s="36"/>
      <c r="X8" s="36"/>
      <c r="Y8" s="36"/>
      <c r="Z8" s="36"/>
      <c r="AA8" s="36"/>
      <c r="AB8" s="36"/>
      <c r="AC8" s="36"/>
      <c r="AD8" s="36"/>
      <c r="AE8" s="36"/>
      <c r="AF8" s="37"/>
      <c r="AG8" s="589"/>
      <c r="AH8" s="590"/>
      <c r="AI8" s="590"/>
      <c r="AJ8" s="590"/>
      <c r="AK8" s="590"/>
      <c r="AL8" s="590"/>
      <c r="AM8" s="590"/>
      <c r="AN8" s="590"/>
      <c r="AO8" s="590"/>
      <c r="AP8" s="590"/>
      <c r="AQ8" s="590"/>
      <c r="AR8" s="590"/>
      <c r="AS8" s="590"/>
      <c r="AT8" s="591"/>
      <c r="AU8" s="581"/>
      <c r="AV8" s="581"/>
      <c r="AW8" s="581"/>
      <c r="AX8" s="581"/>
      <c r="AY8" s="581"/>
    </row>
    <row r="9" spans="1:51 16384:16384" ht="15" customHeight="1" x14ac:dyDescent="0.3">
      <c r="A9" s="583" t="s">
        <v>170</v>
      </c>
      <c r="B9" s="584"/>
      <c r="C9" s="584"/>
      <c r="D9" s="584"/>
      <c r="E9" s="615" t="s">
        <v>56</v>
      </c>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589"/>
      <c r="AH9" s="590"/>
      <c r="AI9" s="590"/>
      <c r="AJ9" s="590"/>
      <c r="AK9" s="590"/>
      <c r="AL9" s="590"/>
      <c r="AM9" s="590"/>
      <c r="AN9" s="590"/>
      <c r="AO9" s="590"/>
      <c r="AP9" s="590"/>
      <c r="AQ9" s="590"/>
      <c r="AR9" s="590"/>
      <c r="AS9" s="590"/>
      <c r="AT9" s="591"/>
      <c r="AU9" s="581"/>
      <c r="AV9" s="581"/>
      <c r="AW9" s="581"/>
      <c r="AX9" s="581"/>
      <c r="AY9" s="581"/>
    </row>
    <row r="10" spans="1:51 16384:16384" ht="15" customHeight="1" x14ac:dyDescent="0.3">
      <c r="A10" s="583" t="s">
        <v>171</v>
      </c>
      <c r="B10" s="584"/>
      <c r="C10" s="584"/>
      <c r="D10" s="584"/>
      <c r="E10" s="615" t="s">
        <v>172</v>
      </c>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592"/>
      <c r="AH10" s="593"/>
      <c r="AI10" s="593"/>
      <c r="AJ10" s="593"/>
      <c r="AK10" s="593"/>
      <c r="AL10" s="593"/>
      <c r="AM10" s="593"/>
      <c r="AN10" s="593"/>
      <c r="AO10" s="593"/>
      <c r="AP10" s="593"/>
      <c r="AQ10" s="593"/>
      <c r="AR10" s="593"/>
      <c r="AS10" s="593"/>
      <c r="AT10" s="594"/>
      <c r="AU10" s="581"/>
      <c r="AV10" s="581"/>
      <c r="AW10" s="581"/>
      <c r="AX10" s="581"/>
      <c r="AY10" s="581"/>
    </row>
    <row r="11" spans="1:51 16384:16384" ht="39.9" customHeight="1" x14ac:dyDescent="0.3">
      <c r="A11" s="612" t="s">
        <v>173</v>
      </c>
      <c r="B11" s="613"/>
      <c r="C11" s="613"/>
      <c r="D11" s="613"/>
      <c r="E11" s="614"/>
      <c r="F11" s="580" t="s">
        <v>174</v>
      </c>
      <c r="G11" s="580" t="s">
        <v>175</v>
      </c>
      <c r="H11" s="580" t="s">
        <v>176</v>
      </c>
      <c r="I11" s="580" t="s">
        <v>177</v>
      </c>
      <c r="J11" s="580" t="s">
        <v>178</v>
      </c>
      <c r="K11" s="580" t="s">
        <v>179</v>
      </c>
      <c r="L11" s="580" t="s">
        <v>180</v>
      </c>
      <c r="M11" s="580" t="s">
        <v>181</v>
      </c>
      <c r="N11" s="612" t="s">
        <v>182</v>
      </c>
      <c r="O11" s="613"/>
      <c r="P11" s="613"/>
      <c r="Q11" s="613"/>
      <c r="R11" s="614"/>
      <c r="S11" s="580" t="s">
        <v>183</v>
      </c>
      <c r="T11" s="580" t="s">
        <v>184</v>
      </c>
      <c r="U11" s="583" t="s">
        <v>185</v>
      </c>
      <c r="V11" s="584"/>
      <c r="W11" s="584"/>
      <c r="X11" s="584"/>
      <c r="Y11" s="584"/>
      <c r="Z11" s="584"/>
      <c r="AA11" s="584"/>
      <c r="AB11" s="584"/>
      <c r="AC11" s="584"/>
      <c r="AD11" s="584"/>
      <c r="AE11" s="584"/>
      <c r="AF11" s="585"/>
      <c r="AG11" s="583" t="s">
        <v>186</v>
      </c>
      <c r="AH11" s="584"/>
      <c r="AI11" s="584"/>
      <c r="AJ11" s="584"/>
      <c r="AK11" s="584"/>
      <c r="AL11" s="584"/>
      <c r="AM11" s="584"/>
      <c r="AN11" s="584"/>
      <c r="AO11" s="584"/>
      <c r="AP11" s="584"/>
      <c r="AQ11" s="584"/>
      <c r="AR11" s="585"/>
      <c r="AS11" s="612" t="s">
        <v>40</v>
      </c>
      <c r="AT11" s="614"/>
      <c r="AU11" s="581"/>
      <c r="AV11" s="581"/>
      <c r="AW11" s="581"/>
      <c r="AX11" s="581"/>
      <c r="AY11" s="581"/>
    </row>
    <row r="12" spans="1:51 16384:16384" ht="105.75" customHeight="1" x14ac:dyDescent="0.3">
      <c r="A12" s="38" t="s">
        <v>187</v>
      </c>
      <c r="B12" s="38" t="s">
        <v>188</v>
      </c>
      <c r="C12" s="38" t="s">
        <v>189</v>
      </c>
      <c r="D12" s="38" t="s">
        <v>190</v>
      </c>
      <c r="E12" s="38" t="s">
        <v>191</v>
      </c>
      <c r="F12" s="582"/>
      <c r="G12" s="582"/>
      <c r="H12" s="582"/>
      <c r="I12" s="582"/>
      <c r="J12" s="582"/>
      <c r="K12" s="582"/>
      <c r="L12" s="582"/>
      <c r="M12" s="582"/>
      <c r="N12" s="38">
        <v>2020</v>
      </c>
      <c r="O12" s="38">
        <v>2021</v>
      </c>
      <c r="P12" s="38">
        <v>2022</v>
      </c>
      <c r="Q12" s="38">
        <v>2023</v>
      </c>
      <c r="R12" s="38">
        <v>2024</v>
      </c>
      <c r="S12" s="582"/>
      <c r="T12" s="582"/>
      <c r="U12" s="44" t="s">
        <v>29</v>
      </c>
      <c r="V12" s="44" t="s">
        <v>30</v>
      </c>
      <c r="W12" s="44" t="s">
        <v>8</v>
      </c>
      <c r="X12" s="44" t="s">
        <v>31</v>
      </c>
      <c r="Y12" s="44" t="s">
        <v>32</v>
      </c>
      <c r="Z12" s="44" t="s">
        <v>33</v>
      </c>
      <c r="AA12" s="44" t="s">
        <v>34</v>
      </c>
      <c r="AB12" s="44" t="s">
        <v>35</v>
      </c>
      <c r="AC12" s="44" t="s">
        <v>36</v>
      </c>
      <c r="AD12" s="44" t="s">
        <v>37</v>
      </c>
      <c r="AE12" s="44" t="s">
        <v>38</v>
      </c>
      <c r="AF12" s="44" t="s">
        <v>39</v>
      </c>
      <c r="AG12" s="44" t="s">
        <v>29</v>
      </c>
      <c r="AH12" s="44" t="s">
        <v>30</v>
      </c>
      <c r="AI12" s="44" t="s">
        <v>8</v>
      </c>
      <c r="AJ12" s="44" t="s">
        <v>31</v>
      </c>
      <c r="AK12" s="44" t="s">
        <v>32</v>
      </c>
      <c r="AL12" s="44" t="s">
        <v>33</v>
      </c>
      <c r="AM12" s="44" t="s">
        <v>34</v>
      </c>
      <c r="AN12" s="44" t="s">
        <v>35</v>
      </c>
      <c r="AO12" s="44" t="s">
        <v>36</v>
      </c>
      <c r="AP12" s="44" t="s">
        <v>37</v>
      </c>
      <c r="AQ12" s="44" t="s">
        <v>38</v>
      </c>
      <c r="AR12" s="44" t="s">
        <v>39</v>
      </c>
      <c r="AS12" s="38" t="s">
        <v>192</v>
      </c>
      <c r="AT12" s="94" t="s">
        <v>193</v>
      </c>
      <c r="AU12" s="582"/>
      <c r="AV12" s="582"/>
      <c r="AW12" s="582"/>
      <c r="AX12" s="582"/>
      <c r="AY12" s="582"/>
    </row>
    <row r="13" spans="1:51 16384:16384" ht="131.25" customHeight="1" x14ac:dyDescent="0.3">
      <c r="A13" s="39"/>
      <c r="B13" s="39"/>
      <c r="C13" s="39">
        <v>9</v>
      </c>
      <c r="D13" s="40" t="s">
        <v>319</v>
      </c>
      <c r="E13" s="39"/>
      <c r="F13" s="153" t="s">
        <v>320</v>
      </c>
      <c r="G13" s="40" t="s">
        <v>321</v>
      </c>
      <c r="H13" s="40" t="s">
        <v>322</v>
      </c>
      <c r="I13" s="40" t="s">
        <v>323</v>
      </c>
      <c r="J13" s="40" t="s">
        <v>237</v>
      </c>
      <c r="K13" s="40" t="s">
        <v>212</v>
      </c>
      <c r="L13" s="187" t="s">
        <v>324</v>
      </c>
      <c r="M13" s="40" t="s">
        <v>325</v>
      </c>
      <c r="N13" s="41"/>
      <c r="O13" s="41"/>
      <c r="P13" s="41"/>
      <c r="Q13" s="41"/>
      <c r="R13" s="143">
        <v>1</v>
      </c>
      <c r="S13" s="41" t="s">
        <v>202</v>
      </c>
      <c r="T13" s="154" t="s">
        <v>326</v>
      </c>
      <c r="U13" s="42"/>
      <c r="V13" s="42"/>
      <c r="W13" s="143">
        <v>1</v>
      </c>
      <c r="X13" s="42"/>
      <c r="Y13" s="42"/>
      <c r="Z13" s="143">
        <v>1</v>
      </c>
      <c r="AA13" s="42"/>
      <c r="AB13" s="42"/>
      <c r="AC13" s="42"/>
      <c r="AD13" s="42"/>
      <c r="AE13" s="42"/>
      <c r="AF13" s="42"/>
      <c r="AG13" s="42"/>
      <c r="AH13" s="42"/>
      <c r="AI13" s="143">
        <v>1</v>
      </c>
      <c r="AJ13" s="42"/>
      <c r="AK13" s="42"/>
      <c r="AL13" s="42"/>
      <c r="AM13" s="42"/>
      <c r="AN13" s="42"/>
      <c r="AO13" s="42"/>
      <c r="AP13" s="42"/>
      <c r="AQ13" s="42"/>
      <c r="AR13" s="42"/>
      <c r="AS13" s="43">
        <f t="shared" ref="AS13" si="0">IF(I13="suma",SUM(AG13:AR13),IF(I13="creciente",MAX(AG13:AR13),IF(I13="DECRECIENTE",R13-MIN(AG13:AR13),IF(I13="CONSTANTE",AVERAGE(AG13:AR13)," "))))</f>
        <v>1</v>
      </c>
      <c r="AT13" s="43">
        <f t="shared" ref="AT13" si="1">IF(I13="suma",AS13/R13,IF(I13="creciente",AS13/(MAX(U13:AF13)),IF(I13="DECRECIENTE",AS13/(Q13-(MIN(U13:AF13))),IF(I13="CONSTANTE",AS13/AVERAGE(U13:AF13)," "))))</f>
        <v>1</v>
      </c>
      <c r="AU13" s="295" t="s">
        <v>327</v>
      </c>
      <c r="AV13" s="303" t="s">
        <v>328</v>
      </c>
      <c r="AW13" s="295" t="s">
        <v>329</v>
      </c>
      <c r="AX13" s="191" t="s">
        <v>106</v>
      </c>
      <c r="AY13" s="191" t="s">
        <v>198</v>
      </c>
      <c r="XFD13" s="31" t="s">
        <v>330</v>
      </c>
    </row>
    <row r="14" spans="1:51 16384:16384" ht="82.8" x14ac:dyDescent="0.3">
      <c r="A14" s="39"/>
      <c r="B14" s="39"/>
      <c r="C14" s="39">
        <v>9</v>
      </c>
      <c r="D14" s="40" t="s">
        <v>319</v>
      </c>
      <c r="E14" s="39"/>
      <c r="F14" s="156" t="s">
        <v>331</v>
      </c>
      <c r="G14" s="40" t="s">
        <v>332</v>
      </c>
      <c r="H14" s="40" t="s">
        <v>333</v>
      </c>
      <c r="I14" s="40" t="s">
        <v>323</v>
      </c>
      <c r="J14" s="40" t="s">
        <v>237</v>
      </c>
      <c r="K14" s="39" t="s">
        <v>212</v>
      </c>
      <c r="L14" s="187" t="s">
        <v>334</v>
      </c>
      <c r="M14" s="40" t="s">
        <v>325</v>
      </c>
      <c r="N14" s="42"/>
      <c r="O14" s="42"/>
      <c r="P14" s="42"/>
      <c r="Q14" s="42"/>
      <c r="R14" s="143">
        <v>1</v>
      </c>
      <c r="S14" s="41" t="s">
        <v>202</v>
      </c>
      <c r="T14" s="187" t="s">
        <v>335</v>
      </c>
      <c r="U14" s="42"/>
      <c r="V14" s="42"/>
      <c r="W14" s="143">
        <v>1</v>
      </c>
      <c r="X14" s="42"/>
      <c r="Y14" s="42"/>
      <c r="Z14" s="143">
        <v>1</v>
      </c>
      <c r="AA14" s="42"/>
      <c r="AB14" s="42"/>
      <c r="AC14" s="42"/>
      <c r="AD14" s="42"/>
      <c r="AE14" s="42"/>
      <c r="AF14" s="42"/>
      <c r="AG14" s="42"/>
      <c r="AH14" s="42"/>
      <c r="AI14" s="143">
        <v>1</v>
      </c>
      <c r="AJ14" s="42"/>
      <c r="AK14" s="42"/>
      <c r="AL14" s="42"/>
      <c r="AM14" s="42"/>
      <c r="AN14" s="42"/>
      <c r="AO14" s="42"/>
      <c r="AP14" s="42"/>
      <c r="AQ14" s="42"/>
      <c r="AR14" s="42"/>
      <c r="AS14" s="43">
        <f t="shared" ref="AS14:AS18" si="2">IF(I14="suma",SUM(AG14:AR14),IF(I14="creciente",MAX(AG14:AR14),IF(I14="DECRECIENTE",R14-MIN(AG14:AR14),IF(I14="CONSTANTE",AVERAGE(AG14:AR14)," "))))</f>
        <v>1</v>
      </c>
      <c r="AT14" s="43">
        <f t="shared" ref="AT14:AT18" si="3">IF(I14="suma",AS14/R14,IF(I14="creciente",AS14/(MAX(U14:AF14)),IF(I14="DECRECIENTE",AS14/(Q14-(MIN(U14:AF14))),IF(I14="CONSTANTE",AS14/AVERAGE(U14:AF14)," "))))</f>
        <v>1</v>
      </c>
      <c r="AU14" s="296" t="s">
        <v>336</v>
      </c>
      <c r="AV14" s="303" t="s">
        <v>337</v>
      </c>
      <c r="AW14" s="296" t="s">
        <v>338</v>
      </c>
      <c r="AX14" s="191" t="s">
        <v>106</v>
      </c>
      <c r="AY14" s="191" t="s">
        <v>198</v>
      </c>
      <c r="XFD14" s="31" t="s">
        <v>339</v>
      </c>
    </row>
    <row r="15" spans="1:51 16384:16384" ht="110.4" x14ac:dyDescent="0.3">
      <c r="A15" s="39"/>
      <c r="B15" s="39"/>
      <c r="C15" s="39">
        <v>9</v>
      </c>
      <c r="D15" s="40" t="s">
        <v>319</v>
      </c>
      <c r="E15" s="39"/>
      <c r="F15" s="156" t="s">
        <v>340</v>
      </c>
      <c r="G15" s="40" t="s">
        <v>341</v>
      </c>
      <c r="H15" s="40" t="s">
        <v>342</v>
      </c>
      <c r="I15" s="40" t="s">
        <v>323</v>
      </c>
      <c r="J15" s="40" t="s">
        <v>237</v>
      </c>
      <c r="K15" s="39" t="s">
        <v>212</v>
      </c>
      <c r="L15" s="187" t="s">
        <v>343</v>
      </c>
      <c r="M15" s="40" t="s">
        <v>325</v>
      </c>
      <c r="N15" s="42"/>
      <c r="O15" s="42"/>
      <c r="P15" s="42"/>
      <c r="Q15" s="42"/>
      <c r="R15" s="143">
        <v>1</v>
      </c>
      <c r="S15" s="41" t="s">
        <v>202</v>
      </c>
      <c r="T15" s="153" t="s">
        <v>344</v>
      </c>
      <c r="U15" s="42"/>
      <c r="V15" s="42"/>
      <c r="W15" s="143">
        <v>1</v>
      </c>
      <c r="X15" s="42"/>
      <c r="Y15" s="42"/>
      <c r="Z15" s="143">
        <v>1</v>
      </c>
      <c r="AA15" s="42"/>
      <c r="AB15" s="42"/>
      <c r="AC15" s="42"/>
      <c r="AD15" s="42"/>
      <c r="AE15" s="42"/>
      <c r="AF15" s="42"/>
      <c r="AG15" s="42"/>
      <c r="AH15" s="42"/>
      <c r="AI15" s="143">
        <v>1</v>
      </c>
      <c r="AJ15" s="42"/>
      <c r="AK15" s="42"/>
      <c r="AL15" s="42"/>
      <c r="AM15" s="42"/>
      <c r="AN15" s="42"/>
      <c r="AO15" s="42"/>
      <c r="AP15" s="42"/>
      <c r="AQ15" s="42"/>
      <c r="AR15" s="42"/>
      <c r="AS15" s="43">
        <f t="shared" si="2"/>
        <v>1</v>
      </c>
      <c r="AT15" s="43">
        <f t="shared" si="3"/>
        <v>1</v>
      </c>
      <c r="AU15" s="156" t="s">
        <v>345</v>
      </c>
      <c r="AV15" s="303" t="s">
        <v>346</v>
      </c>
      <c r="AW15" s="296" t="s">
        <v>347</v>
      </c>
      <c r="AX15" s="191" t="s">
        <v>106</v>
      </c>
      <c r="AY15" s="191" t="s">
        <v>198</v>
      </c>
      <c r="XFD15" s="31" t="s">
        <v>348</v>
      </c>
    </row>
    <row r="16" spans="1:51 16384:16384" ht="82.8" x14ac:dyDescent="0.3">
      <c r="A16" s="39"/>
      <c r="B16" s="39"/>
      <c r="C16" s="39">
        <v>9</v>
      </c>
      <c r="D16" s="40" t="s">
        <v>319</v>
      </c>
      <c r="E16" s="39"/>
      <c r="F16" s="156" t="s">
        <v>349</v>
      </c>
      <c r="G16" s="40" t="s">
        <v>350</v>
      </c>
      <c r="H16" s="40" t="s">
        <v>351</v>
      </c>
      <c r="I16" s="40" t="s">
        <v>323</v>
      </c>
      <c r="J16" s="40" t="s">
        <v>237</v>
      </c>
      <c r="K16" s="39" t="s">
        <v>212</v>
      </c>
      <c r="L16" s="187" t="s">
        <v>352</v>
      </c>
      <c r="M16" s="40" t="s">
        <v>325</v>
      </c>
      <c r="N16" s="42"/>
      <c r="O16" s="42"/>
      <c r="P16" s="42"/>
      <c r="Q16" s="42"/>
      <c r="R16" s="143">
        <v>1</v>
      </c>
      <c r="S16" s="41" t="s">
        <v>202</v>
      </c>
      <c r="T16" s="187" t="s">
        <v>353</v>
      </c>
      <c r="U16" s="42"/>
      <c r="V16" s="42"/>
      <c r="W16" s="143">
        <v>1</v>
      </c>
      <c r="X16" s="42"/>
      <c r="Y16" s="42"/>
      <c r="Z16" s="143">
        <v>1</v>
      </c>
      <c r="AA16" s="42"/>
      <c r="AB16" s="42"/>
      <c r="AC16" s="42"/>
      <c r="AD16" s="42"/>
      <c r="AE16" s="42"/>
      <c r="AF16" s="42"/>
      <c r="AG16" s="42"/>
      <c r="AH16" s="42"/>
      <c r="AI16" s="143">
        <v>1</v>
      </c>
      <c r="AJ16" s="42"/>
      <c r="AK16" s="42"/>
      <c r="AL16" s="42"/>
      <c r="AM16" s="42"/>
      <c r="AN16" s="42"/>
      <c r="AO16" s="42"/>
      <c r="AP16" s="42"/>
      <c r="AQ16" s="42"/>
      <c r="AR16" s="42"/>
      <c r="AS16" s="43">
        <f t="shared" si="2"/>
        <v>1</v>
      </c>
      <c r="AT16" s="43">
        <f t="shared" si="3"/>
        <v>1</v>
      </c>
      <c r="AU16" s="296" t="s">
        <v>354</v>
      </c>
      <c r="AV16" s="303" t="s">
        <v>355</v>
      </c>
      <c r="AW16" s="296" t="s">
        <v>356</v>
      </c>
      <c r="AX16" s="191" t="s">
        <v>106</v>
      </c>
      <c r="AY16" s="191" t="s">
        <v>198</v>
      </c>
      <c r="XFD16" s="31" t="s">
        <v>323</v>
      </c>
    </row>
    <row r="17" spans="1:51" ht="124.2" x14ac:dyDescent="0.3">
      <c r="A17" s="39"/>
      <c r="B17" s="39"/>
      <c r="C17" s="39">
        <v>9</v>
      </c>
      <c r="D17" s="40" t="s">
        <v>319</v>
      </c>
      <c r="E17" s="39"/>
      <c r="F17" s="156" t="s">
        <v>357</v>
      </c>
      <c r="G17" s="40" t="s">
        <v>358</v>
      </c>
      <c r="H17" s="40" t="s">
        <v>359</v>
      </c>
      <c r="I17" s="40" t="s">
        <v>323</v>
      </c>
      <c r="J17" s="40" t="s">
        <v>237</v>
      </c>
      <c r="K17" s="39" t="s">
        <v>212</v>
      </c>
      <c r="L17" s="187" t="s">
        <v>360</v>
      </c>
      <c r="M17" s="40" t="s">
        <v>325</v>
      </c>
      <c r="N17" s="42"/>
      <c r="O17" s="42"/>
      <c r="P17" s="42"/>
      <c r="Q17" s="42"/>
      <c r="R17" s="143">
        <v>1</v>
      </c>
      <c r="S17" s="41" t="s">
        <v>202</v>
      </c>
      <c r="T17" s="187" t="s">
        <v>361</v>
      </c>
      <c r="U17" s="42"/>
      <c r="V17" s="42"/>
      <c r="W17" s="143">
        <v>1</v>
      </c>
      <c r="X17" s="42"/>
      <c r="Y17" s="42"/>
      <c r="Z17" s="143">
        <v>1</v>
      </c>
      <c r="AA17" s="42"/>
      <c r="AB17" s="42"/>
      <c r="AC17" s="42"/>
      <c r="AD17" s="42"/>
      <c r="AE17" s="42"/>
      <c r="AF17" s="42"/>
      <c r="AG17" s="42"/>
      <c r="AH17" s="42"/>
      <c r="AI17" s="143">
        <v>1</v>
      </c>
      <c r="AJ17" s="42"/>
      <c r="AK17" s="42"/>
      <c r="AL17" s="42"/>
      <c r="AM17" s="42"/>
      <c r="AN17" s="42"/>
      <c r="AO17" s="42"/>
      <c r="AP17" s="42"/>
      <c r="AQ17" s="42"/>
      <c r="AR17" s="42"/>
      <c r="AS17" s="43">
        <f t="shared" si="2"/>
        <v>1</v>
      </c>
      <c r="AT17" s="43">
        <f t="shared" si="3"/>
        <v>1</v>
      </c>
      <c r="AU17" s="296" t="s">
        <v>362</v>
      </c>
      <c r="AV17" s="303" t="s">
        <v>363</v>
      </c>
      <c r="AW17" s="296" t="s">
        <v>364</v>
      </c>
      <c r="AX17" s="191" t="s">
        <v>106</v>
      </c>
      <c r="AY17" s="191" t="s">
        <v>198</v>
      </c>
    </row>
    <row r="18" spans="1:51" ht="69" x14ac:dyDescent="0.3">
      <c r="A18" s="39"/>
      <c r="B18" s="39"/>
      <c r="C18" s="39">
        <v>9</v>
      </c>
      <c r="D18" s="40" t="s">
        <v>319</v>
      </c>
      <c r="E18" s="39"/>
      <c r="F18" s="153" t="s">
        <v>365</v>
      </c>
      <c r="G18" s="40" t="s">
        <v>366</v>
      </c>
      <c r="H18" s="40" t="s">
        <v>367</v>
      </c>
      <c r="I18" s="40" t="s">
        <v>323</v>
      </c>
      <c r="J18" s="40" t="s">
        <v>198</v>
      </c>
      <c r="K18" s="39" t="s">
        <v>212</v>
      </c>
      <c r="L18" s="187" t="s">
        <v>368</v>
      </c>
      <c r="M18" s="40" t="s">
        <v>325</v>
      </c>
      <c r="N18" s="42"/>
      <c r="O18" s="42"/>
      <c r="P18" s="42"/>
      <c r="Q18" s="42"/>
      <c r="R18" s="143">
        <v>1</v>
      </c>
      <c r="S18" s="41" t="s">
        <v>202</v>
      </c>
      <c r="T18" s="187" t="s">
        <v>369</v>
      </c>
      <c r="U18" s="42"/>
      <c r="V18" s="42"/>
      <c r="W18" s="143">
        <v>1</v>
      </c>
      <c r="X18" s="42"/>
      <c r="Y18" s="42"/>
      <c r="Z18" s="143">
        <v>1</v>
      </c>
      <c r="AA18" s="42"/>
      <c r="AB18" s="42"/>
      <c r="AC18" s="42"/>
      <c r="AD18" s="42"/>
      <c r="AE18" s="42"/>
      <c r="AF18" s="42"/>
      <c r="AG18" s="42"/>
      <c r="AH18" s="42"/>
      <c r="AI18" s="143">
        <v>1</v>
      </c>
      <c r="AJ18" s="42"/>
      <c r="AK18" s="42"/>
      <c r="AL18" s="42"/>
      <c r="AM18" s="42"/>
      <c r="AN18" s="42"/>
      <c r="AO18" s="42"/>
      <c r="AP18" s="42"/>
      <c r="AQ18" s="42"/>
      <c r="AR18" s="42"/>
      <c r="AS18" s="43">
        <f t="shared" si="2"/>
        <v>1</v>
      </c>
      <c r="AT18" s="43">
        <f t="shared" si="3"/>
        <v>1</v>
      </c>
      <c r="AU18" s="296" t="s">
        <v>370</v>
      </c>
      <c r="AV18" s="303" t="s">
        <v>371</v>
      </c>
      <c r="AW18" s="296" t="s">
        <v>370</v>
      </c>
      <c r="AX18" s="191" t="s">
        <v>106</v>
      </c>
      <c r="AY18" s="191" t="s">
        <v>198</v>
      </c>
    </row>
    <row r="19" spans="1:51" x14ac:dyDescent="0.3">
      <c r="A19" s="621" t="s">
        <v>372</v>
      </c>
      <c r="B19" s="622"/>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622"/>
      <c r="AL19" s="622"/>
      <c r="AM19" s="622"/>
      <c r="AN19" s="622"/>
      <c r="AO19" s="622"/>
      <c r="AP19" s="622"/>
      <c r="AQ19" s="622"/>
      <c r="AR19" s="622"/>
      <c r="AS19" s="622"/>
      <c r="AT19" s="622"/>
      <c r="AU19" s="622"/>
      <c r="AV19" s="622"/>
      <c r="AW19" s="622"/>
      <c r="AX19" s="622"/>
      <c r="AY19" s="623"/>
    </row>
    <row r="20" spans="1:51" x14ac:dyDescent="0.3">
      <c r="A20" s="610" t="s">
        <v>308</v>
      </c>
      <c r="B20" s="609" t="s">
        <v>309</v>
      </c>
      <c r="C20" s="609"/>
      <c r="D20" s="609"/>
      <c r="E20" s="609"/>
      <c r="F20" s="609"/>
      <c r="G20" s="611" t="s">
        <v>310</v>
      </c>
      <c r="H20" s="611"/>
      <c r="I20" s="611"/>
      <c r="J20" s="611"/>
      <c r="K20" s="611"/>
      <c r="L20" s="611"/>
      <c r="M20" s="611"/>
      <c r="N20" s="611"/>
      <c r="O20" s="609" t="s">
        <v>309</v>
      </c>
      <c r="P20" s="609"/>
      <c r="Q20" s="609"/>
      <c r="R20" s="609"/>
      <c r="S20" s="609"/>
      <c r="T20" s="609"/>
      <c r="U20" s="609" t="s">
        <v>309</v>
      </c>
      <c r="V20" s="609"/>
      <c r="W20" s="609"/>
      <c r="X20" s="609"/>
      <c r="Y20" s="609"/>
      <c r="Z20" s="609"/>
      <c r="AA20" s="609"/>
      <c r="AB20" s="609"/>
      <c r="AC20" s="609" t="s">
        <v>309</v>
      </c>
      <c r="AD20" s="609"/>
      <c r="AE20" s="609"/>
      <c r="AF20" s="609"/>
      <c r="AG20" s="609"/>
      <c r="AH20" s="609"/>
      <c r="AI20" s="609"/>
      <c r="AJ20" s="609"/>
      <c r="AK20" s="609"/>
      <c r="AL20" s="609"/>
      <c r="AM20" s="609"/>
      <c r="AN20" s="609"/>
      <c r="AO20" s="611" t="s">
        <v>311</v>
      </c>
      <c r="AP20" s="611"/>
      <c r="AQ20" s="611"/>
      <c r="AR20" s="611"/>
      <c r="AS20" s="609" t="s">
        <v>312</v>
      </c>
      <c r="AT20" s="609"/>
      <c r="AU20" s="609"/>
      <c r="AV20" s="609"/>
      <c r="AW20" s="609"/>
      <c r="AX20" s="609"/>
      <c r="AY20" s="609"/>
    </row>
    <row r="21" spans="1:51" x14ac:dyDescent="0.3">
      <c r="A21" s="610"/>
      <c r="B21" s="609" t="s">
        <v>373</v>
      </c>
      <c r="C21" s="609"/>
      <c r="D21" s="609"/>
      <c r="E21" s="609"/>
      <c r="F21" s="609"/>
      <c r="G21" s="611"/>
      <c r="H21" s="611"/>
      <c r="I21" s="611"/>
      <c r="J21" s="611"/>
      <c r="K21" s="611"/>
      <c r="L21" s="611"/>
      <c r="M21" s="611"/>
      <c r="N21" s="611"/>
      <c r="O21" s="609" t="s">
        <v>374</v>
      </c>
      <c r="P21" s="609"/>
      <c r="Q21" s="609"/>
      <c r="R21" s="609"/>
      <c r="S21" s="609"/>
      <c r="T21" s="609"/>
      <c r="U21" s="609" t="s">
        <v>314</v>
      </c>
      <c r="V21" s="609"/>
      <c r="W21" s="609"/>
      <c r="X21" s="609"/>
      <c r="Y21" s="609"/>
      <c r="Z21" s="609"/>
      <c r="AA21" s="609"/>
      <c r="AB21" s="609"/>
      <c r="AC21" s="609" t="s">
        <v>314</v>
      </c>
      <c r="AD21" s="609"/>
      <c r="AE21" s="609"/>
      <c r="AF21" s="609"/>
      <c r="AG21" s="609"/>
      <c r="AH21" s="609"/>
      <c r="AI21" s="609"/>
      <c r="AJ21" s="609"/>
      <c r="AK21" s="609"/>
      <c r="AL21" s="609"/>
      <c r="AM21" s="609"/>
      <c r="AN21" s="609"/>
      <c r="AO21" s="611"/>
      <c r="AP21" s="611"/>
      <c r="AQ21" s="611"/>
      <c r="AR21" s="611"/>
      <c r="AS21" s="609" t="s">
        <v>315</v>
      </c>
      <c r="AT21" s="609"/>
      <c r="AU21" s="609"/>
      <c r="AV21" s="609"/>
      <c r="AW21" s="609"/>
      <c r="AX21" s="609"/>
      <c r="AY21" s="609"/>
    </row>
    <row r="22" spans="1:51" ht="15" customHeight="1" x14ac:dyDescent="0.3">
      <c r="A22" s="610"/>
      <c r="B22" s="609" t="s">
        <v>375</v>
      </c>
      <c r="C22" s="609"/>
      <c r="D22" s="609"/>
      <c r="E22" s="609"/>
      <c r="F22" s="609"/>
      <c r="G22" s="611"/>
      <c r="H22" s="611"/>
      <c r="I22" s="611"/>
      <c r="J22" s="611"/>
      <c r="K22" s="611"/>
      <c r="L22" s="611"/>
      <c r="M22" s="611"/>
      <c r="N22" s="611"/>
      <c r="O22" s="609" t="s">
        <v>376</v>
      </c>
      <c r="P22" s="609"/>
      <c r="Q22" s="609"/>
      <c r="R22" s="609"/>
      <c r="S22" s="609"/>
      <c r="T22" s="609"/>
      <c r="U22" s="609" t="s">
        <v>317</v>
      </c>
      <c r="V22" s="609"/>
      <c r="W22" s="609"/>
      <c r="X22" s="609"/>
      <c r="Y22" s="609"/>
      <c r="Z22" s="609"/>
      <c r="AA22" s="609"/>
      <c r="AB22" s="609"/>
      <c r="AC22" s="609" t="s">
        <v>317</v>
      </c>
      <c r="AD22" s="609"/>
      <c r="AE22" s="609"/>
      <c r="AF22" s="609"/>
      <c r="AG22" s="609"/>
      <c r="AH22" s="609"/>
      <c r="AI22" s="609"/>
      <c r="AJ22" s="609"/>
      <c r="AK22" s="609"/>
      <c r="AL22" s="609"/>
      <c r="AM22" s="609"/>
      <c r="AN22" s="609"/>
      <c r="AO22" s="611"/>
      <c r="AP22" s="611"/>
      <c r="AQ22" s="611"/>
      <c r="AR22" s="611"/>
      <c r="AS22" s="609" t="s">
        <v>318</v>
      </c>
      <c r="AT22" s="609"/>
      <c r="AU22" s="609"/>
      <c r="AV22" s="609"/>
      <c r="AW22" s="609"/>
      <c r="AX22" s="609"/>
      <c r="AY22" s="609"/>
    </row>
  </sheetData>
  <mergeCells count="62">
    <mergeCell ref="B22:F22"/>
    <mergeCell ref="O22:T22"/>
    <mergeCell ref="U22:AB22"/>
    <mergeCell ref="AC22:AN22"/>
    <mergeCell ref="B21:F21"/>
    <mergeCell ref="O21:T21"/>
    <mergeCell ref="U21:AB21"/>
    <mergeCell ref="AC21:AN21"/>
    <mergeCell ref="G20:N22"/>
    <mergeCell ref="O20:T20"/>
    <mergeCell ref="U20:AB20"/>
    <mergeCell ref="AC20:AN20"/>
    <mergeCell ref="AO20:AR22"/>
    <mergeCell ref="AS20:AY20"/>
    <mergeCell ref="AS22:AY22"/>
    <mergeCell ref="AS21:AY21"/>
    <mergeCell ref="AY5:AY12"/>
    <mergeCell ref="AV5:AV12"/>
    <mergeCell ref="AW5:AW12"/>
    <mergeCell ref="AX5:AX12"/>
    <mergeCell ref="AG11:AR11"/>
    <mergeCell ref="A19:AY19"/>
    <mergeCell ref="A20:A22"/>
    <mergeCell ref="B20:F20"/>
    <mergeCell ref="A6:A8"/>
    <mergeCell ref="B6:C8"/>
    <mergeCell ref="D6:D8"/>
    <mergeCell ref="E6:F6"/>
    <mergeCell ref="I6:T8"/>
    <mergeCell ref="E7:F7"/>
    <mergeCell ref="E8:F8"/>
    <mergeCell ref="G6:H6"/>
    <mergeCell ref="G7:H7"/>
    <mergeCell ref="G8:H8"/>
    <mergeCell ref="A9:D9"/>
    <mergeCell ref="E9:AF9"/>
    <mergeCell ref="A5:AF5"/>
    <mergeCell ref="AG5:AT10"/>
    <mergeCell ref="AU5:AU12"/>
    <mergeCell ref="G11:G12"/>
    <mergeCell ref="A10:D10"/>
    <mergeCell ref="E10:AF10"/>
    <mergeCell ref="A11:E11"/>
    <mergeCell ref="F11:F12"/>
    <mergeCell ref="L11:L12"/>
    <mergeCell ref="H11:H12"/>
    <mergeCell ref="I11:I12"/>
    <mergeCell ref="J11:J12"/>
    <mergeCell ref="K11:K12"/>
    <mergeCell ref="AS11:AT11"/>
    <mergeCell ref="M11:M12"/>
    <mergeCell ref="N11:R11"/>
    <mergeCell ref="S11:S12"/>
    <mergeCell ref="T11:T12"/>
    <mergeCell ref="U11:AF11"/>
    <mergeCell ref="A1:AW1"/>
    <mergeCell ref="AX1:AY1"/>
    <mergeCell ref="A2:AW2"/>
    <mergeCell ref="AX2:AY2"/>
    <mergeCell ref="A3:AW4"/>
    <mergeCell ref="AX3:AY3"/>
    <mergeCell ref="AX4:AY4"/>
  </mergeCells>
  <dataValidations count="1">
    <dataValidation type="list" allowBlank="1" showInputMessage="1" showErrorMessage="1" sqref="I13:I18" xr:uid="{100127D6-CA68-4F5E-8C71-A93D38DD4903}">
      <formula1>$XFD$13:$XFD$17</formula1>
    </dataValidation>
  </dataValidations>
  <hyperlinks>
    <hyperlink ref="AV13" r:id="rId1" xr:uid="{A4B99D0B-4100-48DE-A605-03B1781B9B0F}"/>
    <hyperlink ref="AV15" r:id="rId2" xr:uid="{9AFF126B-B173-4CD7-BF7E-C3D1A197FEB8}"/>
    <hyperlink ref="AV16" r:id="rId3" xr:uid="{184DF6DC-4073-4ABF-A76F-806EB16F36B1}"/>
    <hyperlink ref="AV14" r:id="rId4" xr:uid="{0F9DA275-33F3-4D67-AF3A-01979AE2CD85}"/>
    <hyperlink ref="AV17" r:id="rId5" xr:uid="{AAFB8B78-1556-458F-B2E9-AF4F829BA728}"/>
    <hyperlink ref="AV18" r:id="rId6" xr:uid="{04DB6140-2D3F-4FF5-A0ED-431C94B25962}"/>
  </hyperlinks>
  <pageMargins left="0.23622047244094491" right="0.23622047244094491" top="0.74803149606299213" bottom="0.74803149606299213" header="0.31496062992125984" footer="0.31496062992125984"/>
  <pageSetup paperSize="5" scale="22" orientation="landscape" r:id="rId7"/>
  <headerFooter>
    <oddFooter>&amp;C_x000D_&amp;1#&amp;"Calibri"&amp;10&amp;K000000 Información Pública Clasificada</oddFooter>
  </headerFooter>
  <legacy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A149B-F447-4E4F-A9F2-C336364BF0D7}">
  <sheetPr>
    <tabColor theme="7" tint="0.39997558519241921"/>
  </sheetPr>
  <dimension ref="A1:B13"/>
  <sheetViews>
    <sheetView workbookViewId="0">
      <selection activeCell="B3" sqref="B3"/>
    </sheetView>
  </sheetViews>
  <sheetFormatPr baseColWidth="10" defaultColWidth="11.44140625" defaultRowHeight="14.4" x14ac:dyDescent="0.3"/>
  <sheetData>
    <row r="1" spans="1:2" x14ac:dyDescent="0.3">
      <c r="A1" t="s">
        <v>377</v>
      </c>
      <c r="B1" t="s">
        <v>378</v>
      </c>
    </row>
    <row r="2" spans="1:2" x14ac:dyDescent="0.3">
      <c r="A2" t="s">
        <v>379</v>
      </c>
      <c r="B2" t="s">
        <v>199</v>
      </c>
    </row>
    <row r="3" spans="1:2" x14ac:dyDescent="0.3">
      <c r="A3" t="s">
        <v>380</v>
      </c>
      <c r="B3" t="s">
        <v>381</v>
      </c>
    </row>
    <row r="4" spans="1:2" x14ac:dyDescent="0.3">
      <c r="A4" t="s">
        <v>382</v>
      </c>
    </row>
    <row r="5" spans="1:2" x14ac:dyDescent="0.3">
      <c r="A5" t="s">
        <v>383</v>
      </c>
    </row>
    <row r="6" spans="1:2" x14ac:dyDescent="0.3">
      <c r="A6" t="s">
        <v>384</v>
      </c>
    </row>
    <row r="7" spans="1:2" x14ac:dyDescent="0.3">
      <c r="A7" t="s">
        <v>385</v>
      </c>
    </row>
    <row r="8" spans="1:2" x14ac:dyDescent="0.3">
      <c r="A8" t="s">
        <v>386</v>
      </c>
    </row>
    <row r="9" spans="1:2" x14ac:dyDescent="0.3">
      <c r="A9" t="s">
        <v>387</v>
      </c>
    </row>
    <row r="10" spans="1:2" x14ac:dyDescent="0.3">
      <c r="A10" t="s">
        <v>388</v>
      </c>
    </row>
    <row r="11" spans="1:2" x14ac:dyDescent="0.3">
      <c r="A11" t="s">
        <v>233</v>
      </c>
    </row>
    <row r="12" spans="1:2" x14ac:dyDescent="0.3">
      <c r="A12" t="s">
        <v>389</v>
      </c>
    </row>
    <row r="13" spans="1:2" x14ac:dyDescent="0.3">
      <c r="A13" t="s">
        <v>390</v>
      </c>
    </row>
  </sheetData>
  <pageMargins left="0.7" right="0.7" top="0.75" bottom="0.75" header="0.3" footer="0.3"/>
  <headerFooter>
    <oddFooter>&amp;C_x000D_&amp;1#&amp;"Calibri"&amp;10&amp;K000000 Información Pública Clasificada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BK58"/>
  <sheetViews>
    <sheetView topLeftCell="AQ1" zoomScale="70" zoomScaleNormal="70" workbookViewId="0">
      <selection activeCell="BI4" sqref="BI4:BK4"/>
    </sheetView>
  </sheetViews>
  <sheetFormatPr baseColWidth="10" defaultColWidth="19.44140625" defaultRowHeight="13.8" x14ac:dyDescent="0.3"/>
  <cols>
    <col min="1" max="1" width="29.5546875" style="31" bestFit="1" customWidth="1"/>
    <col min="2" max="17" width="11" style="31" customWidth="1"/>
    <col min="18" max="19" width="12.109375" style="31" customWidth="1"/>
    <col min="20" max="23" width="8.109375" style="31" customWidth="1"/>
    <col min="24" max="24" width="9.44140625" style="31" customWidth="1"/>
    <col min="25" max="25" width="8.109375" style="31" customWidth="1"/>
    <col min="26" max="30" width="7.88671875" style="31" customWidth="1"/>
    <col min="31" max="31" width="11.33203125" style="31" customWidth="1"/>
    <col min="32" max="32" width="2.33203125" style="31" customWidth="1"/>
    <col min="33" max="33" width="19.44140625" style="31" customWidth="1"/>
    <col min="34" max="51" width="11.33203125" style="31" customWidth="1"/>
    <col min="52" max="63" width="8.88671875" style="31" customWidth="1"/>
    <col min="64" max="16384" width="19.44140625" style="31"/>
  </cols>
  <sheetData>
    <row r="1" spans="1:63" ht="15.9" customHeight="1" x14ac:dyDescent="0.3">
      <c r="A1" s="620" t="s">
        <v>0</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0"/>
      <c r="AS1" s="620"/>
      <c r="AT1" s="620"/>
      <c r="AU1" s="620"/>
      <c r="AV1" s="620"/>
      <c r="AW1" s="620"/>
      <c r="AX1" s="620"/>
      <c r="AY1" s="620"/>
      <c r="AZ1" s="620"/>
      <c r="BA1" s="620"/>
      <c r="BB1" s="620"/>
      <c r="BC1" s="620"/>
      <c r="BD1" s="620"/>
      <c r="BE1" s="620"/>
      <c r="BF1" s="620"/>
      <c r="BG1" s="620"/>
      <c r="BH1" s="620"/>
      <c r="BI1" s="627" t="s">
        <v>391</v>
      </c>
      <c r="BJ1" s="627"/>
      <c r="BK1" s="627"/>
    </row>
    <row r="2" spans="1:63" ht="15.9" customHeight="1" x14ac:dyDescent="0.3">
      <c r="A2" s="620" t="s">
        <v>2</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0"/>
      <c r="AN2" s="620"/>
      <c r="AO2" s="620"/>
      <c r="AP2" s="620"/>
      <c r="AQ2" s="620"/>
      <c r="AR2" s="620"/>
      <c r="AS2" s="620"/>
      <c r="AT2" s="620"/>
      <c r="AU2" s="620"/>
      <c r="AV2" s="620"/>
      <c r="AW2" s="620"/>
      <c r="AX2" s="620"/>
      <c r="AY2" s="620"/>
      <c r="AZ2" s="620"/>
      <c r="BA2" s="620"/>
      <c r="BB2" s="620"/>
      <c r="BC2" s="620"/>
      <c r="BD2" s="620"/>
      <c r="BE2" s="620"/>
      <c r="BF2" s="620"/>
      <c r="BG2" s="620"/>
      <c r="BH2" s="620"/>
      <c r="BI2" s="627" t="s">
        <v>3</v>
      </c>
      <c r="BJ2" s="627"/>
      <c r="BK2" s="627"/>
    </row>
    <row r="3" spans="1:63" ht="26.1" customHeight="1" x14ac:dyDescent="0.3">
      <c r="A3" s="620" t="s">
        <v>392</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0"/>
      <c r="AZ3" s="620"/>
      <c r="BA3" s="620"/>
      <c r="BB3" s="620"/>
      <c r="BC3" s="620"/>
      <c r="BD3" s="620"/>
      <c r="BE3" s="620"/>
      <c r="BF3" s="620"/>
      <c r="BG3" s="620"/>
      <c r="BH3" s="620"/>
      <c r="BI3" s="627" t="s">
        <v>5</v>
      </c>
      <c r="BJ3" s="627"/>
      <c r="BK3" s="627"/>
    </row>
    <row r="4" spans="1:63" ht="15.9" customHeight="1" x14ac:dyDescent="0.3">
      <c r="A4" s="620" t="s">
        <v>393</v>
      </c>
      <c r="B4" s="620"/>
      <c r="C4" s="620"/>
      <c r="D4" s="620"/>
      <c r="E4" s="620"/>
      <c r="F4" s="620"/>
      <c r="G4" s="620"/>
      <c r="H4" s="620"/>
      <c r="I4" s="620"/>
      <c r="J4" s="620"/>
      <c r="K4" s="620"/>
      <c r="L4" s="620"/>
      <c r="M4" s="620"/>
      <c r="N4" s="620"/>
      <c r="O4" s="620"/>
      <c r="P4" s="620"/>
      <c r="Q4" s="620"/>
      <c r="R4" s="620"/>
      <c r="S4" s="620"/>
      <c r="T4" s="620"/>
      <c r="U4" s="620"/>
      <c r="V4" s="620"/>
      <c r="W4" s="620"/>
      <c r="X4" s="620"/>
      <c r="Y4" s="620"/>
      <c r="Z4" s="620"/>
      <c r="AA4" s="620"/>
      <c r="AB4" s="620"/>
      <c r="AC4" s="620"/>
      <c r="AD4" s="620"/>
      <c r="AE4" s="620"/>
      <c r="AF4" s="620"/>
      <c r="AG4" s="620"/>
      <c r="AH4" s="620"/>
      <c r="AI4" s="620"/>
      <c r="AJ4" s="620"/>
      <c r="AK4" s="620"/>
      <c r="AL4" s="620"/>
      <c r="AM4" s="620"/>
      <c r="AN4" s="620"/>
      <c r="AO4" s="620"/>
      <c r="AP4" s="620"/>
      <c r="AQ4" s="620"/>
      <c r="AR4" s="620"/>
      <c r="AS4" s="620"/>
      <c r="AT4" s="620"/>
      <c r="AU4" s="620"/>
      <c r="AV4" s="620"/>
      <c r="AW4" s="620"/>
      <c r="AX4" s="620"/>
      <c r="AY4" s="620"/>
      <c r="AZ4" s="620"/>
      <c r="BA4" s="620"/>
      <c r="BB4" s="620"/>
      <c r="BC4" s="620"/>
      <c r="BD4" s="620"/>
      <c r="BE4" s="620"/>
      <c r="BF4" s="620"/>
      <c r="BG4" s="620"/>
      <c r="BH4" s="620"/>
      <c r="BI4" s="624" t="s">
        <v>394</v>
      </c>
      <c r="BJ4" s="625"/>
      <c r="BK4" s="626"/>
    </row>
    <row r="5" spans="1:63" ht="26.1" customHeight="1" x14ac:dyDescent="0.3">
      <c r="A5" s="628" t="s">
        <v>395</v>
      </c>
      <c r="B5" s="628"/>
      <c r="C5" s="628"/>
      <c r="D5" s="628"/>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G5" s="628" t="s">
        <v>396</v>
      </c>
      <c r="AH5" s="628"/>
      <c r="AI5" s="628"/>
      <c r="AJ5" s="628"/>
      <c r="AK5" s="628"/>
      <c r="AL5" s="628"/>
      <c r="AM5" s="628"/>
      <c r="AN5" s="628"/>
      <c r="AO5" s="628"/>
      <c r="AP5" s="628"/>
      <c r="AQ5" s="628"/>
      <c r="AR5" s="628"/>
      <c r="AS5" s="628"/>
      <c r="AT5" s="628"/>
      <c r="AU5" s="628"/>
      <c r="AV5" s="628"/>
      <c r="AW5" s="628"/>
      <c r="AX5" s="628"/>
      <c r="AY5" s="628"/>
      <c r="AZ5" s="628"/>
      <c r="BA5" s="628"/>
      <c r="BB5" s="628"/>
      <c r="BC5" s="628"/>
      <c r="BD5" s="628"/>
      <c r="BE5" s="628"/>
      <c r="BF5" s="628"/>
      <c r="BG5" s="628"/>
      <c r="BH5" s="628"/>
      <c r="BI5" s="629"/>
      <c r="BJ5" s="629"/>
      <c r="BK5" s="629"/>
    </row>
    <row r="6" spans="1:63" ht="31.5" customHeight="1" x14ac:dyDescent="0.3">
      <c r="A6" s="67" t="s">
        <v>397</v>
      </c>
      <c r="B6" s="634"/>
      <c r="C6" s="634"/>
      <c r="D6" s="634"/>
      <c r="E6" s="634"/>
      <c r="F6" s="634"/>
      <c r="G6" s="634"/>
      <c r="H6" s="634"/>
      <c r="I6" s="634"/>
      <c r="J6" s="634"/>
      <c r="K6" s="634"/>
      <c r="L6" s="634"/>
      <c r="M6" s="634"/>
      <c r="N6" s="634"/>
      <c r="O6" s="634"/>
      <c r="P6" s="634"/>
      <c r="Q6" s="634"/>
      <c r="R6" s="634"/>
      <c r="S6" s="634"/>
      <c r="T6" s="634"/>
      <c r="U6" s="634"/>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4"/>
      <c r="AY6" s="634"/>
      <c r="AZ6" s="634"/>
      <c r="BA6" s="634"/>
      <c r="BB6" s="634"/>
      <c r="BC6" s="634"/>
      <c r="BD6" s="634"/>
      <c r="BE6" s="634"/>
      <c r="BF6" s="634"/>
      <c r="BG6" s="634"/>
      <c r="BH6" s="634"/>
      <c r="BI6" s="634"/>
      <c r="BJ6" s="634"/>
      <c r="BK6" s="634"/>
    </row>
    <row r="7" spans="1:63" ht="31.5" customHeight="1" x14ac:dyDescent="0.3">
      <c r="A7" s="68" t="s">
        <v>398</v>
      </c>
      <c r="B7" s="632"/>
      <c r="C7" s="635"/>
      <c r="D7" s="635"/>
      <c r="E7" s="635"/>
      <c r="F7" s="635"/>
      <c r="G7" s="635"/>
      <c r="H7" s="635"/>
      <c r="I7" s="635"/>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635"/>
      <c r="AK7" s="635"/>
      <c r="AL7" s="635"/>
      <c r="AM7" s="635"/>
      <c r="AN7" s="635"/>
      <c r="AO7" s="635"/>
      <c r="AP7" s="635"/>
      <c r="AQ7" s="635"/>
      <c r="AR7" s="635"/>
      <c r="AS7" s="635"/>
      <c r="AT7" s="635"/>
      <c r="AU7" s="635"/>
      <c r="AV7" s="635"/>
      <c r="AW7" s="635"/>
      <c r="AX7" s="635"/>
      <c r="AY7" s="635"/>
      <c r="AZ7" s="635"/>
      <c r="BA7" s="635"/>
      <c r="BB7" s="635"/>
      <c r="BC7" s="635"/>
      <c r="BD7" s="635"/>
      <c r="BE7" s="635"/>
      <c r="BF7" s="635"/>
      <c r="BG7" s="635"/>
      <c r="BH7" s="635"/>
      <c r="BI7" s="635"/>
      <c r="BJ7" s="635"/>
      <c r="BK7" s="633"/>
    </row>
    <row r="8" spans="1:63" ht="18.75" customHeight="1" x14ac:dyDescent="0.3">
      <c r="A8" s="59"/>
      <c r="B8" s="59"/>
      <c r="C8" s="59"/>
      <c r="D8" s="59"/>
      <c r="E8" s="59"/>
      <c r="F8" s="59"/>
      <c r="G8" s="59"/>
      <c r="H8" s="59"/>
      <c r="I8" s="59"/>
      <c r="J8" s="59"/>
      <c r="K8" s="60"/>
      <c r="L8" s="60"/>
      <c r="M8" s="60"/>
      <c r="N8" s="60"/>
      <c r="O8" s="60"/>
      <c r="P8" s="60"/>
      <c r="Q8" s="60"/>
      <c r="R8" s="60"/>
      <c r="S8" s="60"/>
      <c r="T8" s="60"/>
      <c r="U8" s="60"/>
      <c r="V8" s="60"/>
      <c r="W8" s="60"/>
      <c r="X8" s="60"/>
      <c r="Y8" s="60"/>
      <c r="Z8" s="60"/>
      <c r="AA8" s="60"/>
      <c r="AB8" s="60"/>
      <c r="AC8" s="60"/>
      <c r="AD8" s="60"/>
      <c r="AE8" s="60"/>
      <c r="AG8" s="59"/>
      <c r="AH8" s="60"/>
      <c r="AI8" s="60"/>
      <c r="AJ8" s="60"/>
      <c r="AK8" s="60"/>
      <c r="AL8" s="60"/>
      <c r="AM8" s="60"/>
      <c r="AN8" s="60"/>
      <c r="AO8" s="60"/>
    </row>
    <row r="9" spans="1:63" ht="30" customHeight="1" x14ac:dyDescent="0.3">
      <c r="A9" s="630" t="s">
        <v>399</v>
      </c>
      <c r="B9" s="93" t="s">
        <v>29</v>
      </c>
      <c r="C9" s="93" t="s">
        <v>30</v>
      </c>
      <c r="D9" s="632" t="s">
        <v>8</v>
      </c>
      <c r="E9" s="633"/>
      <c r="F9" s="93" t="s">
        <v>31</v>
      </c>
      <c r="G9" s="93" t="s">
        <v>32</v>
      </c>
      <c r="H9" s="632" t="s">
        <v>33</v>
      </c>
      <c r="I9" s="633"/>
      <c r="J9" s="93" t="s">
        <v>34</v>
      </c>
      <c r="K9" s="93" t="s">
        <v>35</v>
      </c>
      <c r="L9" s="632" t="s">
        <v>36</v>
      </c>
      <c r="M9" s="633"/>
      <c r="N9" s="93" t="s">
        <v>37</v>
      </c>
      <c r="O9" s="93" t="s">
        <v>38</v>
      </c>
      <c r="P9" s="632" t="s">
        <v>39</v>
      </c>
      <c r="Q9" s="633"/>
      <c r="R9" s="632" t="s">
        <v>400</v>
      </c>
      <c r="S9" s="633"/>
      <c r="T9" s="632" t="s">
        <v>401</v>
      </c>
      <c r="U9" s="635"/>
      <c r="V9" s="635"/>
      <c r="W9" s="635"/>
      <c r="X9" s="635"/>
      <c r="Y9" s="633"/>
      <c r="Z9" s="632" t="s">
        <v>402</v>
      </c>
      <c r="AA9" s="635"/>
      <c r="AB9" s="635"/>
      <c r="AC9" s="635"/>
      <c r="AD9" s="635"/>
      <c r="AE9" s="633"/>
      <c r="AG9" s="630" t="s">
        <v>399</v>
      </c>
      <c r="AH9" s="93" t="s">
        <v>29</v>
      </c>
      <c r="AI9" s="93" t="s">
        <v>30</v>
      </c>
      <c r="AJ9" s="632" t="s">
        <v>8</v>
      </c>
      <c r="AK9" s="633"/>
      <c r="AL9" s="93" t="s">
        <v>31</v>
      </c>
      <c r="AM9" s="93" t="s">
        <v>32</v>
      </c>
      <c r="AN9" s="632" t="s">
        <v>33</v>
      </c>
      <c r="AO9" s="633"/>
      <c r="AP9" s="93" t="s">
        <v>34</v>
      </c>
      <c r="AQ9" s="93" t="s">
        <v>35</v>
      </c>
      <c r="AR9" s="632" t="s">
        <v>36</v>
      </c>
      <c r="AS9" s="633"/>
      <c r="AT9" s="93" t="s">
        <v>37</v>
      </c>
      <c r="AU9" s="93" t="s">
        <v>38</v>
      </c>
      <c r="AV9" s="632" t="s">
        <v>39</v>
      </c>
      <c r="AW9" s="633"/>
      <c r="AX9" s="632" t="s">
        <v>400</v>
      </c>
      <c r="AY9" s="633"/>
      <c r="AZ9" s="632" t="s">
        <v>401</v>
      </c>
      <c r="BA9" s="635"/>
      <c r="BB9" s="635"/>
      <c r="BC9" s="635"/>
      <c r="BD9" s="635"/>
      <c r="BE9" s="633"/>
      <c r="BF9" s="632" t="s">
        <v>402</v>
      </c>
      <c r="BG9" s="635"/>
      <c r="BH9" s="635"/>
      <c r="BI9" s="635"/>
      <c r="BJ9" s="635"/>
      <c r="BK9" s="633"/>
    </row>
    <row r="10" spans="1:63" ht="36" customHeight="1" x14ac:dyDescent="0.3">
      <c r="A10" s="631"/>
      <c r="B10" s="44" t="s">
        <v>403</v>
      </c>
      <c r="C10" s="44" t="s">
        <v>403</v>
      </c>
      <c r="D10" s="44" t="s">
        <v>403</v>
      </c>
      <c r="E10" s="44" t="s">
        <v>404</v>
      </c>
      <c r="F10" s="44" t="s">
        <v>403</v>
      </c>
      <c r="G10" s="44" t="s">
        <v>403</v>
      </c>
      <c r="H10" s="44" t="s">
        <v>403</v>
      </c>
      <c r="I10" s="44" t="s">
        <v>404</v>
      </c>
      <c r="J10" s="44" t="s">
        <v>403</v>
      </c>
      <c r="K10" s="44" t="s">
        <v>403</v>
      </c>
      <c r="L10" s="44" t="s">
        <v>403</v>
      </c>
      <c r="M10" s="44" t="s">
        <v>404</v>
      </c>
      <c r="N10" s="44" t="s">
        <v>403</v>
      </c>
      <c r="O10" s="44" t="s">
        <v>403</v>
      </c>
      <c r="P10" s="44" t="s">
        <v>403</v>
      </c>
      <c r="Q10" s="44" t="s">
        <v>404</v>
      </c>
      <c r="R10" s="44" t="s">
        <v>403</v>
      </c>
      <c r="S10" s="44" t="s">
        <v>404</v>
      </c>
      <c r="T10" s="87" t="s">
        <v>405</v>
      </c>
      <c r="U10" s="87" t="s">
        <v>406</v>
      </c>
      <c r="V10" s="87" t="s">
        <v>407</v>
      </c>
      <c r="W10" s="87" t="s">
        <v>408</v>
      </c>
      <c r="X10" s="88" t="s">
        <v>409</v>
      </c>
      <c r="Y10" s="87" t="s">
        <v>410</v>
      </c>
      <c r="Z10" s="44" t="s">
        <v>411</v>
      </c>
      <c r="AA10" s="61" t="s">
        <v>412</v>
      </c>
      <c r="AB10" s="44" t="s">
        <v>413</v>
      </c>
      <c r="AC10" s="44" t="s">
        <v>414</v>
      </c>
      <c r="AD10" s="44" t="s">
        <v>415</v>
      </c>
      <c r="AE10" s="44" t="s">
        <v>416</v>
      </c>
      <c r="AG10" s="631"/>
      <c r="AH10" s="44" t="s">
        <v>403</v>
      </c>
      <c r="AI10" s="44" t="s">
        <v>403</v>
      </c>
      <c r="AJ10" s="44" t="s">
        <v>403</v>
      </c>
      <c r="AK10" s="44" t="s">
        <v>404</v>
      </c>
      <c r="AL10" s="44" t="s">
        <v>403</v>
      </c>
      <c r="AM10" s="44" t="s">
        <v>403</v>
      </c>
      <c r="AN10" s="44" t="s">
        <v>403</v>
      </c>
      <c r="AO10" s="44" t="s">
        <v>404</v>
      </c>
      <c r="AP10" s="44" t="s">
        <v>403</v>
      </c>
      <c r="AQ10" s="44" t="s">
        <v>403</v>
      </c>
      <c r="AR10" s="44" t="s">
        <v>403</v>
      </c>
      <c r="AS10" s="44" t="s">
        <v>404</v>
      </c>
      <c r="AT10" s="44" t="s">
        <v>403</v>
      </c>
      <c r="AU10" s="44" t="s">
        <v>403</v>
      </c>
      <c r="AV10" s="44" t="s">
        <v>403</v>
      </c>
      <c r="AW10" s="44" t="s">
        <v>404</v>
      </c>
      <c r="AX10" s="44" t="s">
        <v>403</v>
      </c>
      <c r="AY10" s="44" t="s">
        <v>404</v>
      </c>
      <c r="AZ10" s="87" t="s">
        <v>405</v>
      </c>
      <c r="BA10" s="87" t="s">
        <v>406</v>
      </c>
      <c r="BB10" s="87" t="s">
        <v>407</v>
      </c>
      <c r="BC10" s="87" t="s">
        <v>408</v>
      </c>
      <c r="BD10" s="88" t="s">
        <v>409</v>
      </c>
      <c r="BE10" s="87" t="s">
        <v>410</v>
      </c>
      <c r="BF10" s="85" t="s">
        <v>411</v>
      </c>
      <c r="BG10" s="86" t="s">
        <v>412</v>
      </c>
      <c r="BH10" s="85" t="s">
        <v>413</v>
      </c>
      <c r="BI10" s="85" t="s">
        <v>414</v>
      </c>
      <c r="BJ10" s="85" t="s">
        <v>415</v>
      </c>
      <c r="BK10" s="85" t="s">
        <v>416</v>
      </c>
    </row>
    <row r="11" spans="1:63" x14ac:dyDescent="0.3">
      <c r="A11" s="62" t="s">
        <v>417</v>
      </c>
      <c r="B11" s="62"/>
      <c r="C11" s="62"/>
      <c r="D11" s="62"/>
      <c r="E11" s="96"/>
      <c r="F11" s="62"/>
      <c r="G11" s="62"/>
      <c r="H11" s="62"/>
      <c r="I11" s="96"/>
      <c r="J11" s="62"/>
      <c r="K11" s="62"/>
      <c r="L11" s="62"/>
      <c r="M11" s="96"/>
      <c r="N11" s="62"/>
      <c r="O11" s="62"/>
      <c r="P11" s="62"/>
      <c r="Q11" s="96"/>
      <c r="R11" s="90">
        <f t="shared" ref="R11:R31" si="0">B11+C11+D11+F11+G11+H11+J11+K11+L11+N11+O11+P11</f>
        <v>0</v>
      </c>
      <c r="S11" s="69">
        <f>+E11+I11+M11+Q11</f>
        <v>0</v>
      </c>
      <c r="T11" s="89"/>
      <c r="U11" s="89"/>
      <c r="V11" s="89"/>
      <c r="W11" s="89"/>
      <c r="X11" s="89"/>
      <c r="Y11" s="64"/>
      <c r="Z11" s="64"/>
      <c r="AA11" s="64"/>
      <c r="AB11" s="64"/>
      <c r="AC11" s="64"/>
      <c r="AD11" s="64"/>
      <c r="AE11" s="65"/>
      <c r="AG11" s="62" t="s">
        <v>417</v>
      </c>
      <c r="AH11" s="62"/>
      <c r="AI11" s="62"/>
      <c r="AJ11" s="62"/>
      <c r="AK11" s="96"/>
      <c r="AL11" s="62"/>
      <c r="AM11" s="62"/>
      <c r="AN11" s="62"/>
      <c r="AO11" s="96"/>
      <c r="AP11" s="62"/>
      <c r="AQ11" s="62"/>
      <c r="AR11" s="62"/>
      <c r="AS11" s="96"/>
      <c r="AT11" s="62"/>
      <c r="AU11" s="62"/>
      <c r="AV11" s="62"/>
      <c r="AW11" s="96"/>
      <c r="AX11" s="90">
        <f t="shared" ref="AX11:AX31" si="1">AH11+AI11+AJ11+AL11+AM11+AN11+AP11+AQ11+AR11+AT11+AU11+AV11</f>
        <v>0</v>
      </c>
      <c r="AY11" s="69">
        <f>+AK11+AO11+AS11+AW11</f>
        <v>0</v>
      </c>
      <c r="AZ11" s="64"/>
      <c r="BA11" s="64"/>
      <c r="BB11" s="64"/>
      <c r="BC11" s="64"/>
      <c r="BD11" s="64"/>
      <c r="BE11" s="64"/>
      <c r="BF11" s="64"/>
      <c r="BG11" s="64"/>
      <c r="BH11" s="64"/>
      <c r="BI11" s="64"/>
      <c r="BJ11" s="64"/>
      <c r="BK11" s="65"/>
    </row>
    <row r="12" spans="1:63" x14ac:dyDescent="0.3">
      <c r="A12" s="62" t="s">
        <v>418</v>
      </c>
      <c r="B12" s="62"/>
      <c r="C12" s="62"/>
      <c r="D12" s="62"/>
      <c r="E12" s="96"/>
      <c r="F12" s="62"/>
      <c r="G12" s="62"/>
      <c r="H12" s="62"/>
      <c r="I12" s="96"/>
      <c r="J12" s="62"/>
      <c r="K12" s="62"/>
      <c r="L12" s="62"/>
      <c r="M12" s="96"/>
      <c r="N12" s="62"/>
      <c r="O12" s="62"/>
      <c r="P12" s="62"/>
      <c r="Q12" s="96"/>
      <c r="R12" s="90">
        <f t="shared" si="0"/>
        <v>0</v>
      </c>
      <c r="S12" s="69">
        <f t="shared" ref="S12:S31" si="2">+E12+I12+M12+Q12</f>
        <v>0</v>
      </c>
      <c r="T12" s="89"/>
      <c r="U12" s="89"/>
      <c r="V12" s="89"/>
      <c r="W12" s="89"/>
      <c r="X12" s="89"/>
      <c r="Y12" s="64"/>
      <c r="Z12" s="64"/>
      <c r="AA12" s="64"/>
      <c r="AB12" s="64"/>
      <c r="AC12" s="64"/>
      <c r="AD12" s="64"/>
      <c r="AE12" s="64"/>
      <c r="AG12" s="62" t="s">
        <v>418</v>
      </c>
      <c r="AH12" s="62"/>
      <c r="AI12" s="62"/>
      <c r="AJ12" s="62"/>
      <c r="AK12" s="96"/>
      <c r="AL12" s="62"/>
      <c r="AM12" s="62"/>
      <c r="AN12" s="62"/>
      <c r="AO12" s="96"/>
      <c r="AP12" s="62"/>
      <c r="AQ12" s="62"/>
      <c r="AR12" s="62"/>
      <c r="AS12" s="96"/>
      <c r="AT12" s="62"/>
      <c r="AU12" s="62"/>
      <c r="AV12" s="62"/>
      <c r="AW12" s="96"/>
      <c r="AX12" s="90">
        <f t="shared" si="1"/>
        <v>0</v>
      </c>
      <c r="AY12" s="69">
        <f t="shared" ref="AY12:AY31" si="3">+AK12+AO12+AS12+AW12</f>
        <v>0</v>
      </c>
      <c r="AZ12" s="64"/>
      <c r="BA12" s="64"/>
      <c r="BB12" s="64"/>
      <c r="BC12" s="64"/>
      <c r="BD12" s="64"/>
      <c r="BE12" s="64"/>
      <c r="BF12" s="64"/>
      <c r="BG12" s="64"/>
      <c r="BH12" s="64"/>
      <c r="BI12" s="64"/>
      <c r="BJ12" s="64"/>
      <c r="BK12" s="64"/>
    </row>
    <row r="13" spans="1:63" x14ac:dyDescent="0.3">
      <c r="A13" s="62" t="s">
        <v>419</v>
      </c>
      <c r="B13" s="62"/>
      <c r="C13" s="62"/>
      <c r="D13" s="62"/>
      <c r="E13" s="96"/>
      <c r="F13" s="62"/>
      <c r="G13" s="62"/>
      <c r="H13" s="62"/>
      <c r="I13" s="96"/>
      <c r="J13" s="62"/>
      <c r="K13" s="62"/>
      <c r="L13" s="62"/>
      <c r="M13" s="96"/>
      <c r="N13" s="62"/>
      <c r="O13" s="62"/>
      <c r="P13" s="62"/>
      <c r="Q13" s="96"/>
      <c r="R13" s="90">
        <f t="shared" si="0"/>
        <v>0</v>
      </c>
      <c r="S13" s="69">
        <f t="shared" si="2"/>
        <v>0</v>
      </c>
      <c r="T13" s="89"/>
      <c r="U13" s="89"/>
      <c r="V13" s="89"/>
      <c r="W13" s="89"/>
      <c r="X13" s="89"/>
      <c r="Y13" s="64"/>
      <c r="Z13" s="64"/>
      <c r="AA13" s="64"/>
      <c r="AB13" s="64"/>
      <c r="AC13" s="64"/>
      <c r="AD13" s="64"/>
      <c r="AE13" s="64"/>
      <c r="AG13" s="62" t="s">
        <v>419</v>
      </c>
      <c r="AH13" s="62"/>
      <c r="AI13" s="62"/>
      <c r="AJ13" s="62"/>
      <c r="AK13" s="96"/>
      <c r="AL13" s="62"/>
      <c r="AM13" s="62"/>
      <c r="AN13" s="62"/>
      <c r="AO13" s="96"/>
      <c r="AP13" s="62"/>
      <c r="AQ13" s="62"/>
      <c r="AR13" s="62"/>
      <c r="AS13" s="96"/>
      <c r="AT13" s="62"/>
      <c r="AU13" s="62"/>
      <c r="AV13" s="62"/>
      <c r="AW13" s="96"/>
      <c r="AX13" s="90">
        <f t="shared" si="1"/>
        <v>0</v>
      </c>
      <c r="AY13" s="69">
        <f t="shared" si="3"/>
        <v>0</v>
      </c>
      <c r="AZ13" s="64"/>
      <c r="BA13" s="64"/>
      <c r="BB13" s="64"/>
      <c r="BC13" s="64"/>
      <c r="BD13" s="64"/>
      <c r="BE13" s="64"/>
      <c r="BF13" s="64"/>
      <c r="BG13" s="64"/>
      <c r="BH13" s="64"/>
      <c r="BI13" s="64"/>
      <c r="BJ13" s="64"/>
      <c r="BK13" s="64"/>
    </row>
    <row r="14" spans="1:63" x14ac:dyDescent="0.3">
      <c r="A14" s="62" t="s">
        <v>420</v>
      </c>
      <c r="B14" s="62"/>
      <c r="C14" s="62"/>
      <c r="D14" s="62"/>
      <c r="E14" s="96"/>
      <c r="F14" s="62"/>
      <c r="G14" s="62"/>
      <c r="H14" s="62"/>
      <c r="I14" s="96"/>
      <c r="J14" s="62"/>
      <c r="K14" s="62"/>
      <c r="L14" s="62"/>
      <c r="M14" s="96"/>
      <c r="N14" s="62"/>
      <c r="O14" s="62"/>
      <c r="P14" s="62"/>
      <c r="Q14" s="96"/>
      <c r="R14" s="90">
        <f t="shared" si="0"/>
        <v>0</v>
      </c>
      <c r="S14" s="69">
        <f t="shared" si="2"/>
        <v>0</v>
      </c>
      <c r="T14" s="89"/>
      <c r="U14" s="89"/>
      <c r="V14" s="89"/>
      <c r="W14" s="89"/>
      <c r="X14" s="89"/>
      <c r="Y14" s="64"/>
      <c r="Z14" s="64"/>
      <c r="AA14" s="64"/>
      <c r="AB14" s="64"/>
      <c r="AC14" s="64"/>
      <c r="AD14" s="64"/>
      <c r="AE14" s="64"/>
      <c r="AG14" s="62" t="s">
        <v>420</v>
      </c>
      <c r="AH14" s="62"/>
      <c r="AI14" s="62"/>
      <c r="AJ14" s="62"/>
      <c r="AK14" s="96"/>
      <c r="AL14" s="62"/>
      <c r="AM14" s="62"/>
      <c r="AN14" s="62"/>
      <c r="AO14" s="96"/>
      <c r="AP14" s="62"/>
      <c r="AQ14" s="62"/>
      <c r="AR14" s="62"/>
      <c r="AS14" s="96"/>
      <c r="AT14" s="62"/>
      <c r="AU14" s="62"/>
      <c r="AV14" s="62"/>
      <c r="AW14" s="96"/>
      <c r="AX14" s="90">
        <f t="shared" si="1"/>
        <v>0</v>
      </c>
      <c r="AY14" s="69">
        <f t="shared" si="3"/>
        <v>0</v>
      </c>
      <c r="AZ14" s="64"/>
      <c r="BA14" s="64"/>
      <c r="BB14" s="64"/>
      <c r="BC14" s="64"/>
      <c r="BD14" s="64"/>
      <c r="BE14" s="64"/>
      <c r="BF14" s="64"/>
      <c r="BG14" s="64"/>
      <c r="BH14" s="64"/>
      <c r="BI14" s="64"/>
      <c r="BJ14" s="64"/>
      <c r="BK14" s="64"/>
    </row>
    <row r="15" spans="1:63" x14ac:dyDescent="0.3">
      <c r="A15" s="62" t="s">
        <v>421</v>
      </c>
      <c r="B15" s="62"/>
      <c r="C15" s="62"/>
      <c r="D15" s="62"/>
      <c r="E15" s="96"/>
      <c r="F15" s="62"/>
      <c r="G15" s="62"/>
      <c r="H15" s="62"/>
      <c r="I15" s="96"/>
      <c r="J15" s="62"/>
      <c r="K15" s="62"/>
      <c r="L15" s="62"/>
      <c r="M15" s="96"/>
      <c r="N15" s="62"/>
      <c r="O15" s="62"/>
      <c r="P15" s="62"/>
      <c r="Q15" s="96"/>
      <c r="R15" s="90">
        <f t="shared" si="0"/>
        <v>0</v>
      </c>
      <c r="S15" s="69">
        <f t="shared" si="2"/>
        <v>0</v>
      </c>
      <c r="T15" s="89"/>
      <c r="U15" s="89"/>
      <c r="V15" s="89"/>
      <c r="W15" s="89"/>
      <c r="X15" s="89"/>
      <c r="Y15" s="64"/>
      <c r="Z15" s="64"/>
      <c r="AA15" s="64"/>
      <c r="AB15" s="64"/>
      <c r="AC15" s="64"/>
      <c r="AD15" s="64"/>
      <c r="AE15" s="64"/>
      <c r="AG15" s="62" t="s">
        <v>421</v>
      </c>
      <c r="AH15" s="62"/>
      <c r="AI15" s="62"/>
      <c r="AJ15" s="62"/>
      <c r="AK15" s="96"/>
      <c r="AL15" s="62"/>
      <c r="AM15" s="62"/>
      <c r="AN15" s="62"/>
      <c r="AO15" s="96"/>
      <c r="AP15" s="62"/>
      <c r="AQ15" s="62"/>
      <c r="AR15" s="62"/>
      <c r="AS15" s="96"/>
      <c r="AT15" s="62"/>
      <c r="AU15" s="62"/>
      <c r="AV15" s="62"/>
      <c r="AW15" s="96"/>
      <c r="AX15" s="90">
        <f t="shared" si="1"/>
        <v>0</v>
      </c>
      <c r="AY15" s="69">
        <f t="shared" si="3"/>
        <v>0</v>
      </c>
      <c r="AZ15" s="64"/>
      <c r="BA15" s="64"/>
      <c r="BB15" s="64"/>
      <c r="BC15" s="64"/>
      <c r="BD15" s="64"/>
      <c r="BE15" s="64"/>
      <c r="BF15" s="64"/>
      <c r="BG15" s="64"/>
      <c r="BH15" s="64"/>
      <c r="BI15" s="64"/>
      <c r="BJ15" s="64"/>
      <c r="BK15" s="64"/>
    </row>
    <row r="16" spans="1:63" x14ac:dyDescent="0.3">
      <c r="A16" s="62" t="s">
        <v>422</v>
      </c>
      <c r="B16" s="62"/>
      <c r="C16" s="62"/>
      <c r="D16" s="62"/>
      <c r="E16" s="96"/>
      <c r="F16" s="62"/>
      <c r="G16" s="62"/>
      <c r="H16" s="62"/>
      <c r="I16" s="96"/>
      <c r="J16" s="62"/>
      <c r="K16" s="62"/>
      <c r="L16" s="62"/>
      <c r="M16" s="96"/>
      <c r="N16" s="62"/>
      <c r="O16" s="62"/>
      <c r="P16" s="62"/>
      <c r="Q16" s="96"/>
      <c r="R16" s="90">
        <f t="shared" si="0"/>
        <v>0</v>
      </c>
      <c r="S16" s="69">
        <f t="shared" si="2"/>
        <v>0</v>
      </c>
      <c r="T16" s="89"/>
      <c r="U16" s="89"/>
      <c r="V16" s="89"/>
      <c r="W16" s="89"/>
      <c r="X16" s="89"/>
      <c r="Y16" s="64"/>
      <c r="Z16" s="64"/>
      <c r="AA16" s="64"/>
      <c r="AB16" s="64"/>
      <c r="AC16" s="64"/>
      <c r="AD16" s="64"/>
      <c r="AE16" s="64"/>
      <c r="AG16" s="62" t="s">
        <v>422</v>
      </c>
      <c r="AH16" s="62"/>
      <c r="AI16" s="62"/>
      <c r="AJ16" s="62"/>
      <c r="AK16" s="96"/>
      <c r="AL16" s="62"/>
      <c r="AM16" s="62"/>
      <c r="AN16" s="62"/>
      <c r="AO16" s="96"/>
      <c r="AP16" s="62"/>
      <c r="AQ16" s="62"/>
      <c r="AR16" s="62"/>
      <c r="AS16" s="96"/>
      <c r="AT16" s="62"/>
      <c r="AU16" s="62"/>
      <c r="AV16" s="62"/>
      <c r="AW16" s="96"/>
      <c r="AX16" s="90">
        <f t="shared" si="1"/>
        <v>0</v>
      </c>
      <c r="AY16" s="69">
        <f t="shared" si="3"/>
        <v>0</v>
      </c>
      <c r="AZ16" s="64"/>
      <c r="BA16" s="64"/>
      <c r="BB16" s="64"/>
      <c r="BC16" s="64"/>
      <c r="BD16" s="64"/>
      <c r="BE16" s="64"/>
      <c r="BF16" s="64"/>
      <c r="BG16" s="64"/>
      <c r="BH16" s="64"/>
      <c r="BI16" s="64"/>
      <c r="BJ16" s="64"/>
      <c r="BK16" s="64"/>
    </row>
    <row r="17" spans="1:63" x14ac:dyDescent="0.3">
      <c r="A17" s="62" t="s">
        <v>423</v>
      </c>
      <c r="B17" s="62"/>
      <c r="C17" s="62"/>
      <c r="D17" s="62"/>
      <c r="E17" s="96"/>
      <c r="F17" s="62"/>
      <c r="G17" s="62"/>
      <c r="H17" s="62"/>
      <c r="I17" s="96"/>
      <c r="J17" s="62"/>
      <c r="K17" s="62"/>
      <c r="L17" s="62"/>
      <c r="M17" s="96"/>
      <c r="N17" s="62"/>
      <c r="O17" s="62"/>
      <c r="P17" s="62"/>
      <c r="Q17" s="96"/>
      <c r="R17" s="90">
        <f t="shared" si="0"/>
        <v>0</v>
      </c>
      <c r="S17" s="69">
        <f t="shared" si="2"/>
        <v>0</v>
      </c>
      <c r="T17" s="89"/>
      <c r="U17" s="89"/>
      <c r="V17" s="89"/>
      <c r="W17" s="89"/>
      <c r="X17" s="89"/>
      <c r="Y17" s="64"/>
      <c r="Z17" s="64"/>
      <c r="AA17" s="64"/>
      <c r="AB17" s="64"/>
      <c r="AC17" s="64"/>
      <c r="AD17" s="64"/>
      <c r="AE17" s="64"/>
      <c r="AG17" s="62" t="s">
        <v>423</v>
      </c>
      <c r="AH17" s="62"/>
      <c r="AI17" s="62"/>
      <c r="AJ17" s="62"/>
      <c r="AK17" s="96"/>
      <c r="AL17" s="62"/>
      <c r="AM17" s="62"/>
      <c r="AN17" s="62"/>
      <c r="AO17" s="96"/>
      <c r="AP17" s="62"/>
      <c r="AQ17" s="62"/>
      <c r="AR17" s="62"/>
      <c r="AS17" s="96"/>
      <c r="AT17" s="62"/>
      <c r="AU17" s="62"/>
      <c r="AV17" s="62"/>
      <c r="AW17" s="96"/>
      <c r="AX17" s="90">
        <f t="shared" si="1"/>
        <v>0</v>
      </c>
      <c r="AY17" s="69">
        <f t="shared" si="3"/>
        <v>0</v>
      </c>
      <c r="AZ17" s="64"/>
      <c r="BA17" s="64"/>
      <c r="BB17" s="64"/>
      <c r="BC17" s="64"/>
      <c r="BD17" s="64"/>
      <c r="BE17" s="64"/>
      <c r="BF17" s="64"/>
      <c r="BG17" s="64"/>
      <c r="BH17" s="64"/>
      <c r="BI17" s="64"/>
      <c r="BJ17" s="64"/>
      <c r="BK17" s="64"/>
    </row>
    <row r="18" spans="1:63" x14ac:dyDescent="0.3">
      <c r="A18" s="62" t="s">
        <v>424</v>
      </c>
      <c r="B18" s="62"/>
      <c r="C18" s="62"/>
      <c r="D18" s="62"/>
      <c r="E18" s="96"/>
      <c r="F18" s="62"/>
      <c r="G18" s="62"/>
      <c r="H18" s="62"/>
      <c r="I18" s="96"/>
      <c r="J18" s="62"/>
      <c r="K18" s="62"/>
      <c r="L18" s="62"/>
      <c r="M18" s="96"/>
      <c r="N18" s="62"/>
      <c r="O18" s="62"/>
      <c r="P18" s="62"/>
      <c r="Q18" s="96"/>
      <c r="R18" s="90">
        <f t="shared" si="0"/>
        <v>0</v>
      </c>
      <c r="S18" s="69">
        <f t="shared" si="2"/>
        <v>0</v>
      </c>
      <c r="T18" s="89"/>
      <c r="U18" s="89"/>
      <c r="V18" s="89"/>
      <c r="W18" s="89"/>
      <c r="X18" s="89"/>
      <c r="Y18" s="64"/>
      <c r="Z18" s="64"/>
      <c r="AA18" s="64"/>
      <c r="AB18" s="64"/>
      <c r="AC18" s="64"/>
      <c r="AD18" s="64"/>
      <c r="AE18" s="64"/>
      <c r="AG18" s="62" t="s">
        <v>424</v>
      </c>
      <c r="AH18" s="62"/>
      <c r="AI18" s="62"/>
      <c r="AJ18" s="62"/>
      <c r="AK18" s="96"/>
      <c r="AL18" s="62"/>
      <c r="AM18" s="62"/>
      <c r="AN18" s="62"/>
      <c r="AO18" s="96"/>
      <c r="AP18" s="62"/>
      <c r="AQ18" s="62"/>
      <c r="AR18" s="62"/>
      <c r="AS18" s="96"/>
      <c r="AT18" s="62"/>
      <c r="AU18" s="62"/>
      <c r="AV18" s="62"/>
      <c r="AW18" s="96"/>
      <c r="AX18" s="90">
        <f t="shared" si="1"/>
        <v>0</v>
      </c>
      <c r="AY18" s="69">
        <f t="shared" si="3"/>
        <v>0</v>
      </c>
      <c r="AZ18" s="64"/>
      <c r="BA18" s="64"/>
      <c r="BB18" s="64"/>
      <c r="BC18" s="64"/>
      <c r="BD18" s="64"/>
      <c r="BE18" s="64"/>
      <c r="BF18" s="64"/>
      <c r="BG18" s="64"/>
      <c r="BH18" s="64"/>
      <c r="BI18" s="64"/>
      <c r="BJ18" s="64"/>
      <c r="BK18" s="64"/>
    </row>
    <row r="19" spans="1:63" x14ac:dyDescent="0.3">
      <c r="A19" s="62" t="s">
        <v>425</v>
      </c>
      <c r="B19" s="62"/>
      <c r="C19" s="62"/>
      <c r="D19" s="62"/>
      <c r="E19" s="96"/>
      <c r="F19" s="62"/>
      <c r="G19" s="62"/>
      <c r="H19" s="62"/>
      <c r="I19" s="96"/>
      <c r="J19" s="62"/>
      <c r="K19" s="62"/>
      <c r="L19" s="62"/>
      <c r="M19" s="96"/>
      <c r="N19" s="62"/>
      <c r="O19" s="62"/>
      <c r="P19" s="62"/>
      <c r="Q19" s="96"/>
      <c r="R19" s="90">
        <f t="shared" si="0"/>
        <v>0</v>
      </c>
      <c r="S19" s="69">
        <f t="shared" si="2"/>
        <v>0</v>
      </c>
      <c r="T19" s="89"/>
      <c r="U19" s="89"/>
      <c r="V19" s="89"/>
      <c r="W19" s="89"/>
      <c r="X19" s="89"/>
      <c r="Y19" s="64"/>
      <c r="Z19" s="64"/>
      <c r="AA19" s="64"/>
      <c r="AB19" s="64"/>
      <c r="AC19" s="64"/>
      <c r="AD19" s="64"/>
      <c r="AE19" s="64"/>
      <c r="AG19" s="62" t="s">
        <v>425</v>
      </c>
      <c r="AH19" s="62"/>
      <c r="AI19" s="62"/>
      <c r="AJ19" s="62"/>
      <c r="AK19" s="96"/>
      <c r="AL19" s="62"/>
      <c r="AM19" s="62"/>
      <c r="AN19" s="62"/>
      <c r="AO19" s="96"/>
      <c r="AP19" s="62"/>
      <c r="AQ19" s="62"/>
      <c r="AR19" s="62"/>
      <c r="AS19" s="96"/>
      <c r="AT19" s="62"/>
      <c r="AU19" s="62"/>
      <c r="AV19" s="62"/>
      <c r="AW19" s="96"/>
      <c r="AX19" s="90">
        <f t="shared" si="1"/>
        <v>0</v>
      </c>
      <c r="AY19" s="69">
        <f t="shared" si="3"/>
        <v>0</v>
      </c>
      <c r="AZ19" s="64"/>
      <c r="BA19" s="64"/>
      <c r="BB19" s="64"/>
      <c r="BC19" s="64"/>
      <c r="BD19" s="64"/>
      <c r="BE19" s="64"/>
      <c r="BF19" s="64"/>
      <c r="BG19" s="64"/>
      <c r="BH19" s="64"/>
      <c r="BI19" s="62"/>
      <c r="BJ19" s="62"/>
      <c r="BK19" s="62"/>
    </row>
    <row r="20" spans="1:63" x14ac:dyDescent="0.3">
      <c r="A20" s="62" t="s">
        <v>426</v>
      </c>
      <c r="B20" s="62"/>
      <c r="C20" s="62"/>
      <c r="D20" s="62"/>
      <c r="E20" s="96"/>
      <c r="F20" s="62"/>
      <c r="G20" s="62"/>
      <c r="H20" s="62"/>
      <c r="I20" s="96"/>
      <c r="J20" s="62"/>
      <c r="K20" s="62"/>
      <c r="L20" s="62"/>
      <c r="M20" s="96"/>
      <c r="N20" s="62"/>
      <c r="O20" s="62"/>
      <c r="P20" s="62"/>
      <c r="Q20" s="96"/>
      <c r="R20" s="90">
        <f t="shared" si="0"/>
        <v>0</v>
      </c>
      <c r="S20" s="69">
        <f t="shared" si="2"/>
        <v>0</v>
      </c>
      <c r="T20" s="89"/>
      <c r="U20" s="89"/>
      <c r="V20" s="89"/>
      <c r="W20" s="89"/>
      <c r="X20" s="89"/>
      <c r="Y20" s="64"/>
      <c r="Z20" s="64"/>
      <c r="AA20" s="64"/>
      <c r="AB20" s="64"/>
      <c r="AC20" s="64"/>
      <c r="AD20" s="64"/>
      <c r="AE20" s="64"/>
      <c r="AG20" s="62" t="s">
        <v>426</v>
      </c>
      <c r="AH20" s="62"/>
      <c r="AI20" s="62"/>
      <c r="AJ20" s="62"/>
      <c r="AK20" s="96"/>
      <c r="AL20" s="62"/>
      <c r="AM20" s="62"/>
      <c r="AN20" s="62"/>
      <c r="AO20" s="96"/>
      <c r="AP20" s="62"/>
      <c r="AQ20" s="62"/>
      <c r="AR20" s="62"/>
      <c r="AS20" s="96"/>
      <c r="AT20" s="62"/>
      <c r="AU20" s="62"/>
      <c r="AV20" s="62"/>
      <c r="AW20" s="96"/>
      <c r="AX20" s="90">
        <f t="shared" si="1"/>
        <v>0</v>
      </c>
      <c r="AY20" s="69">
        <f t="shared" si="3"/>
        <v>0</v>
      </c>
      <c r="AZ20" s="64"/>
      <c r="BA20" s="64"/>
      <c r="BB20" s="64"/>
      <c r="BC20" s="64"/>
      <c r="BD20" s="64"/>
      <c r="BE20" s="64"/>
      <c r="BF20" s="64"/>
      <c r="BG20" s="64"/>
      <c r="BH20" s="64"/>
      <c r="BI20" s="62"/>
      <c r="BJ20" s="62"/>
      <c r="BK20" s="62"/>
    </row>
    <row r="21" spans="1:63" x14ac:dyDescent="0.3">
      <c r="A21" s="62" t="s">
        <v>427</v>
      </c>
      <c r="B21" s="62"/>
      <c r="C21" s="62"/>
      <c r="D21" s="62"/>
      <c r="E21" s="96"/>
      <c r="F21" s="62"/>
      <c r="G21" s="62"/>
      <c r="H21" s="62"/>
      <c r="I21" s="96"/>
      <c r="J21" s="62"/>
      <c r="K21" s="62"/>
      <c r="L21" s="62"/>
      <c r="M21" s="96"/>
      <c r="N21" s="62"/>
      <c r="O21" s="62"/>
      <c r="P21" s="62"/>
      <c r="Q21" s="96"/>
      <c r="R21" s="90">
        <f t="shared" si="0"/>
        <v>0</v>
      </c>
      <c r="S21" s="69">
        <f t="shared" si="2"/>
        <v>0</v>
      </c>
      <c r="T21" s="89"/>
      <c r="U21" s="89"/>
      <c r="V21" s="89"/>
      <c r="W21" s="89"/>
      <c r="X21" s="89"/>
      <c r="Y21" s="64"/>
      <c r="Z21" s="64"/>
      <c r="AA21" s="64"/>
      <c r="AB21" s="64"/>
      <c r="AC21" s="64"/>
      <c r="AD21" s="64"/>
      <c r="AE21" s="64"/>
      <c r="AG21" s="62" t="s">
        <v>427</v>
      </c>
      <c r="AH21" s="62"/>
      <c r="AI21" s="62"/>
      <c r="AJ21" s="62"/>
      <c r="AK21" s="96"/>
      <c r="AL21" s="62"/>
      <c r="AM21" s="62"/>
      <c r="AN21" s="62"/>
      <c r="AO21" s="96"/>
      <c r="AP21" s="62"/>
      <c r="AQ21" s="62"/>
      <c r="AR21" s="62"/>
      <c r="AS21" s="96"/>
      <c r="AT21" s="62"/>
      <c r="AU21" s="62"/>
      <c r="AV21" s="62"/>
      <c r="AW21" s="96"/>
      <c r="AX21" s="90">
        <f t="shared" si="1"/>
        <v>0</v>
      </c>
      <c r="AY21" s="69">
        <f t="shared" si="3"/>
        <v>0</v>
      </c>
      <c r="AZ21" s="64"/>
      <c r="BA21" s="64"/>
      <c r="BB21" s="64"/>
      <c r="BC21" s="64"/>
      <c r="BD21" s="64"/>
      <c r="BE21" s="64"/>
      <c r="BF21" s="64"/>
      <c r="BG21" s="64"/>
      <c r="BH21" s="64"/>
      <c r="BI21" s="62"/>
      <c r="BJ21" s="62"/>
      <c r="BK21" s="62"/>
    </row>
    <row r="22" spans="1:63" x14ac:dyDescent="0.3">
      <c r="A22" s="62" t="s">
        <v>428</v>
      </c>
      <c r="B22" s="62"/>
      <c r="C22" s="62"/>
      <c r="D22" s="62"/>
      <c r="E22" s="96"/>
      <c r="F22" s="62"/>
      <c r="G22" s="62"/>
      <c r="H22" s="62"/>
      <c r="I22" s="96"/>
      <c r="J22" s="62"/>
      <c r="K22" s="62"/>
      <c r="L22" s="62"/>
      <c r="M22" s="96"/>
      <c r="N22" s="62"/>
      <c r="O22" s="62"/>
      <c r="P22" s="62"/>
      <c r="Q22" s="96"/>
      <c r="R22" s="90">
        <f t="shared" si="0"/>
        <v>0</v>
      </c>
      <c r="S22" s="69">
        <f t="shared" si="2"/>
        <v>0</v>
      </c>
      <c r="T22" s="89"/>
      <c r="U22" s="89"/>
      <c r="V22" s="89"/>
      <c r="W22" s="89"/>
      <c r="X22" s="89"/>
      <c r="Y22" s="64"/>
      <c r="Z22" s="64"/>
      <c r="AA22" s="64"/>
      <c r="AB22" s="64"/>
      <c r="AC22" s="64"/>
      <c r="AD22" s="64"/>
      <c r="AE22" s="64"/>
      <c r="AG22" s="62" t="s">
        <v>428</v>
      </c>
      <c r="AH22" s="62"/>
      <c r="AI22" s="62"/>
      <c r="AJ22" s="62"/>
      <c r="AK22" s="96"/>
      <c r="AL22" s="62"/>
      <c r="AM22" s="62"/>
      <c r="AN22" s="62"/>
      <c r="AO22" s="96"/>
      <c r="AP22" s="62"/>
      <c r="AQ22" s="62"/>
      <c r="AR22" s="62"/>
      <c r="AS22" s="96"/>
      <c r="AT22" s="62"/>
      <c r="AU22" s="62"/>
      <c r="AV22" s="62"/>
      <c r="AW22" s="96"/>
      <c r="AX22" s="90">
        <f t="shared" si="1"/>
        <v>0</v>
      </c>
      <c r="AY22" s="69">
        <f t="shared" si="3"/>
        <v>0</v>
      </c>
      <c r="AZ22" s="64"/>
      <c r="BA22" s="64"/>
      <c r="BB22" s="64"/>
      <c r="BC22" s="64"/>
      <c r="BD22" s="64"/>
      <c r="BE22" s="64"/>
      <c r="BF22" s="64"/>
      <c r="BG22" s="64"/>
      <c r="BH22" s="64"/>
      <c r="BI22" s="64"/>
      <c r="BJ22" s="64"/>
      <c r="BK22" s="64"/>
    </row>
    <row r="23" spans="1:63" x14ac:dyDescent="0.3">
      <c r="A23" s="62" t="s">
        <v>429</v>
      </c>
      <c r="B23" s="62"/>
      <c r="C23" s="62"/>
      <c r="D23" s="62"/>
      <c r="E23" s="96"/>
      <c r="F23" s="62"/>
      <c r="G23" s="62"/>
      <c r="H23" s="62"/>
      <c r="I23" s="96"/>
      <c r="J23" s="62"/>
      <c r="K23" s="62"/>
      <c r="L23" s="62"/>
      <c r="M23" s="96"/>
      <c r="N23" s="62"/>
      <c r="O23" s="62"/>
      <c r="P23" s="62"/>
      <c r="Q23" s="96"/>
      <c r="R23" s="90">
        <f t="shared" si="0"/>
        <v>0</v>
      </c>
      <c r="S23" s="69">
        <f t="shared" si="2"/>
        <v>0</v>
      </c>
      <c r="T23" s="89"/>
      <c r="U23" s="89"/>
      <c r="V23" s="89"/>
      <c r="W23" s="89"/>
      <c r="X23" s="89"/>
      <c r="Y23" s="64"/>
      <c r="Z23" s="64"/>
      <c r="AA23" s="64"/>
      <c r="AB23" s="64"/>
      <c r="AC23" s="64"/>
      <c r="AD23" s="64"/>
      <c r="AE23" s="64"/>
      <c r="AG23" s="62" t="s">
        <v>429</v>
      </c>
      <c r="AH23" s="62"/>
      <c r="AI23" s="62"/>
      <c r="AJ23" s="62"/>
      <c r="AK23" s="96"/>
      <c r="AL23" s="62"/>
      <c r="AM23" s="62"/>
      <c r="AN23" s="62"/>
      <c r="AO23" s="96"/>
      <c r="AP23" s="62"/>
      <c r="AQ23" s="62"/>
      <c r="AR23" s="62"/>
      <c r="AS23" s="96"/>
      <c r="AT23" s="62"/>
      <c r="AU23" s="62"/>
      <c r="AV23" s="62"/>
      <c r="AW23" s="96"/>
      <c r="AX23" s="90">
        <f t="shared" si="1"/>
        <v>0</v>
      </c>
      <c r="AY23" s="69">
        <f t="shared" si="3"/>
        <v>0</v>
      </c>
      <c r="AZ23" s="64"/>
      <c r="BA23" s="64"/>
      <c r="BB23" s="64"/>
      <c r="BC23" s="64"/>
      <c r="BD23" s="64"/>
      <c r="BE23" s="64"/>
      <c r="BF23" s="64"/>
      <c r="BG23" s="64"/>
      <c r="BH23" s="64"/>
      <c r="BI23" s="64"/>
      <c r="BJ23" s="64"/>
      <c r="BK23" s="64"/>
    </row>
    <row r="24" spans="1:63" x14ac:dyDescent="0.3">
      <c r="A24" s="62" t="s">
        <v>430</v>
      </c>
      <c r="B24" s="62"/>
      <c r="C24" s="62"/>
      <c r="D24" s="62"/>
      <c r="E24" s="96"/>
      <c r="F24" s="62"/>
      <c r="G24" s="62"/>
      <c r="H24" s="62"/>
      <c r="I24" s="96"/>
      <c r="J24" s="62"/>
      <c r="K24" s="62"/>
      <c r="L24" s="62"/>
      <c r="M24" s="96"/>
      <c r="N24" s="62"/>
      <c r="O24" s="62"/>
      <c r="P24" s="62"/>
      <c r="Q24" s="96"/>
      <c r="R24" s="90">
        <f t="shared" si="0"/>
        <v>0</v>
      </c>
      <c r="S24" s="69">
        <f t="shared" si="2"/>
        <v>0</v>
      </c>
      <c r="T24" s="89"/>
      <c r="U24" s="89"/>
      <c r="V24" s="89"/>
      <c r="W24" s="89"/>
      <c r="X24" s="89"/>
      <c r="Y24" s="64"/>
      <c r="Z24" s="64"/>
      <c r="AA24" s="64"/>
      <c r="AB24" s="64"/>
      <c r="AC24" s="64"/>
      <c r="AD24" s="64"/>
      <c r="AE24" s="64"/>
      <c r="AG24" s="62" t="s">
        <v>430</v>
      </c>
      <c r="AH24" s="62"/>
      <c r="AI24" s="62"/>
      <c r="AJ24" s="62"/>
      <c r="AK24" s="96"/>
      <c r="AL24" s="62"/>
      <c r="AM24" s="62"/>
      <c r="AN24" s="62"/>
      <c r="AO24" s="96"/>
      <c r="AP24" s="62"/>
      <c r="AQ24" s="62"/>
      <c r="AR24" s="62"/>
      <c r="AS24" s="96"/>
      <c r="AT24" s="62"/>
      <c r="AU24" s="62"/>
      <c r="AV24" s="62"/>
      <c r="AW24" s="96"/>
      <c r="AX24" s="90">
        <f t="shared" si="1"/>
        <v>0</v>
      </c>
      <c r="AY24" s="69">
        <f t="shared" si="3"/>
        <v>0</v>
      </c>
      <c r="AZ24" s="64"/>
      <c r="BA24" s="64"/>
      <c r="BB24" s="64"/>
      <c r="BC24" s="64"/>
      <c r="BD24" s="64"/>
      <c r="BE24" s="64"/>
      <c r="BF24" s="64"/>
      <c r="BG24" s="64"/>
      <c r="BH24" s="64"/>
      <c r="BI24" s="64"/>
      <c r="BJ24" s="64"/>
      <c r="BK24" s="64"/>
    </row>
    <row r="25" spans="1:63" x14ac:dyDescent="0.3">
      <c r="A25" s="62" t="s">
        <v>431</v>
      </c>
      <c r="B25" s="62"/>
      <c r="C25" s="62"/>
      <c r="D25" s="62"/>
      <c r="E25" s="96"/>
      <c r="F25" s="62"/>
      <c r="G25" s="62"/>
      <c r="H25" s="62"/>
      <c r="I25" s="96"/>
      <c r="J25" s="62"/>
      <c r="K25" s="62"/>
      <c r="L25" s="62"/>
      <c r="M25" s="96"/>
      <c r="N25" s="62"/>
      <c r="O25" s="62"/>
      <c r="P25" s="62"/>
      <c r="Q25" s="96"/>
      <c r="R25" s="90">
        <f t="shared" si="0"/>
        <v>0</v>
      </c>
      <c r="S25" s="69">
        <f t="shared" si="2"/>
        <v>0</v>
      </c>
      <c r="T25" s="89"/>
      <c r="U25" s="89"/>
      <c r="V25" s="89"/>
      <c r="W25" s="89"/>
      <c r="X25" s="89"/>
      <c r="Y25" s="64"/>
      <c r="Z25" s="64"/>
      <c r="AA25" s="64"/>
      <c r="AB25" s="64"/>
      <c r="AC25" s="64"/>
      <c r="AD25" s="64"/>
      <c r="AE25" s="64"/>
      <c r="AG25" s="62" t="s">
        <v>431</v>
      </c>
      <c r="AH25" s="62"/>
      <c r="AI25" s="62"/>
      <c r="AJ25" s="62"/>
      <c r="AK25" s="96"/>
      <c r="AL25" s="62"/>
      <c r="AM25" s="62"/>
      <c r="AN25" s="62"/>
      <c r="AO25" s="96"/>
      <c r="AP25" s="62"/>
      <c r="AQ25" s="62"/>
      <c r="AR25" s="62"/>
      <c r="AS25" s="96"/>
      <c r="AT25" s="62"/>
      <c r="AU25" s="62"/>
      <c r="AV25" s="62"/>
      <c r="AW25" s="96"/>
      <c r="AX25" s="90">
        <f t="shared" si="1"/>
        <v>0</v>
      </c>
      <c r="AY25" s="69">
        <f t="shared" si="3"/>
        <v>0</v>
      </c>
      <c r="AZ25" s="64"/>
      <c r="BA25" s="64"/>
      <c r="BB25" s="64"/>
      <c r="BC25" s="64"/>
      <c r="BD25" s="64"/>
      <c r="BE25" s="64"/>
      <c r="BF25" s="64"/>
      <c r="BG25" s="64"/>
      <c r="BH25" s="64"/>
      <c r="BI25" s="64"/>
      <c r="BJ25" s="64"/>
      <c r="BK25" s="64"/>
    </row>
    <row r="26" spans="1:63" x14ac:dyDescent="0.3">
      <c r="A26" s="62" t="s">
        <v>432</v>
      </c>
      <c r="B26" s="62"/>
      <c r="C26" s="62"/>
      <c r="D26" s="62"/>
      <c r="E26" s="96"/>
      <c r="F26" s="62"/>
      <c r="G26" s="62"/>
      <c r="H26" s="62"/>
      <c r="I26" s="96"/>
      <c r="J26" s="62"/>
      <c r="K26" s="62"/>
      <c r="L26" s="62"/>
      <c r="M26" s="96"/>
      <c r="N26" s="62"/>
      <c r="O26" s="62"/>
      <c r="P26" s="62"/>
      <c r="Q26" s="96"/>
      <c r="R26" s="90">
        <f t="shared" si="0"/>
        <v>0</v>
      </c>
      <c r="S26" s="69">
        <f t="shared" si="2"/>
        <v>0</v>
      </c>
      <c r="T26" s="89"/>
      <c r="U26" s="89"/>
      <c r="V26" s="89"/>
      <c r="W26" s="89"/>
      <c r="X26" s="89"/>
      <c r="Y26" s="64"/>
      <c r="Z26" s="64"/>
      <c r="AA26" s="64"/>
      <c r="AB26" s="64"/>
      <c r="AC26" s="64"/>
      <c r="AD26" s="64"/>
      <c r="AE26" s="64"/>
      <c r="AG26" s="62" t="s">
        <v>432</v>
      </c>
      <c r="AH26" s="62"/>
      <c r="AI26" s="62"/>
      <c r="AJ26" s="62"/>
      <c r="AK26" s="96"/>
      <c r="AL26" s="62"/>
      <c r="AM26" s="62"/>
      <c r="AN26" s="62"/>
      <c r="AO26" s="96"/>
      <c r="AP26" s="62"/>
      <c r="AQ26" s="62"/>
      <c r="AR26" s="62"/>
      <c r="AS26" s="96"/>
      <c r="AT26" s="62"/>
      <c r="AU26" s="62"/>
      <c r="AV26" s="62"/>
      <c r="AW26" s="96"/>
      <c r="AX26" s="90">
        <f t="shared" si="1"/>
        <v>0</v>
      </c>
      <c r="AY26" s="69">
        <f t="shared" si="3"/>
        <v>0</v>
      </c>
      <c r="AZ26" s="64"/>
      <c r="BA26" s="64"/>
      <c r="BB26" s="64"/>
      <c r="BC26" s="64"/>
      <c r="BD26" s="64"/>
      <c r="BE26" s="64"/>
      <c r="BF26" s="64"/>
      <c r="BG26" s="64"/>
      <c r="BH26" s="64"/>
      <c r="BI26" s="64"/>
      <c r="BJ26" s="64"/>
      <c r="BK26" s="64"/>
    </row>
    <row r="27" spans="1:63" x14ac:dyDescent="0.3">
      <c r="A27" s="62" t="s">
        <v>433</v>
      </c>
      <c r="B27" s="62"/>
      <c r="C27" s="62"/>
      <c r="D27" s="62"/>
      <c r="E27" s="96"/>
      <c r="F27" s="62"/>
      <c r="G27" s="62"/>
      <c r="H27" s="62"/>
      <c r="I27" s="96"/>
      <c r="J27" s="62"/>
      <c r="K27" s="62"/>
      <c r="L27" s="62"/>
      <c r="M27" s="96"/>
      <c r="N27" s="62"/>
      <c r="O27" s="62"/>
      <c r="P27" s="62"/>
      <c r="Q27" s="96"/>
      <c r="R27" s="90">
        <f t="shared" si="0"/>
        <v>0</v>
      </c>
      <c r="S27" s="69">
        <f t="shared" si="2"/>
        <v>0</v>
      </c>
      <c r="T27" s="89"/>
      <c r="U27" s="89"/>
      <c r="V27" s="89"/>
      <c r="W27" s="89"/>
      <c r="X27" s="89"/>
      <c r="Y27" s="64"/>
      <c r="Z27" s="64"/>
      <c r="AA27" s="64"/>
      <c r="AB27" s="64"/>
      <c r="AC27" s="64"/>
      <c r="AD27" s="64"/>
      <c r="AE27" s="64"/>
      <c r="AG27" s="62" t="s">
        <v>433</v>
      </c>
      <c r="AH27" s="62"/>
      <c r="AI27" s="62"/>
      <c r="AJ27" s="62"/>
      <c r="AK27" s="96"/>
      <c r="AL27" s="62"/>
      <c r="AM27" s="62"/>
      <c r="AN27" s="62"/>
      <c r="AO27" s="96"/>
      <c r="AP27" s="62"/>
      <c r="AQ27" s="62"/>
      <c r="AR27" s="62"/>
      <c r="AS27" s="96"/>
      <c r="AT27" s="62"/>
      <c r="AU27" s="62"/>
      <c r="AV27" s="62"/>
      <c r="AW27" s="96"/>
      <c r="AX27" s="90">
        <f t="shared" si="1"/>
        <v>0</v>
      </c>
      <c r="AY27" s="69">
        <f t="shared" si="3"/>
        <v>0</v>
      </c>
      <c r="AZ27" s="64"/>
      <c r="BA27" s="64"/>
      <c r="BB27" s="64"/>
      <c r="BC27" s="64"/>
      <c r="BD27" s="64"/>
      <c r="BE27" s="64"/>
      <c r="BF27" s="64"/>
      <c r="BG27" s="64"/>
      <c r="BH27" s="64"/>
      <c r="BI27" s="64"/>
      <c r="BJ27" s="64"/>
      <c r="BK27" s="64"/>
    </row>
    <row r="28" spans="1:63" x14ac:dyDescent="0.3">
      <c r="A28" s="62" t="s">
        <v>434</v>
      </c>
      <c r="B28" s="62"/>
      <c r="C28" s="62"/>
      <c r="D28" s="62"/>
      <c r="E28" s="96"/>
      <c r="F28" s="62"/>
      <c r="G28" s="62"/>
      <c r="H28" s="62"/>
      <c r="I28" s="96"/>
      <c r="J28" s="62"/>
      <c r="K28" s="62"/>
      <c r="L28" s="62"/>
      <c r="M28" s="96"/>
      <c r="N28" s="62"/>
      <c r="O28" s="62"/>
      <c r="P28" s="62"/>
      <c r="Q28" s="96"/>
      <c r="R28" s="90">
        <f t="shared" si="0"/>
        <v>0</v>
      </c>
      <c r="S28" s="69">
        <f t="shared" si="2"/>
        <v>0</v>
      </c>
      <c r="T28" s="89"/>
      <c r="U28" s="89"/>
      <c r="V28" s="89"/>
      <c r="W28" s="89"/>
      <c r="X28" s="89"/>
      <c r="Y28" s="64"/>
      <c r="Z28" s="64"/>
      <c r="AA28" s="64"/>
      <c r="AB28" s="64"/>
      <c r="AC28" s="64"/>
      <c r="AD28" s="64"/>
      <c r="AE28" s="64"/>
      <c r="AG28" s="62" t="s">
        <v>434</v>
      </c>
      <c r="AH28" s="62"/>
      <c r="AI28" s="62"/>
      <c r="AJ28" s="62"/>
      <c r="AK28" s="96"/>
      <c r="AL28" s="62"/>
      <c r="AM28" s="62"/>
      <c r="AN28" s="62"/>
      <c r="AO28" s="96"/>
      <c r="AP28" s="62"/>
      <c r="AQ28" s="62"/>
      <c r="AR28" s="62"/>
      <c r="AS28" s="96"/>
      <c r="AT28" s="62"/>
      <c r="AU28" s="62"/>
      <c r="AV28" s="62"/>
      <c r="AW28" s="96"/>
      <c r="AX28" s="90">
        <f t="shared" si="1"/>
        <v>0</v>
      </c>
      <c r="AY28" s="69">
        <f t="shared" si="3"/>
        <v>0</v>
      </c>
      <c r="AZ28" s="64"/>
      <c r="BA28" s="64"/>
      <c r="BB28" s="64"/>
      <c r="BC28" s="64"/>
      <c r="BD28" s="64"/>
      <c r="BE28" s="64"/>
      <c r="BF28" s="64"/>
      <c r="BG28" s="64"/>
      <c r="BH28" s="64"/>
      <c r="BI28" s="64"/>
      <c r="BJ28" s="64"/>
      <c r="BK28" s="64"/>
    </row>
    <row r="29" spans="1:63" x14ac:dyDescent="0.3">
      <c r="A29" s="62" t="s">
        <v>435</v>
      </c>
      <c r="B29" s="62"/>
      <c r="C29" s="62"/>
      <c r="D29" s="62"/>
      <c r="E29" s="96"/>
      <c r="F29" s="62"/>
      <c r="G29" s="62"/>
      <c r="H29" s="62"/>
      <c r="I29" s="96"/>
      <c r="J29" s="62"/>
      <c r="K29" s="62"/>
      <c r="L29" s="62"/>
      <c r="M29" s="96"/>
      <c r="N29" s="62"/>
      <c r="O29" s="62"/>
      <c r="P29" s="62"/>
      <c r="Q29" s="96"/>
      <c r="R29" s="90">
        <f t="shared" si="0"/>
        <v>0</v>
      </c>
      <c r="S29" s="69">
        <f t="shared" si="2"/>
        <v>0</v>
      </c>
      <c r="T29" s="89"/>
      <c r="U29" s="89"/>
      <c r="V29" s="89"/>
      <c r="W29" s="89"/>
      <c r="X29" s="89"/>
      <c r="Y29" s="64"/>
      <c r="Z29" s="64"/>
      <c r="AA29" s="64"/>
      <c r="AB29" s="64"/>
      <c r="AC29" s="64"/>
      <c r="AD29" s="64"/>
      <c r="AE29" s="64"/>
      <c r="AG29" s="62" t="s">
        <v>435</v>
      </c>
      <c r="AH29" s="62"/>
      <c r="AI29" s="62"/>
      <c r="AJ29" s="62"/>
      <c r="AK29" s="96"/>
      <c r="AL29" s="62"/>
      <c r="AM29" s="62"/>
      <c r="AN29" s="62"/>
      <c r="AO29" s="96"/>
      <c r="AP29" s="62"/>
      <c r="AQ29" s="62"/>
      <c r="AR29" s="62"/>
      <c r="AS29" s="96"/>
      <c r="AT29" s="62"/>
      <c r="AU29" s="62"/>
      <c r="AV29" s="62"/>
      <c r="AW29" s="96"/>
      <c r="AX29" s="90">
        <f t="shared" si="1"/>
        <v>0</v>
      </c>
      <c r="AY29" s="69">
        <f t="shared" si="3"/>
        <v>0</v>
      </c>
      <c r="AZ29" s="64"/>
      <c r="BA29" s="64"/>
      <c r="BB29" s="64"/>
      <c r="BC29" s="64"/>
      <c r="BD29" s="64"/>
      <c r="BE29" s="64"/>
      <c r="BF29" s="64"/>
      <c r="BG29" s="64"/>
      <c r="BH29" s="64"/>
      <c r="BI29" s="64"/>
      <c r="BJ29" s="64"/>
      <c r="BK29" s="64"/>
    </row>
    <row r="30" spans="1:63" x14ac:dyDescent="0.3">
      <c r="A30" s="62" t="s">
        <v>436</v>
      </c>
      <c r="B30" s="62"/>
      <c r="C30" s="62"/>
      <c r="D30" s="62"/>
      <c r="E30" s="96"/>
      <c r="F30" s="62"/>
      <c r="G30" s="62"/>
      <c r="H30" s="62"/>
      <c r="I30" s="96"/>
      <c r="J30" s="62"/>
      <c r="K30" s="62"/>
      <c r="L30" s="62"/>
      <c r="M30" s="96"/>
      <c r="N30" s="62"/>
      <c r="O30" s="62"/>
      <c r="P30" s="62"/>
      <c r="Q30" s="96"/>
      <c r="R30" s="90">
        <f t="shared" si="0"/>
        <v>0</v>
      </c>
      <c r="S30" s="69">
        <f t="shared" si="2"/>
        <v>0</v>
      </c>
      <c r="T30" s="89"/>
      <c r="U30" s="89"/>
      <c r="V30" s="89"/>
      <c r="W30" s="89"/>
      <c r="X30" s="89"/>
      <c r="Y30" s="64"/>
      <c r="Z30" s="64"/>
      <c r="AA30" s="64"/>
      <c r="AB30" s="64"/>
      <c r="AC30" s="64"/>
      <c r="AD30" s="64"/>
      <c r="AE30" s="64"/>
      <c r="AG30" s="62" t="s">
        <v>436</v>
      </c>
      <c r="AH30" s="62"/>
      <c r="AI30" s="62"/>
      <c r="AJ30" s="62"/>
      <c r="AK30" s="96"/>
      <c r="AL30" s="62"/>
      <c r="AM30" s="62"/>
      <c r="AN30" s="62"/>
      <c r="AO30" s="96"/>
      <c r="AP30" s="62"/>
      <c r="AQ30" s="62"/>
      <c r="AR30" s="62"/>
      <c r="AS30" s="96"/>
      <c r="AT30" s="62"/>
      <c r="AU30" s="62"/>
      <c r="AV30" s="62"/>
      <c r="AW30" s="96"/>
      <c r="AX30" s="90">
        <f t="shared" si="1"/>
        <v>0</v>
      </c>
      <c r="AY30" s="69">
        <f t="shared" si="3"/>
        <v>0</v>
      </c>
      <c r="AZ30" s="64"/>
      <c r="BA30" s="64"/>
      <c r="BB30" s="64"/>
      <c r="BC30" s="64"/>
      <c r="BD30" s="64"/>
      <c r="BE30" s="64"/>
      <c r="BF30" s="64"/>
      <c r="BG30" s="64"/>
      <c r="BH30" s="64"/>
      <c r="BI30" s="64"/>
      <c r="BJ30" s="64"/>
      <c r="BK30" s="64"/>
    </row>
    <row r="31" spans="1:63" x14ac:dyDescent="0.3">
      <c r="A31" s="62" t="s">
        <v>437</v>
      </c>
      <c r="B31" s="62"/>
      <c r="C31" s="62"/>
      <c r="D31" s="62"/>
      <c r="E31" s="96"/>
      <c r="F31" s="62"/>
      <c r="G31" s="62"/>
      <c r="H31" s="62"/>
      <c r="I31" s="96"/>
      <c r="J31" s="62"/>
      <c r="K31" s="62"/>
      <c r="L31" s="62"/>
      <c r="M31" s="96"/>
      <c r="N31" s="62"/>
      <c r="O31" s="62"/>
      <c r="P31" s="62"/>
      <c r="Q31" s="96"/>
      <c r="R31" s="90">
        <f t="shared" si="0"/>
        <v>0</v>
      </c>
      <c r="S31" s="69">
        <f t="shared" si="2"/>
        <v>0</v>
      </c>
      <c r="T31" s="89"/>
      <c r="U31" s="89"/>
      <c r="V31" s="89"/>
      <c r="W31" s="89"/>
      <c r="X31" s="89"/>
      <c r="Y31" s="64"/>
      <c r="Z31" s="64"/>
      <c r="AA31" s="64"/>
      <c r="AB31" s="64"/>
      <c r="AC31" s="64"/>
      <c r="AD31" s="64"/>
      <c r="AE31" s="64"/>
      <c r="AG31" s="62" t="s">
        <v>437</v>
      </c>
      <c r="AH31" s="62"/>
      <c r="AI31" s="62"/>
      <c r="AJ31" s="62"/>
      <c r="AK31" s="96"/>
      <c r="AL31" s="62"/>
      <c r="AM31" s="62"/>
      <c r="AN31" s="62"/>
      <c r="AO31" s="96"/>
      <c r="AP31" s="62"/>
      <c r="AQ31" s="62"/>
      <c r="AR31" s="62"/>
      <c r="AS31" s="96"/>
      <c r="AT31" s="62"/>
      <c r="AU31" s="62"/>
      <c r="AV31" s="62"/>
      <c r="AW31" s="96"/>
      <c r="AX31" s="90">
        <f t="shared" si="1"/>
        <v>0</v>
      </c>
      <c r="AY31" s="69">
        <f t="shared" si="3"/>
        <v>0</v>
      </c>
      <c r="AZ31" s="64"/>
      <c r="BA31" s="64"/>
      <c r="BB31" s="64"/>
      <c r="BC31" s="64"/>
      <c r="BD31" s="64"/>
      <c r="BE31" s="64"/>
      <c r="BF31" s="64"/>
      <c r="BG31" s="64"/>
      <c r="BH31" s="64"/>
      <c r="BI31" s="64"/>
      <c r="BJ31" s="64"/>
      <c r="BK31" s="64"/>
    </row>
    <row r="32" spans="1:63" x14ac:dyDescent="0.3">
      <c r="A32" s="66" t="s">
        <v>438</v>
      </c>
      <c r="B32" s="63">
        <f>SUM(B11:B31)</f>
        <v>0</v>
      </c>
      <c r="C32" s="63">
        <f t="shared" ref="C32:AE32" si="4">SUM(C11:C31)</f>
        <v>0</v>
      </c>
      <c r="D32" s="63">
        <f t="shared" si="4"/>
        <v>0</v>
      </c>
      <c r="E32" s="97">
        <f>SUM(E11:E31)</f>
        <v>0</v>
      </c>
      <c r="F32" s="63">
        <f t="shared" si="4"/>
        <v>0</v>
      </c>
      <c r="G32" s="63">
        <f t="shared" si="4"/>
        <v>0</v>
      </c>
      <c r="H32" s="63">
        <f t="shared" si="4"/>
        <v>0</v>
      </c>
      <c r="I32" s="97">
        <f>SUM(I11:I31)</f>
        <v>0</v>
      </c>
      <c r="J32" s="63">
        <f t="shared" si="4"/>
        <v>0</v>
      </c>
      <c r="K32" s="63">
        <f t="shared" si="4"/>
        <v>0</v>
      </c>
      <c r="L32" s="63">
        <f t="shared" si="4"/>
        <v>0</v>
      </c>
      <c r="M32" s="97">
        <f>SUM(M11:M31)</f>
        <v>0</v>
      </c>
      <c r="N32" s="63">
        <f t="shared" si="4"/>
        <v>0</v>
      </c>
      <c r="O32" s="63">
        <f t="shared" si="4"/>
        <v>0</v>
      </c>
      <c r="P32" s="63">
        <f t="shared" si="4"/>
        <v>0</v>
      </c>
      <c r="Q32" s="97">
        <f>SUM(Q11:Q31)</f>
        <v>0</v>
      </c>
      <c r="R32" s="63">
        <f t="shared" si="4"/>
        <v>0</v>
      </c>
      <c r="S32" s="69">
        <f t="shared" si="4"/>
        <v>0</v>
      </c>
      <c r="T32" s="63">
        <f t="shared" si="4"/>
        <v>0</v>
      </c>
      <c r="U32" s="63">
        <f t="shared" si="4"/>
        <v>0</v>
      </c>
      <c r="V32" s="63">
        <f t="shared" si="4"/>
        <v>0</v>
      </c>
      <c r="W32" s="63">
        <f t="shared" si="4"/>
        <v>0</v>
      </c>
      <c r="X32" s="63">
        <f t="shared" si="4"/>
        <v>0</v>
      </c>
      <c r="Y32" s="63">
        <f t="shared" si="4"/>
        <v>0</v>
      </c>
      <c r="Z32" s="63">
        <f t="shared" si="4"/>
        <v>0</v>
      </c>
      <c r="AA32" s="63">
        <f t="shared" si="4"/>
        <v>0</v>
      </c>
      <c r="AB32" s="63">
        <f t="shared" si="4"/>
        <v>0</v>
      </c>
      <c r="AC32" s="63">
        <f t="shared" si="4"/>
        <v>0</v>
      </c>
      <c r="AD32" s="63">
        <f t="shared" si="4"/>
        <v>0</v>
      </c>
      <c r="AE32" s="63">
        <f t="shared" si="4"/>
        <v>0</v>
      </c>
      <c r="AG32" s="66" t="s">
        <v>438</v>
      </c>
      <c r="AH32" s="63">
        <f t="shared" ref="AH32:AW32" si="5">SUM(AH11:AH31)</f>
        <v>0</v>
      </c>
      <c r="AI32" s="63">
        <f t="shared" si="5"/>
        <v>0</v>
      </c>
      <c r="AJ32" s="63">
        <f t="shared" si="5"/>
        <v>0</v>
      </c>
      <c r="AK32" s="97">
        <f t="shared" si="5"/>
        <v>0</v>
      </c>
      <c r="AL32" s="63">
        <f t="shared" si="5"/>
        <v>0</v>
      </c>
      <c r="AM32" s="63">
        <f t="shared" si="5"/>
        <v>0</v>
      </c>
      <c r="AN32" s="63">
        <f t="shared" si="5"/>
        <v>0</v>
      </c>
      <c r="AO32" s="97">
        <f t="shared" si="5"/>
        <v>0</v>
      </c>
      <c r="AP32" s="63">
        <f t="shared" si="5"/>
        <v>0</v>
      </c>
      <c r="AQ32" s="63">
        <f t="shared" si="5"/>
        <v>0</v>
      </c>
      <c r="AR32" s="63">
        <f t="shared" si="5"/>
        <v>0</v>
      </c>
      <c r="AS32" s="97">
        <f t="shared" si="5"/>
        <v>0</v>
      </c>
      <c r="AT32" s="63">
        <f t="shared" si="5"/>
        <v>0</v>
      </c>
      <c r="AU32" s="63">
        <f t="shared" si="5"/>
        <v>0</v>
      </c>
      <c r="AV32" s="63">
        <f t="shared" si="5"/>
        <v>0</v>
      </c>
      <c r="AW32" s="97">
        <f t="shared" si="5"/>
        <v>0</v>
      </c>
      <c r="AX32" s="91">
        <f t="shared" ref="AX32:BK32" si="6">SUM(AX11:AX31)</f>
        <v>0</v>
      </c>
      <c r="AY32" s="70">
        <f t="shared" si="6"/>
        <v>0</v>
      </c>
      <c r="AZ32" s="63">
        <f t="shared" si="6"/>
        <v>0</v>
      </c>
      <c r="BA32" s="63">
        <f t="shared" si="6"/>
        <v>0</v>
      </c>
      <c r="BB32" s="63">
        <f t="shared" si="6"/>
        <v>0</v>
      </c>
      <c r="BC32" s="63">
        <f t="shared" si="6"/>
        <v>0</v>
      </c>
      <c r="BD32" s="63">
        <f t="shared" si="6"/>
        <v>0</v>
      </c>
      <c r="BE32" s="63">
        <f t="shared" si="6"/>
        <v>0</v>
      </c>
      <c r="BF32" s="63">
        <f t="shared" si="6"/>
        <v>0</v>
      </c>
      <c r="BG32" s="63">
        <f t="shared" si="6"/>
        <v>0</v>
      </c>
      <c r="BH32" s="63">
        <f t="shared" si="6"/>
        <v>0</v>
      </c>
      <c r="BI32" s="63">
        <f t="shared" si="6"/>
        <v>0</v>
      </c>
      <c r="BJ32" s="63">
        <f t="shared" si="6"/>
        <v>0</v>
      </c>
      <c r="BK32" s="63">
        <f t="shared" si="6"/>
        <v>0</v>
      </c>
    </row>
    <row r="35" spans="1:63" ht="30" customHeight="1" x14ac:dyDescent="0.3">
      <c r="A35" s="630" t="s">
        <v>399</v>
      </c>
      <c r="B35" s="93" t="s">
        <v>29</v>
      </c>
      <c r="C35" s="93" t="s">
        <v>30</v>
      </c>
      <c r="D35" s="632" t="s">
        <v>8</v>
      </c>
      <c r="E35" s="633"/>
      <c r="F35" s="93" t="s">
        <v>31</v>
      </c>
      <c r="G35" s="93" t="s">
        <v>32</v>
      </c>
      <c r="H35" s="632" t="s">
        <v>33</v>
      </c>
      <c r="I35" s="633"/>
      <c r="J35" s="93" t="s">
        <v>34</v>
      </c>
      <c r="K35" s="93" t="s">
        <v>35</v>
      </c>
      <c r="L35" s="632" t="s">
        <v>36</v>
      </c>
      <c r="M35" s="633"/>
      <c r="N35" s="93" t="s">
        <v>37</v>
      </c>
      <c r="O35" s="93" t="s">
        <v>38</v>
      </c>
      <c r="P35" s="632" t="s">
        <v>39</v>
      </c>
      <c r="Q35" s="633"/>
      <c r="R35" s="632" t="s">
        <v>400</v>
      </c>
      <c r="S35" s="633"/>
      <c r="T35" s="632" t="s">
        <v>401</v>
      </c>
      <c r="U35" s="635"/>
      <c r="V35" s="635"/>
      <c r="W35" s="635"/>
      <c r="X35" s="635"/>
      <c r="Y35" s="633"/>
      <c r="Z35" s="632" t="s">
        <v>402</v>
      </c>
      <c r="AA35" s="635"/>
      <c r="AB35" s="635"/>
      <c r="AC35" s="635"/>
      <c r="AD35" s="635"/>
      <c r="AE35" s="633"/>
      <c r="AG35" s="630" t="s">
        <v>399</v>
      </c>
      <c r="AH35" s="93" t="s">
        <v>29</v>
      </c>
      <c r="AI35" s="93" t="s">
        <v>30</v>
      </c>
      <c r="AJ35" s="632" t="s">
        <v>8</v>
      </c>
      <c r="AK35" s="633"/>
      <c r="AL35" s="93" t="s">
        <v>31</v>
      </c>
      <c r="AM35" s="93" t="s">
        <v>32</v>
      </c>
      <c r="AN35" s="632" t="s">
        <v>33</v>
      </c>
      <c r="AO35" s="633"/>
      <c r="AP35" s="93" t="s">
        <v>34</v>
      </c>
      <c r="AQ35" s="93" t="s">
        <v>35</v>
      </c>
      <c r="AR35" s="632" t="s">
        <v>36</v>
      </c>
      <c r="AS35" s="633"/>
      <c r="AT35" s="93" t="s">
        <v>37</v>
      </c>
      <c r="AU35" s="93" t="s">
        <v>38</v>
      </c>
      <c r="AV35" s="632" t="s">
        <v>39</v>
      </c>
      <c r="AW35" s="633"/>
      <c r="AX35" s="632" t="s">
        <v>400</v>
      </c>
      <c r="AY35" s="633"/>
      <c r="AZ35" s="632" t="s">
        <v>401</v>
      </c>
      <c r="BA35" s="635"/>
      <c r="BB35" s="635"/>
      <c r="BC35" s="635"/>
      <c r="BD35" s="635"/>
      <c r="BE35" s="633"/>
      <c r="BF35" s="632" t="s">
        <v>402</v>
      </c>
      <c r="BG35" s="635"/>
      <c r="BH35" s="635"/>
      <c r="BI35" s="635"/>
      <c r="BJ35" s="635"/>
      <c r="BK35" s="633"/>
    </row>
    <row r="36" spans="1:63" ht="36" customHeight="1" x14ac:dyDescent="0.3">
      <c r="A36" s="631"/>
      <c r="B36" s="44" t="s">
        <v>403</v>
      </c>
      <c r="C36" s="44" t="s">
        <v>403</v>
      </c>
      <c r="D36" s="44" t="s">
        <v>403</v>
      </c>
      <c r="E36" s="44" t="s">
        <v>404</v>
      </c>
      <c r="F36" s="44" t="s">
        <v>403</v>
      </c>
      <c r="G36" s="44" t="s">
        <v>403</v>
      </c>
      <c r="H36" s="44" t="s">
        <v>403</v>
      </c>
      <c r="I36" s="44" t="s">
        <v>404</v>
      </c>
      <c r="J36" s="44" t="s">
        <v>403</v>
      </c>
      <c r="K36" s="44" t="s">
        <v>403</v>
      </c>
      <c r="L36" s="44" t="s">
        <v>403</v>
      </c>
      <c r="M36" s="44" t="s">
        <v>404</v>
      </c>
      <c r="N36" s="44" t="s">
        <v>403</v>
      </c>
      <c r="O36" s="44" t="s">
        <v>403</v>
      </c>
      <c r="P36" s="44" t="s">
        <v>403</v>
      </c>
      <c r="Q36" s="44" t="s">
        <v>404</v>
      </c>
      <c r="R36" s="44" t="s">
        <v>403</v>
      </c>
      <c r="S36" s="44" t="s">
        <v>404</v>
      </c>
      <c r="T36" s="87" t="s">
        <v>405</v>
      </c>
      <c r="U36" s="87" t="s">
        <v>406</v>
      </c>
      <c r="V36" s="87" t="s">
        <v>407</v>
      </c>
      <c r="W36" s="87" t="s">
        <v>408</v>
      </c>
      <c r="X36" s="88" t="s">
        <v>409</v>
      </c>
      <c r="Y36" s="87" t="s">
        <v>410</v>
      </c>
      <c r="Z36" s="44" t="s">
        <v>411</v>
      </c>
      <c r="AA36" s="61" t="s">
        <v>412</v>
      </c>
      <c r="AB36" s="44" t="s">
        <v>413</v>
      </c>
      <c r="AC36" s="44" t="s">
        <v>414</v>
      </c>
      <c r="AD36" s="44" t="s">
        <v>415</v>
      </c>
      <c r="AE36" s="44" t="s">
        <v>416</v>
      </c>
      <c r="AG36" s="631"/>
      <c r="AH36" s="44" t="s">
        <v>403</v>
      </c>
      <c r="AI36" s="44" t="s">
        <v>403</v>
      </c>
      <c r="AJ36" s="44" t="s">
        <v>403</v>
      </c>
      <c r="AK36" s="44" t="s">
        <v>404</v>
      </c>
      <c r="AL36" s="44" t="s">
        <v>403</v>
      </c>
      <c r="AM36" s="44" t="s">
        <v>403</v>
      </c>
      <c r="AN36" s="44" t="s">
        <v>403</v>
      </c>
      <c r="AO36" s="44" t="s">
        <v>404</v>
      </c>
      <c r="AP36" s="44" t="s">
        <v>403</v>
      </c>
      <c r="AQ36" s="44" t="s">
        <v>403</v>
      </c>
      <c r="AR36" s="44" t="s">
        <v>403</v>
      </c>
      <c r="AS36" s="44" t="s">
        <v>404</v>
      </c>
      <c r="AT36" s="44" t="s">
        <v>403</v>
      </c>
      <c r="AU36" s="44" t="s">
        <v>403</v>
      </c>
      <c r="AV36" s="44" t="s">
        <v>403</v>
      </c>
      <c r="AW36" s="44" t="s">
        <v>404</v>
      </c>
      <c r="AX36" s="44" t="s">
        <v>403</v>
      </c>
      <c r="AY36" s="44" t="s">
        <v>404</v>
      </c>
      <c r="AZ36" s="87" t="s">
        <v>405</v>
      </c>
      <c r="BA36" s="87" t="s">
        <v>406</v>
      </c>
      <c r="BB36" s="87" t="s">
        <v>407</v>
      </c>
      <c r="BC36" s="87" t="s">
        <v>408</v>
      </c>
      <c r="BD36" s="88" t="s">
        <v>409</v>
      </c>
      <c r="BE36" s="87" t="s">
        <v>410</v>
      </c>
      <c r="BF36" s="85" t="s">
        <v>411</v>
      </c>
      <c r="BG36" s="86" t="s">
        <v>412</v>
      </c>
      <c r="BH36" s="85" t="s">
        <v>413</v>
      </c>
      <c r="BI36" s="85" t="s">
        <v>414</v>
      </c>
      <c r="BJ36" s="85" t="s">
        <v>415</v>
      </c>
      <c r="BK36" s="85" t="s">
        <v>416</v>
      </c>
    </row>
    <row r="37" spans="1:63" x14ac:dyDescent="0.3">
      <c r="A37" s="62" t="s">
        <v>417</v>
      </c>
      <c r="B37" s="62"/>
      <c r="C37" s="62"/>
      <c r="D37" s="62"/>
      <c r="E37" s="96"/>
      <c r="F37" s="62"/>
      <c r="G37" s="62"/>
      <c r="H37" s="62"/>
      <c r="I37" s="96"/>
      <c r="J37" s="62"/>
      <c r="K37" s="62"/>
      <c r="L37" s="62"/>
      <c r="M37" s="96"/>
      <c r="N37" s="62"/>
      <c r="O37" s="62"/>
      <c r="P37" s="62"/>
      <c r="Q37" s="96"/>
      <c r="R37" s="90">
        <f t="shared" ref="R37:R57" si="7">B37+C37+D37+F37+G37+H37+J37+K37+L37+N37+O37+P37</f>
        <v>0</v>
      </c>
      <c r="S37" s="69">
        <f>+E37+I37+M37+Q37</f>
        <v>0</v>
      </c>
      <c r="T37" s="89"/>
      <c r="U37" s="89"/>
      <c r="V37" s="89"/>
      <c r="W37" s="89"/>
      <c r="X37" s="89"/>
      <c r="Y37" s="64"/>
      <c r="Z37" s="64"/>
      <c r="AA37" s="64"/>
      <c r="AB37" s="64"/>
      <c r="AC37" s="64"/>
      <c r="AD37" s="64"/>
      <c r="AE37" s="65"/>
      <c r="AG37" s="62" t="s">
        <v>417</v>
      </c>
      <c r="AH37" s="62"/>
      <c r="AI37" s="62"/>
      <c r="AJ37" s="62"/>
      <c r="AK37" s="96"/>
      <c r="AL37" s="62"/>
      <c r="AM37" s="62"/>
      <c r="AN37" s="62"/>
      <c r="AO37" s="96"/>
      <c r="AP37" s="62"/>
      <c r="AQ37" s="62"/>
      <c r="AR37" s="62"/>
      <c r="AS37" s="96"/>
      <c r="AT37" s="62"/>
      <c r="AU37" s="62"/>
      <c r="AV37" s="62"/>
      <c r="AW37" s="96"/>
      <c r="AX37" s="90">
        <f t="shared" ref="AX37:AX57" si="8">AH37+AI37+AJ37+AL37+AM37+AN37+AP37+AQ37+AR37+AT37+AU37+AV37</f>
        <v>0</v>
      </c>
      <c r="AY37" s="69">
        <f>+AK37+AO37+AS37+AW37</f>
        <v>0</v>
      </c>
      <c r="AZ37" s="64"/>
      <c r="BA37" s="64"/>
      <c r="BB37" s="64"/>
      <c r="BC37" s="64"/>
      <c r="BD37" s="64"/>
      <c r="BE37" s="64"/>
      <c r="BF37" s="64"/>
      <c r="BG37" s="64"/>
      <c r="BH37" s="64"/>
      <c r="BI37" s="64"/>
      <c r="BJ37" s="64"/>
      <c r="BK37" s="65"/>
    </row>
    <row r="38" spans="1:63" x14ac:dyDescent="0.3">
      <c r="A38" s="62" t="s">
        <v>418</v>
      </c>
      <c r="B38" s="62"/>
      <c r="C38" s="62"/>
      <c r="D38" s="62"/>
      <c r="E38" s="96"/>
      <c r="F38" s="62"/>
      <c r="G38" s="62"/>
      <c r="H38" s="62"/>
      <c r="I38" s="96"/>
      <c r="J38" s="62"/>
      <c r="K38" s="62"/>
      <c r="L38" s="62"/>
      <c r="M38" s="96"/>
      <c r="N38" s="62"/>
      <c r="O38" s="62"/>
      <c r="P38" s="62"/>
      <c r="Q38" s="96"/>
      <c r="R38" s="90">
        <f t="shared" si="7"/>
        <v>0</v>
      </c>
      <c r="S38" s="69">
        <f t="shared" ref="S38:S57" si="9">+E38+I38+M38+Q38</f>
        <v>0</v>
      </c>
      <c r="T38" s="89"/>
      <c r="U38" s="89"/>
      <c r="V38" s="89"/>
      <c r="W38" s="89"/>
      <c r="X38" s="89"/>
      <c r="Y38" s="64"/>
      <c r="Z38" s="64"/>
      <c r="AA38" s="64"/>
      <c r="AB38" s="64"/>
      <c r="AC38" s="64"/>
      <c r="AD38" s="64"/>
      <c r="AE38" s="64"/>
      <c r="AG38" s="62" t="s">
        <v>418</v>
      </c>
      <c r="AH38" s="62"/>
      <c r="AI38" s="62"/>
      <c r="AJ38" s="62"/>
      <c r="AK38" s="96"/>
      <c r="AL38" s="62"/>
      <c r="AM38" s="62"/>
      <c r="AN38" s="62"/>
      <c r="AO38" s="96"/>
      <c r="AP38" s="62"/>
      <c r="AQ38" s="62"/>
      <c r="AR38" s="62"/>
      <c r="AS38" s="96"/>
      <c r="AT38" s="62"/>
      <c r="AU38" s="62"/>
      <c r="AV38" s="62"/>
      <c r="AW38" s="96"/>
      <c r="AX38" s="90">
        <f t="shared" si="8"/>
        <v>0</v>
      </c>
      <c r="AY38" s="69">
        <f t="shared" ref="AY38:AY57" si="10">+AK38+AO38+AS38+AW38</f>
        <v>0</v>
      </c>
      <c r="AZ38" s="64"/>
      <c r="BA38" s="64"/>
      <c r="BB38" s="64"/>
      <c r="BC38" s="64"/>
      <c r="BD38" s="64"/>
      <c r="BE38" s="64"/>
      <c r="BF38" s="64"/>
      <c r="BG38" s="64"/>
      <c r="BH38" s="64"/>
      <c r="BI38" s="64"/>
      <c r="BJ38" s="64"/>
      <c r="BK38" s="64"/>
    </row>
    <row r="39" spans="1:63" x14ac:dyDescent="0.3">
      <c r="A39" s="62" t="s">
        <v>419</v>
      </c>
      <c r="B39" s="62"/>
      <c r="C39" s="62"/>
      <c r="D39" s="62"/>
      <c r="E39" s="96"/>
      <c r="F39" s="62"/>
      <c r="G39" s="62"/>
      <c r="H39" s="62"/>
      <c r="I39" s="96"/>
      <c r="J39" s="62"/>
      <c r="K39" s="62"/>
      <c r="L39" s="62"/>
      <c r="M39" s="96"/>
      <c r="N39" s="62"/>
      <c r="O39" s="62"/>
      <c r="P39" s="62"/>
      <c r="Q39" s="96"/>
      <c r="R39" s="90">
        <f t="shared" si="7"/>
        <v>0</v>
      </c>
      <c r="S39" s="69">
        <f t="shared" si="9"/>
        <v>0</v>
      </c>
      <c r="T39" s="89"/>
      <c r="U39" s="89"/>
      <c r="V39" s="89"/>
      <c r="W39" s="89"/>
      <c r="X39" s="89"/>
      <c r="Y39" s="64"/>
      <c r="Z39" s="64"/>
      <c r="AA39" s="64"/>
      <c r="AB39" s="64"/>
      <c r="AC39" s="64"/>
      <c r="AD39" s="64"/>
      <c r="AE39" s="64"/>
      <c r="AG39" s="62" t="s">
        <v>419</v>
      </c>
      <c r="AH39" s="62"/>
      <c r="AI39" s="62"/>
      <c r="AJ39" s="62"/>
      <c r="AK39" s="96"/>
      <c r="AL39" s="62"/>
      <c r="AM39" s="62"/>
      <c r="AN39" s="62"/>
      <c r="AO39" s="96"/>
      <c r="AP39" s="62"/>
      <c r="AQ39" s="62"/>
      <c r="AR39" s="62"/>
      <c r="AS39" s="96"/>
      <c r="AT39" s="62"/>
      <c r="AU39" s="62"/>
      <c r="AV39" s="62"/>
      <c r="AW39" s="96"/>
      <c r="AX39" s="90">
        <f t="shared" si="8"/>
        <v>0</v>
      </c>
      <c r="AY39" s="69">
        <f t="shared" si="10"/>
        <v>0</v>
      </c>
      <c r="AZ39" s="64"/>
      <c r="BA39" s="64"/>
      <c r="BB39" s="64"/>
      <c r="BC39" s="64"/>
      <c r="BD39" s="64"/>
      <c r="BE39" s="64"/>
      <c r="BF39" s="64"/>
      <c r="BG39" s="64"/>
      <c r="BH39" s="64"/>
      <c r="BI39" s="64"/>
      <c r="BJ39" s="64"/>
      <c r="BK39" s="64"/>
    </row>
    <row r="40" spans="1:63" x14ac:dyDescent="0.3">
      <c r="A40" s="62" t="s">
        <v>420</v>
      </c>
      <c r="B40" s="62"/>
      <c r="C40" s="62"/>
      <c r="D40" s="62"/>
      <c r="E40" s="96"/>
      <c r="F40" s="62"/>
      <c r="G40" s="62"/>
      <c r="H40" s="62"/>
      <c r="I40" s="96"/>
      <c r="J40" s="62"/>
      <c r="K40" s="62"/>
      <c r="L40" s="62"/>
      <c r="M40" s="96"/>
      <c r="N40" s="62"/>
      <c r="O40" s="62"/>
      <c r="P40" s="62"/>
      <c r="Q40" s="96"/>
      <c r="R40" s="90">
        <f t="shared" si="7"/>
        <v>0</v>
      </c>
      <c r="S40" s="69">
        <f t="shared" si="9"/>
        <v>0</v>
      </c>
      <c r="T40" s="89"/>
      <c r="U40" s="89"/>
      <c r="V40" s="89"/>
      <c r="W40" s="89"/>
      <c r="X40" s="89"/>
      <c r="Y40" s="64"/>
      <c r="Z40" s="64"/>
      <c r="AA40" s="64"/>
      <c r="AB40" s="64"/>
      <c r="AC40" s="64"/>
      <c r="AD40" s="64"/>
      <c r="AE40" s="64"/>
      <c r="AG40" s="62" t="s">
        <v>420</v>
      </c>
      <c r="AH40" s="62"/>
      <c r="AI40" s="62"/>
      <c r="AJ40" s="62"/>
      <c r="AK40" s="96"/>
      <c r="AL40" s="62"/>
      <c r="AM40" s="62"/>
      <c r="AN40" s="62"/>
      <c r="AO40" s="96"/>
      <c r="AP40" s="62"/>
      <c r="AQ40" s="62"/>
      <c r="AR40" s="62"/>
      <c r="AS40" s="96"/>
      <c r="AT40" s="62"/>
      <c r="AU40" s="62"/>
      <c r="AV40" s="62"/>
      <c r="AW40" s="96"/>
      <c r="AX40" s="90">
        <f t="shared" si="8"/>
        <v>0</v>
      </c>
      <c r="AY40" s="69">
        <f t="shared" si="10"/>
        <v>0</v>
      </c>
      <c r="AZ40" s="64"/>
      <c r="BA40" s="64"/>
      <c r="BB40" s="64"/>
      <c r="BC40" s="64"/>
      <c r="BD40" s="64"/>
      <c r="BE40" s="64"/>
      <c r="BF40" s="64"/>
      <c r="BG40" s="64"/>
      <c r="BH40" s="64"/>
      <c r="BI40" s="64"/>
      <c r="BJ40" s="64"/>
      <c r="BK40" s="64"/>
    </row>
    <row r="41" spans="1:63" x14ac:dyDescent="0.3">
      <c r="A41" s="62" t="s">
        <v>421</v>
      </c>
      <c r="B41" s="62"/>
      <c r="C41" s="62"/>
      <c r="D41" s="62"/>
      <c r="E41" s="96"/>
      <c r="F41" s="62"/>
      <c r="G41" s="62"/>
      <c r="H41" s="62"/>
      <c r="I41" s="96"/>
      <c r="J41" s="62"/>
      <c r="K41" s="62"/>
      <c r="L41" s="62"/>
      <c r="M41" s="96"/>
      <c r="N41" s="62"/>
      <c r="O41" s="62"/>
      <c r="P41" s="62"/>
      <c r="Q41" s="96"/>
      <c r="R41" s="90">
        <f t="shared" si="7"/>
        <v>0</v>
      </c>
      <c r="S41" s="69">
        <f t="shared" si="9"/>
        <v>0</v>
      </c>
      <c r="T41" s="89"/>
      <c r="U41" s="89"/>
      <c r="V41" s="89"/>
      <c r="W41" s="89"/>
      <c r="X41" s="89"/>
      <c r="Y41" s="64"/>
      <c r="Z41" s="64"/>
      <c r="AA41" s="64"/>
      <c r="AB41" s="64"/>
      <c r="AC41" s="64"/>
      <c r="AD41" s="64"/>
      <c r="AE41" s="64"/>
      <c r="AG41" s="62" t="s">
        <v>421</v>
      </c>
      <c r="AH41" s="62"/>
      <c r="AI41" s="62"/>
      <c r="AJ41" s="62"/>
      <c r="AK41" s="96"/>
      <c r="AL41" s="62"/>
      <c r="AM41" s="62"/>
      <c r="AN41" s="62"/>
      <c r="AO41" s="96"/>
      <c r="AP41" s="62"/>
      <c r="AQ41" s="62"/>
      <c r="AR41" s="62"/>
      <c r="AS41" s="96"/>
      <c r="AT41" s="62"/>
      <c r="AU41" s="62"/>
      <c r="AV41" s="62"/>
      <c r="AW41" s="96"/>
      <c r="AX41" s="90">
        <f t="shared" si="8"/>
        <v>0</v>
      </c>
      <c r="AY41" s="69">
        <f t="shared" si="10"/>
        <v>0</v>
      </c>
      <c r="AZ41" s="64"/>
      <c r="BA41" s="64"/>
      <c r="BB41" s="64"/>
      <c r="BC41" s="64"/>
      <c r="BD41" s="64"/>
      <c r="BE41" s="64"/>
      <c r="BF41" s="64"/>
      <c r="BG41" s="64"/>
      <c r="BH41" s="64"/>
      <c r="BI41" s="64"/>
      <c r="BJ41" s="64"/>
      <c r="BK41" s="64"/>
    </row>
    <row r="42" spans="1:63" x14ac:dyDescent="0.3">
      <c r="A42" s="62" t="s">
        <v>422</v>
      </c>
      <c r="B42" s="62"/>
      <c r="C42" s="62"/>
      <c r="D42" s="62"/>
      <c r="E42" s="96"/>
      <c r="F42" s="62"/>
      <c r="G42" s="62"/>
      <c r="H42" s="62"/>
      <c r="I42" s="96"/>
      <c r="J42" s="62"/>
      <c r="K42" s="62"/>
      <c r="L42" s="62"/>
      <c r="M42" s="96"/>
      <c r="N42" s="62"/>
      <c r="O42" s="62"/>
      <c r="P42" s="62"/>
      <c r="Q42" s="96"/>
      <c r="R42" s="90">
        <f t="shared" si="7"/>
        <v>0</v>
      </c>
      <c r="S42" s="69">
        <f t="shared" si="9"/>
        <v>0</v>
      </c>
      <c r="T42" s="89"/>
      <c r="U42" s="89"/>
      <c r="V42" s="89"/>
      <c r="W42" s="89"/>
      <c r="X42" s="89"/>
      <c r="Y42" s="64"/>
      <c r="Z42" s="64"/>
      <c r="AA42" s="64"/>
      <c r="AB42" s="64"/>
      <c r="AC42" s="64"/>
      <c r="AD42" s="64"/>
      <c r="AE42" s="64"/>
      <c r="AG42" s="62" t="s">
        <v>422</v>
      </c>
      <c r="AH42" s="62"/>
      <c r="AI42" s="62"/>
      <c r="AJ42" s="62"/>
      <c r="AK42" s="96"/>
      <c r="AL42" s="62"/>
      <c r="AM42" s="62"/>
      <c r="AN42" s="62"/>
      <c r="AO42" s="96"/>
      <c r="AP42" s="62"/>
      <c r="AQ42" s="62"/>
      <c r="AR42" s="62"/>
      <c r="AS42" s="96"/>
      <c r="AT42" s="62"/>
      <c r="AU42" s="62"/>
      <c r="AV42" s="62"/>
      <c r="AW42" s="96"/>
      <c r="AX42" s="90">
        <f t="shared" si="8"/>
        <v>0</v>
      </c>
      <c r="AY42" s="69">
        <f t="shared" si="10"/>
        <v>0</v>
      </c>
      <c r="AZ42" s="64"/>
      <c r="BA42" s="64"/>
      <c r="BB42" s="64"/>
      <c r="BC42" s="64"/>
      <c r="BD42" s="64"/>
      <c r="BE42" s="64"/>
      <c r="BF42" s="64"/>
      <c r="BG42" s="64"/>
      <c r="BH42" s="64"/>
      <c r="BI42" s="64"/>
      <c r="BJ42" s="64"/>
      <c r="BK42" s="64"/>
    </row>
    <row r="43" spans="1:63" x14ac:dyDescent="0.3">
      <c r="A43" s="62" t="s">
        <v>423</v>
      </c>
      <c r="B43" s="62"/>
      <c r="C43" s="62"/>
      <c r="D43" s="62"/>
      <c r="E43" s="96"/>
      <c r="F43" s="62"/>
      <c r="G43" s="62"/>
      <c r="H43" s="62"/>
      <c r="I43" s="96"/>
      <c r="J43" s="62"/>
      <c r="K43" s="62"/>
      <c r="L43" s="62"/>
      <c r="M43" s="96"/>
      <c r="N43" s="62"/>
      <c r="O43" s="62"/>
      <c r="P43" s="62"/>
      <c r="Q43" s="96"/>
      <c r="R43" s="90">
        <f t="shared" si="7"/>
        <v>0</v>
      </c>
      <c r="S43" s="69">
        <f t="shared" si="9"/>
        <v>0</v>
      </c>
      <c r="T43" s="89"/>
      <c r="U43" s="89"/>
      <c r="V43" s="89"/>
      <c r="W43" s="89"/>
      <c r="X43" s="89"/>
      <c r="Y43" s="64"/>
      <c r="Z43" s="64"/>
      <c r="AA43" s="64"/>
      <c r="AB43" s="64"/>
      <c r="AC43" s="64"/>
      <c r="AD43" s="64"/>
      <c r="AE43" s="64"/>
      <c r="AG43" s="62" t="s">
        <v>423</v>
      </c>
      <c r="AH43" s="62"/>
      <c r="AI43" s="62"/>
      <c r="AJ43" s="62"/>
      <c r="AK43" s="96"/>
      <c r="AL43" s="62"/>
      <c r="AM43" s="62"/>
      <c r="AN43" s="62"/>
      <c r="AO43" s="96"/>
      <c r="AP43" s="62"/>
      <c r="AQ43" s="62"/>
      <c r="AR43" s="62"/>
      <c r="AS43" s="96"/>
      <c r="AT43" s="62"/>
      <c r="AU43" s="62"/>
      <c r="AV43" s="62"/>
      <c r="AW43" s="96"/>
      <c r="AX43" s="90">
        <f t="shared" si="8"/>
        <v>0</v>
      </c>
      <c r="AY43" s="69">
        <f t="shared" si="10"/>
        <v>0</v>
      </c>
      <c r="AZ43" s="64"/>
      <c r="BA43" s="64"/>
      <c r="BB43" s="64"/>
      <c r="BC43" s="64"/>
      <c r="BD43" s="64"/>
      <c r="BE43" s="64"/>
      <c r="BF43" s="64"/>
      <c r="BG43" s="64"/>
      <c r="BH43" s="64"/>
      <c r="BI43" s="64"/>
      <c r="BJ43" s="64"/>
      <c r="BK43" s="64"/>
    </row>
    <row r="44" spans="1:63" x14ac:dyDescent="0.3">
      <c r="A44" s="62" t="s">
        <v>424</v>
      </c>
      <c r="B44" s="62"/>
      <c r="C44" s="62"/>
      <c r="D44" s="62"/>
      <c r="E44" s="96"/>
      <c r="F44" s="62"/>
      <c r="G44" s="62"/>
      <c r="H44" s="62"/>
      <c r="I44" s="96"/>
      <c r="J44" s="62"/>
      <c r="K44" s="62"/>
      <c r="L44" s="62"/>
      <c r="M44" s="96"/>
      <c r="N44" s="62"/>
      <c r="O44" s="62"/>
      <c r="P44" s="62"/>
      <c r="Q44" s="96"/>
      <c r="R44" s="90">
        <f t="shared" si="7"/>
        <v>0</v>
      </c>
      <c r="S44" s="69">
        <f t="shared" si="9"/>
        <v>0</v>
      </c>
      <c r="T44" s="89"/>
      <c r="U44" s="89"/>
      <c r="V44" s="89"/>
      <c r="W44" s="89"/>
      <c r="X44" s="89"/>
      <c r="Y44" s="64"/>
      <c r="Z44" s="64"/>
      <c r="AA44" s="64"/>
      <c r="AB44" s="64"/>
      <c r="AC44" s="64"/>
      <c r="AD44" s="64"/>
      <c r="AE44" s="64"/>
      <c r="AG44" s="62" t="s">
        <v>424</v>
      </c>
      <c r="AH44" s="62"/>
      <c r="AI44" s="62"/>
      <c r="AJ44" s="62"/>
      <c r="AK44" s="96"/>
      <c r="AL44" s="62"/>
      <c r="AM44" s="62"/>
      <c r="AN44" s="62"/>
      <c r="AO44" s="96"/>
      <c r="AP44" s="62"/>
      <c r="AQ44" s="62"/>
      <c r="AR44" s="62"/>
      <c r="AS44" s="96"/>
      <c r="AT44" s="62"/>
      <c r="AU44" s="62"/>
      <c r="AV44" s="62"/>
      <c r="AW44" s="96"/>
      <c r="AX44" s="90">
        <f t="shared" si="8"/>
        <v>0</v>
      </c>
      <c r="AY44" s="69">
        <f t="shared" si="10"/>
        <v>0</v>
      </c>
      <c r="AZ44" s="64"/>
      <c r="BA44" s="64"/>
      <c r="BB44" s="64"/>
      <c r="BC44" s="64"/>
      <c r="BD44" s="64"/>
      <c r="BE44" s="64"/>
      <c r="BF44" s="64"/>
      <c r="BG44" s="64"/>
      <c r="BH44" s="64"/>
      <c r="BI44" s="64"/>
      <c r="BJ44" s="64"/>
      <c r="BK44" s="64"/>
    </row>
    <row r="45" spans="1:63" x14ac:dyDescent="0.3">
      <c r="A45" s="62" t="s">
        <v>425</v>
      </c>
      <c r="B45" s="62"/>
      <c r="C45" s="62"/>
      <c r="D45" s="62"/>
      <c r="E45" s="96"/>
      <c r="F45" s="62"/>
      <c r="G45" s="62"/>
      <c r="H45" s="62"/>
      <c r="I45" s="96"/>
      <c r="J45" s="62"/>
      <c r="K45" s="62"/>
      <c r="L45" s="62"/>
      <c r="M45" s="96"/>
      <c r="N45" s="62"/>
      <c r="O45" s="62"/>
      <c r="P45" s="62"/>
      <c r="Q45" s="96"/>
      <c r="R45" s="90">
        <f t="shared" si="7"/>
        <v>0</v>
      </c>
      <c r="S45" s="69">
        <f t="shared" si="9"/>
        <v>0</v>
      </c>
      <c r="T45" s="89"/>
      <c r="U45" s="89"/>
      <c r="V45" s="89"/>
      <c r="W45" s="89"/>
      <c r="X45" s="89"/>
      <c r="Y45" s="64"/>
      <c r="Z45" s="64"/>
      <c r="AA45" s="64"/>
      <c r="AB45" s="64"/>
      <c r="AC45" s="64"/>
      <c r="AD45" s="64"/>
      <c r="AE45" s="64"/>
      <c r="AG45" s="62" t="s">
        <v>425</v>
      </c>
      <c r="AH45" s="62"/>
      <c r="AI45" s="62"/>
      <c r="AJ45" s="62"/>
      <c r="AK45" s="96"/>
      <c r="AL45" s="62"/>
      <c r="AM45" s="62"/>
      <c r="AN45" s="62"/>
      <c r="AO45" s="96"/>
      <c r="AP45" s="62"/>
      <c r="AQ45" s="62"/>
      <c r="AR45" s="62"/>
      <c r="AS45" s="96"/>
      <c r="AT45" s="62"/>
      <c r="AU45" s="62"/>
      <c r="AV45" s="62"/>
      <c r="AW45" s="96"/>
      <c r="AX45" s="90">
        <f t="shared" si="8"/>
        <v>0</v>
      </c>
      <c r="AY45" s="69">
        <f t="shared" si="10"/>
        <v>0</v>
      </c>
      <c r="AZ45" s="64"/>
      <c r="BA45" s="64"/>
      <c r="BB45" s="64"/>
      <c r="BC45" s="64"/>
      <c r="BD45" s="64"/>
      <c r="BE45" s="64"/>
      <c r="BF45" s="64"/>
      <c r="BG45" s="64"/>
      <c r="BH45" s="64"/>
      <c r="BI45" s="62"/>
      <c r="BJ45" s="62"/>
      <c r="BK45" s="62"/>
    </row>
    <row r="46" spans="1:63" x14ac:dyDescent="0.3">
      <c r="A46" s="62" t="s">
        <v>426</v>
      </c>
      <c r="B46" s="62"/>
      <c r="C46" s="62"/>
      <c r="D46" s="62"/>
      <c r="E46" s="96"/>
      <c r="F46" s="62"/>
      <c r="G46" s="62"/>
      <c r="H46" s="62"/>
      <c r="I46" s="96"/>
      <c r="J46" s="62"/>
      <c r="K46" s="62"/>
      <c r="L46" s="62"/>
      <c r="M46" s="96"/>
      <c r="N46" s="62"/>
      <c r="O46" s="62"/>
      <c r="P46" s="62"/>
      <c r="Q46" s="96"/>
      <c r="R46" s="90">
        <f t="shared" si="7"/>
        <v>0</v>
      </c>
      <c r="S46" s="69">
        <f t="shared" si="9"/>
        <v>0</v>
      </c>
      <c r="T46" s="89"/>
      <c r="U46" s="89"/>
      <c r="V46" s="89"/>
      <c r="W46" s="89"/>
      <c r="X46" s="89"/>
      <c r="Y46" s="64"/>
      <c r="Z46" s="64"/>
      <c r="AA46" s="64"/>
      <c r="AB46" s="64"/>
      <c r="AC46" s="64"/>
      <c r="AD46" s="64"/>
      <c r="AE46" s="64"/>
      <c r="AG46" s="62" t="s">
        <v>426</v>
      </c>
      <c r="AH46" s="62"/>
      <c r="AI46" s="62"/>
      <c r="AJ46" s="62"/>
      <c r="AK46" s="96"/>
      <c r="AL46" s="62"/>
      <c r="AM46" s="62"/>
      <c r="AN46" s="62"/>
      <c r="AO46" s="96"/>
      <c r="AP46" s="62"/>
      <c r="AQ46" s="62"/>
      <c r="AR46" s="62"/>
      <c r="AS46" s="96"/>
      <c r="AT46" s="62"/>
      <c r="AU46" s="62"/>
      <c r="AV46" s="62"/>
      <c r="AW46" s="96"/>
      <c r="AX46" s="90">
        <f t="shared" si="8"/>
        <v>0</v>
      </c>
      <c r="AY46" s="69">
        <f t="shared" si="10"/>
        <v>0</v>
      </c>
      <c r="AZ46" s="64"/>
      <c r="BA46" s="64"/>
      <c r="BB46" s="64"/>
      <c r="BC46" s="64"/>
      <c r="BD46" s="64"/>
      <c r="BE46" s="64"/>
      <c r="BF46" s="64"/>
      <c r="BG46" s="64"/>
      <c r="BH46" s="64"/>
      <c r="BI46" s="62"/>
      <c r="BJ46" s="62"/>
      <c r="BK46" s="62"/>
    </row>
    <row r="47" spans="1:63" x14ac:dyDescent="0.3">
      <c r="A47" s="62" t="s">
        <v>427</v>
      </c>
      <c r="B47" s="62"/>
      <c r="C47" s="62"/>
      <c r="D47" s="62"/>
      <c r="E47" s="96"/>
      <c r="F47" s="62"/>
      <c r="G47" s="62"/>
      <c r="H47" s="62"/>
      <c r="I47" s="96"/>
      <c r="J47" s="62"/>
      <c r="K47" s="62"/>
      <c r="L47" s="62"/>
      <c r="M47" s="96"/>
      <c r="N47" s="62"/>
      <c r="O47" s="62"/>
      <c r="P47" s="62"/>
      <c r="Q47" s="96"/>
      <c r="R47" s="90">
        <f t="shared" si="7"/>
        <v>0</v>
      </c>
      <c r="S47" s="69">
        <f t="shared" si="9"/>
        <v>0</v>
      </c>
      <c r="T47" s="89"/>
      <c r="U47" s="89"/>
      <c r="V47" s="89"/>
      <c r="W47" s="89"/>
      <c r="X47" s="89"/>
      <c r="Y47" s="64"/>
      <c r="Z47" s="64"/>
      <c r="AA47" s="64"/>
      <c r="AB47" s="64"/>
      <c r="AC47" s="64"/>
      <c r="AD47" s="64"/>
      <c r="AE47" s="64"/>
      <c r="AG47" s="62" t="s">
        <v>427</v>
      </c>
      <c r="AH47" s="62"/>
      <c r="AI47" s="62"/>
      <c r="AJ47" s="62"/>
      <c r="AK47" s="96"/>
      <c r="AL47" s="62"/>
      <c r="AM47" s="62"/>
      <c r="AN47" s="62"/>
      <c r="AO47" s="96"/>
      <c r="AP47" s="62"/>
      <c r="AQ47" s="62"/>
      <c r="AR47" s="62"/>
      <c r="AS47" s="96"/>
      <c r="AT47" s="62"/>
      <c r="AU47" s="62"/>
      <c r="AV47" s="62"/>
      <c r="AW47" s="96"/>
      <c r="AX47" s="90">
        <f t="shared" si="8"/>
        <v>0</v>
      </c>
      <c r="AY47" s="69">
        <f t="shared" si="10"/>
        <v>0</v>
      </c>
      <c r="AZ47" s="64"/>
      <c r="BA47" s="64"/>
      <c r="BB47" s="64"/>
      <c r="BC47" s="64"/>
      <c r="BD47" s="64"/>
      <c r="BE47" s="64"/>
      <c r="BF47" s="64"/>
      <c r="BG47" s="64"/>
      <c r="BH47" s="64"/>
      <c r="BI47" s="62"/>
      <c r="BJ47" s="62"/>
      <c r="BK47" s="62"/>
    </row>
    <row r="48" spans="1:63" x14ac:dyDescent="0.3">
      <c r="A48" s="62" t="s">
        <v>428</v>
      </c>
      <c r="B48" s="62"/>
      <c r="C48" s="62"/>
      <c r="D48" s="62"/>
      <c r="E48" s="96"/>
      <c r="F48" s="62"/>
      <c r="G48" s="62"/>
      <c r="H48" s="62"/>
      <c r="I48" s="96"/>
      <c r="J48" s="62"/>
      <c r="K48" s="62"/>
      <c r="L48" s="62"/>
      <c r="M48" s="96"/>
      <c r="N48" s="62"/>
      <c r="O48" s="62"/>
      <c r="P48" s="62"/>
      <c r="Q48" s="96"/>
      <c r="R48" s="90">
        <f t="shared" si="7"/>
        <v>0</v>
      </c>
      <c r="S48" s="69">
        <f t="shared" si="9"/>
        <v>0</v>
      </c>
      <c r="T48" s="89"/>
      <c r="U48" s="89"/>
      <c r="V48" s="89"/>
      <c r="W48" s="89"/>
      <c r="X48" s="89"/>
      <c r="Y48" s="64"/>
      <c r="Z48" s="64"/>
      <c r="AA48" s="64"/>
      <c r="AB48" s="64"/>
      <c r="AC48" s="64"/>
      <c r="AD48" s="64"/>
      <c r="AE48" s="64"/>
      <c r="AG48" s="62" t="s">
        <v>428</v>
      </c>
      <c r="AH48" s="62"/>
      <c r="AI48" s="62"/>
      <c r="AJ48" s="62"/>
      <c r="AK48" s="96"/>
      <c r="AL48" s="62"/>
      <c r="AM48" s="62"/>
      <c r="AN48" s="62"/>
      <c r="AO48" s="96"/>
      <c r="AP48" s="62"/>
      <c r="AQ48" s="62"/>
      <c r="AR48" s="62"/>
      <c r="AS48" s="96"/>
      <c r="AT48" s="62"/>
      <c r="AU48" s="62"/>
      <c r="AV48" s="62"/>
      <c r="AW48" s="96"/>
      <c r="AX48" s="90">
        <f t="shared" si="8"/>
        <v>0</v>
      </c>
      <c r="AY48" s="69">
        <f t="shared" si="10"/>
        <v>0</v>
      </c>
      <c r="AZ48" s="64"/>
      <c r="BA48" s="64"/>
      <c r="BB48" s="64"/>
      <c r="BC48" s="64"/>
      <c r="BD48" s="64"/>
      <c r="BE48" s="64"/>
      <c r="BF48" s="64"/>
      <c r="BG48" s="64"/>
      <c r="BH48" s="64"/>
      <c r="BI48" s="64"/>
      <c r="BJ48" s="64"/>
      <c r="BK48" s="64"/>
    </row>
    <row r="49" spans="1:63" x14ac:dyDescent="0.3">
      <c r="A49" s="62" t="s">
        <v>429</v>
      </c>
      <c r="B49" s="62"/>
      <c r="C49" s="62"/>
      <c r="D49" s="62"/>
      <c r="E49" s="96"/>
      <c r="F49" s="62"/>
      <c r="G49" s="62"/>
      <c r="H49" s="62"/>
      <c r="I49" s="96"/>
      <c r="J49" s="62"/>
      <c r="K49" s="62"/>
      <c r="L49" s="62"/>
      <c r="M49" s="96"/>
      <c r="N49" s="62"/>
      <c r="O49" s="62"/>
      <c r="P49" s="62"/>
      <c r="Q49" s="96"/>
      <c r="R49" s="90">
        <f t="shared" si="7"/>
        <v>0</v>
      </c>
      <c r="S49" s="69">
        <f t="shared" si="9"/>
        <v>0</v>
      </c>
      <c r="T49" s="89"/>
      <c r="U49" s="89"/>
      <c r="V49" s="89"/>
      <c r="W49" s="89"/>
      <c r="X49" s="89"/>
      <c r="Y49" s="64"/>
      <c r="Z49" s="64"/>
      <c r="AA49" s="64"/>
      <c r="AB49" s="64"/>
      <c r="AC49" s="64"/>
      <c r="AD49" s="64"/>
      <c r="AE49" s="64"/>
      <c r="AG49" s="62" t="s">
        <v>429</v>
      </c>
      <c r="AH49" s="62"/>
      <c r="AI49" s="62"/>
      <c r="AJ49" s="62"/>
      <c r="AK49" s="96"/>
      <c r="AL49" s="62"/>
      <c r="AM49" s="62"/>
      <c r="AN49" s="62"/>
      <c r="AO49" s="96"/>
      <c r="AP49" s="62"/>
      <c r="AQ49" s="62"/>
      <c r="AR49" s="62"/>
      <c r="AS49" s="96"/>
      <c r="AT49" s="62"/>
      <c r="AU49" s="62"/>
      <c r="AV49" s="62"/>
      <c r="AW49" s="96"/>
      <c r="AX49" s="90">
        <f t="shared" si="8"/>
        <v>0</v>
      </c>
      <c r="AY49" s="69">
        <f t="shared" si="10"/>
        <v>0</v>
      </c>
      <c r="AZ49" s="64"/>
      <c r="BA49" s="64"/>
      <c r="BB49" s="64"/>
      <c r="BC49" s="64"/>
      <c r="BD49" s="64"/>
      <c r="BE49" s="64"/>
      <c r="BF49" s="64"/>
      <c r="BG49" s="64"/>
      <c r="BH49" s="64"/>
      <c r="BI49" s="64"/>
      <c r="BJ49" s="64"/>
      <c r="BK49" s="64"/>
    </row>
    <row r="50" spans="1:63" x14ac:dyDescent="0.3">
      <c r="A50" s="62" t="s">
        <v>430</v>
      </c>
      <c r="B50" s="62"/>
      <c r="C50" s="62"/>
      <c r="D50" s="62"/>
      <c r="E50" s="96"/>
      <c r="F50" s="62"/>
      <c r="G50" s="62"/>
      <c r="H50" s="62"/>
      <c r="I50" s="96"/>
      <c r="J50" s="62"/>
      <c r="K50" s="62"/>
      <c r="L50" s="62"/>
      <c r="M50" s="96"/>
      <c r="N50" s="62"/>
      <c r="O50" s="62"/>
      <c r="P50" s="62"/>
      <c r="Q50" s="96"/>
      <c r="R50" s="90">
        <f t="shared" si="7"/>
        <v>0</v>
      </c>
      <c r="S50" s="69">
        <f t="shared" si="9"/>
        <v>0</v>
      </c>
      <c r="T50" s="89"/>
      <c r="U50" s="89"/>
      <c r="V50" s="89"/>
      <c r="W50" s="89"/>
      <c r="X50" s="89"/>
      <c r="Y50" s="64"/>
      <c r="Z50" s="64"/>
      <c r="AA50" s="64"/>
      <c r="AB50" s="64"/>
      <c r="AC50" s="64"/>
      <c r="AD50" s="64"/>
      <c r="AE50" s="64"/>
      <c r="AG50" s="62" t="s">
        <v>430</v>
      </c>
      <c r="AH50" s="62"/>
      <c r="AI50" s="62"/>
      <c r="AJ50" s="62"/>
      <c r="AK50" s="96"/>
      <c r="AL50" s="62"/>
      <c r="AM50" s="62"/>
      <c r="AN50" s="62"/>
      <c r="AO50" s="96"/>
      <c r="AP50" s="62"/>
      <c r="AQ50" s="62"/>
      <c r="AR50" s="62"/>
      <c r="AS50" s="96"/>
      <c r="AT50" s="62"/>
      <c r="AU50" s="62"/>
      <c r="AV50" s="62"/>
      <c r="AW50" s="96"/>
      <c r="AX50" s="90">
        <f t="shared" si="8"/>
        <v>0</v>
      </c>
      <c r="AY50" s="69">
        <f t="shared" si="10"/>
        <v>0</v>
      </c>
      <c r="AZ50" s="64"/>
      <c r="BA50" s="64"/>
      <c r="BB50" s="64"/>
      <c r="BC50" s="64"/>
      <c r="BD50" s="64"/>
      <c r="BE50" s="64"/>
      <c r="BF50" s="64"/>
      <c r="BG50" s="64"/>
      <c r="BH50" s="64"/>
      <c r="BI50" s="64"/>
      <c r="BJ50" s="64"/>
      <c r="BK50" s="64"/>
    </row>
    <row r="51" spans="1:63" x14ac:dyDescent="0.3">
      <c r="A51" s="62" t="s">
        <v>431</v>
      </c>
      <c r="B51" s="62"/>
      <c r="C51" s="62"/>
      <c r="D51" s="62"/>
      <c r="E51" s="96"/>
      <c r="F51" s="62"/>
      <c r="G51" s="62"/>
      <c r="H51" s="62"/>
      <c r="I51" s="96"/>
      <c r="J51" s="62"/>
      <c r="K51" s="62"/>
      <c r="L51" s="62"/>
      <c r="M51" s="96"/>
      <c r="N51" s="62"/>
      <c r="O51" s="62"/>
      <c r="P51" s="62"/>
      <c r="Q51" s="96"/>
      <c r="R51" s="90">
        <f t="shared" si="7"/>
        <v>0</v>
      </c>
      <c r="S51" s="69">
        <f t="shared" si="9"/>
        <v>0</v>
      </c>
      <c r="T51" s="89"/>
      <c r="U51" s="89"/>
      <c r="V51" s="89"/>
      <c r="W51" s="89"/>
      <c r="X51" s="89"/>
      <c r="Y51" s="64"/>
      <c r="Z51" s="64"/>
      <c r="AA51" s="64"/>
      <c r="AB51" s="64"/>
      <c r="AC51" s="64"/>
      <c r="AD51" s="64"/>
      <c r="AE51" s="64"/>
      <c r="AG51" s="62" t="s">
        <v>431</v>
      </c>
      <c r="AH51" s="62"/>
      <c r="AI51" s="62"/>
      <c r="AJ51" s="62"/>
      <c r="AK51" s="96"/>
      <c r="AL51" s="62"/>
      <c r="AM51" s="62"/>
      <c r="AN51" s="62"/>
      <c r="AO51" s="96"/>
      <c r="AP51" s="62"/>
      <c r="AQ51" s="62"/>
      <c r="AR51" s="62"/>
      <c r="AS51" s="96"/>
      <c r="AT51" s="62"/>
      <c r="AU51" s="62"/>
      <c r="AV51" s="62"/>
      <c r="AW51" s="96"/>
      <c r="AX51" s="90">
        <f t="shared" si="8"/>
        <v>0</v>
      </c>
      <c r="AY51" s="69">
        <f t="shared" si="10"/>
        <v>0</v>
      </c>
      <c r="AZ51" s="64"/>
      <c r="BA51" s="64"/>
      <c r="BB51" s="64"/>
      <c r="BC51" s="64"/>
      <c r="BD51" s="64"/>
      <c r="BE51" s="64"/>
      <c r="BF51" s="64"/>
      <c r="BG51" s="64"/>
      <c r="BH51" s="64"/>
      <c r="BI51" s="64"/>
      <c r="BJ51" s="64"/>
      <c r="BK51" s="64"/>
    </row>
    <row r="52" spans="1:63" x14ac:dyDescent="0.3">
      <c r="A52" s="62" t="s">
        <v>432</v>
      </c>
      <c r="B52" s="62"/>
      <c r="C52" s="62"/>
      <c r="D52" s="62"/>
      <c r="E52" s="96"/>
      <c r="F52" s="62"/>
      <c r="G52" s="62"/>
      <c r="H52" s="62"/>
      <c r="I52" s="96"/>
      <c r="J52" s="62"/>
      <c r="K52" s="62"/>
      <c r="L52" s="62"/>
      <c r="M52" s="96"/>
      <c r="N52" s="62"/>
      <c r="O52" s="62"/>
      <c r="P52" s="62"/>
      <c r="Q52" s="96"/>
      <c r="R52" s="90">
        <f t="shared" si="7"/>
        <v>0</v>
      </c>
      <c r="S52" s="69">
        <f t="shared" si="9"/>
        <v>0</v>
      </c>
      <c r="T52" s="89"/>
      <c r="U52" s="89"/>
      <c r="V52" s="89"/>
      <c r="W52" s="89"/>
      <c r="X52" s="89"/>
      <c r="Y52" s="64"/>
      <c r="Z52" s="64"/>
      <c r="AA52" s="64"/>
      <c r="AB52" s="64"/>
      <c r="AC52" s="64"/>
      <c r="AD52" s="64"/>
      <c r="AE52" s="64"/>
      <c r="AG52" s="62" t="s">
        <v>432</v>
      </c>
      <c r="AH52" s="62"/>
      <c r="AI52" s="62"/>
      <c r="AJ52" s="62"/>
      <c r="AK52" s="96"/>
      <c r="AL52" s="62"/>
      <c r="AM52" s="62"/>
      <c r="AN52" s="62"/>
      <c r="AO52" s="96"/>
      <c r="AP52" s="62"/>
      <c r="AQ52" s="62"/>
      <c r="AR52" s="62"/>
      <c r="AS52" s="96"/>
      <c r="AT52" s="62"/>
      <c r="AU52" s="62"/>
      <c r="AV52" s="62"/>
      <c r="AW52" s="96"/>
      <c r="AX52" s="90">
        <f t="shared" si="8"/>
        <v>0</v>
      </c>
      <c r="AY52" s="69">
        <f t="shared" si="10"/>
        <v>0</v>
      </c>
      <c r="AZ52" s="64"/>
      <c r="BA52" s="64"/>
      <c r="BB52" s="64"/>
      <c r="BC52" s="64"/>
      <c r="BD52" s="64"/>
      <c r="BE52" s="64"/>
      <c r="BF52" s="64"/>
      <c r="BG52" s="64"/>
      <c r="BH52" s="64"/>
      <c r="BI52" s="64"/>
      <c r="BJ52" s="64"/>
      <c r="BK52" s="64"/>
    </row>
    <row r="53" spans="1:63" x14ac:dyDescent="0.3">
      <c r="A53" s="62" t="s">
        <v>433</v>
      </c>
      <c r="B53" s="62"/>
      <c r="C53" s="62"/>
      <c r="D53" s="62"/>
      <c r="E53" s="96"/>
      <c r="F53" s="62"/>
      <c r="G53" s="62"/>
      <c r="H53" s="62"/>
      <c r="I53" s="96"/>
      <c r="J53" s="62"/>
      <c r="K53" s="62"/>
      <c r="L53" s="62"/>
      <c r="M53" s="96"/>
      <c r="N53" s="62"/>
      <c r="O53" s="62"/>
      <c r="P53" s="62"/>
      <c r="Q53" s="96"/>
      <c r="R53" s="90">
        <f t="shared" si="7"/>
        <v>0</v>
      </c>
      <c r="S53" s="69">
        <f t="shared" si="9"/>
        <v>0</v>
      </c>
      <c r="T53" s="89"/>
      <c r="U53" s="89"/>
      <c r="V53" s="89"/>
      <c r="W53" s="89"/>
      <c r="X53" s="89"/>
      <c r="Y53" s="64"/>
      <c r="Z53" s="64"/>
      <c r="AA53" s="64"/>
      <c r="AB53" s="64"/>
      <c r="AC53" s="64"/>
      <c r="AD53" s="64"/>
      <c r="AE53" s="64"/>
      <c r="AG53" s="62" t="s">
        <v>433</v>
      </c>
      <c r="AH53" s="62"/>
      <c r="AI53" s="62"/>
      <c r="AJ53" s="62"/>
      <c r="AK53" s="96"/>
      <c r="AL53" s="62"/>
      <c r="AM53" s="62"/>
      <c r="AN53" s="62"/>
      <c r="AO53" s="96"/>
      <c r="AP53" s="62"/>
      <c r="AQ53" s="62"/>
      <c r="AR53" s="62"/>
      <c r="AS53" s="96"/>
      <c r="AT53" s="62"/>
      <c r="AU53" s="62"/>
      <c r="AV53" s="62"/>
      <c r="AW53" s="96"/>
      <c r="AX53" s="90">
        <f t="shared" si="8"/>
        <v>0</v>
      </c>
      <c r="AY53" s="69">
        <f t="shared" si="10"/>
        <v>0</v>
      </c>
      <c r="AZ53" s="64"/>
      <c r="BA53" s="64"/>
      <c r="BB53" s="64"/>
      <c r="BC53" s="64"/>
      <c r="BD53" s="64"/>
      <c r="BE53" s="64"/>
      <c r="BF53" s="64"/>
      <c r="BG53" s="64"/>
      <c r="BH53" s="64"/>
      <c r="BI53" s="64"/>
      <c r="BJ53" s="64"/>
      <c r="BK53" s="64"/>
    </row>
    <row r="54" spans="1:63" x14ac:dyDescent="0.3">
      <c r="A54" s="62" t="s">
        <v>434</v>
      </c>
      <c r="B54" s="62"/>
      <c r="C54" s="62"/>
      <c r="D54" s="62"/>
      <c r="E54" s="96"/>
      <c r="F54" s="62"/>
      <c r="G54" s="62"/>
      <c r="H54" s="62"/>
      <c r="I54" s="96"/>
      <c r="J54" s="62"/>
      <c r="K54" s="62"/>
      <c r="L54" s="62"/>
      <c r="M54" s="96"/>
      <c r="N54" s="62"/>
      <c r="O54" s="62"/>
      <c r="P54" s="62"/>
      <c r="Q54" s="96"/>
      <c r="R54" s="90">
        <f t="shared" si="7"/>
        <v>0</v>
      </c>
      <c r="S54" s="69">
        <f t="shared" si="9"/>
        <v>0</v>
      </c>
      <c r="T54" s="89"/>
      <c r="U54" s="89"/>
      <c r="V54" s="89"/>
      <c r="W54" s="89"/>
      <c r="X54" s="89"/>
      <c r="Y54" s="64"/>
      <c r="Z54" s="64"/>
      <c r="AA54" s="64"/>
      <c r="AB54" s="64"/>
      <c r="AC54" s="64"/>
      <c r="AD54" s="64"/>
      <c r="AE54" s="64"/>
      <c r="AG54" s="62" t="s">
        <v>434</v>
      </c>
      <c r="AH54" s="62"/>
      <c r="AI54" s="62"/>
      <c r="AJ54" s="62"/>
      <c r="AK54" s="96"/>
      <c r="AL54" s="62"/>
      <c r="AM54" s="62"/>
      <c r="AN54" s="62"/>
      <c r="AO54" s="96"/>
      <c r="AP54" s="62"/>
      <c r="AQ54" s="62"/>
      <c r="AR54" s="62"/>
      <c r="AS54" s="96"/>
      <c r="AT54" s="62"/>
      <c r="AU54" s="62"/>
      <c r="AV54" s="62"/>
      <c r="AW54" s="96"/>
      <c r="AX54" s="90">
        <f t="shared" si="8"/>
        <v>0</v>
      </c>
      <c r="AY54" s="69">
        <f t="shared" si="10"/>
        <v>0</v>
      </c>
      <c r="AZ54" s="64"/>
      <c r="BA54" s="64"/>
      <c r="BB54" s="64"/>
      <c r="BC54" s="64"/>
      <c r="BD54" s="64"/>
      <c r="BE54" s="64"/>
      <c r="BF54" s="64"/>
      <c r="BG54" s="64"/>
      <c r="BH54" s="64"/>
      <c r="BI54" s="64"/>
      <c r="BJ54" s="64"/>
      <c r="BK54" s="64"/>
    </row>
    <row r="55" spans="1:63" x14ac:dyDescent="0.3">
      <c r="A55" s="62" t="s">
        <v>435</v>
      </c>
      <c r="B55" s="62"/>
      <c r="C55" s="62"/>
      <c r="D55" s="62"/>
      <c r="E55" s="96"/>
      <c r="F55" s="62"/>
      <c r="G55" s="62"/>
      <c r="H55" s="62"/>
      <c r="I55" s="96"/>
      <c r="J55" s="62"/>
      <c r="K55" s="62"/>
      <c r="L55" s="62"/>
      <c r="M55" s="96"/>
      <c r="N55" s="62"/>
      <c r="O55" s="62"/>
      <c r="P55" s="62"/>
      <c r="Q55" s="96"/>
      <c r="R55" s="90">
        <f t="shared" si="7"/>
        <v>0</v>
      </c>
      <c r="S55" s="69">
        <f t="shared" si="9"/>
        <v>0</v>
      </c>
      <c r="T55" s="89"/>
      <c r="U55" s="89"/>
      <c r="V55" s="89"/>
      <c r="W55" s="89"/>
      <c r="X55" s="89"/>
      <c r="Y55" s="64"/>
      <c r="Z55" s="64"/>
      <c r="AA55" s="64"/>
      <c r="AB55" s="64"/>
      <c r="AC55" s="64"/>
      <c r="AD55" s="64"/>
      <c r="AE55" s="64"/>
      <c r="AG55" s="62" t="s">
        <v>435</v>
      </c>
      <c r="AH55" s="62"/>
      <c r="AI55" s="62"/>
      <c r="AJ55" s="62"/>
      <c r="AK55" s="96"/>
      <c r="AL55" s="62"/>
      <c r="AM55" s="62"/>
      <c r="AN55" s="62"/>
      <c r="AO55" s="96"/>
      <c r="AP55" s="62"/>
      <c r="AQ55" s="62"/>
      <c r="AR55" s="62"/>
      <c r="AS55" s="96"/>
      <c r="AT55" s="62"/>
      <c r="AU55" s="62"/>
      <c r="AV55" s="62"/>
      <c r="AW55" s="96"/>
      <c r="AX55" s="90">
        <f t="shared" si="8"/>
        <v>0</v>
      </c>
      <c r="AY55" s="69">
        <f t="shared" si="10"/>
        <v>0</v>
      </c>
      <c r="AZ55" s="64"/>
      <c r="BA55" s="64"/>
      <c r="BB55" s="64"/>
      <c r="BC55" s="64"/>
      <c r="BD55" s="64"/>
      <c r="BE55" s="64"/>
      <c r="BF55" s="64"/>
      <c r="BG55" s="64"/>
      <c r="BH55" s="64"/>
      <c r="BI55" s="64"/>
      <c r="BJ55" s="64"/>
      <c r="BK55" s="64"/>
    </row>
    <row r="56" spans="1:63" x14ac:dyDescent="0.3">
      <c r="A56" s="62" t="s">
        <v>436</v>
      </c>
      <c r="B56" s="62"/>
      <c r="C56" s="62"/>
      <c r="D56" s="62"/>
      <c r="E56" s="96"/>
      <c r="F56" s="62"/>
      <c r="G56" s="62"/>
      <c r="H56" s="62"/>
      <c r="I56" s="96"/>
      <c r="J56" s="62"/>
      <c r="K56" s="62"/>
      <c r="L56" s="62"/>
      <c r="M56" s="96"/>
      <c r="N56" s="62"/>
      <c r="O56" s="62"/>
      <c r="P56" s="62"/>
      <c r="Q56" s="96"/>
      <c r="R56" s="90">
        <f t="shared" si="7"/>
        <v>0</v>
      </c>
      <c r="S56" s="69">
        <f t="shared" si="9"/>
        <v>0</v>
      </c>
      <c r="T56" s="89"/>
      <c r="U56" s="89"/>
      <c r="V56" s="89"/>
      <c r="W56" s="89"/>
      <c r="X56" s="89"/>
      <c r="Y56" s="64"/>
      <c r="Z56" s="64"/>
      <c r="AA56" s="64"/>
      <c r="AB56" s="64"/>
      <c r="AC56" s="64"/>
      <c r="AD56" s="64"/>
      <c r="AE56" s="64"/>
      <c r="AG56" s="62" t="s">
        <v>436</v>
      </c>
      <c r="AH56" s="62"/>
      <c r="AI56" s="62"/>
      <c r="AJ56" s="62"/>
      <c r="AK56" s="96"/>
      <c r="AL56" s="62"/>
      <c r="AM56" s="62"/>
      <c r="AN56" s="62"/>
      <c r="AO56" s="96"/>
      <c r="AP56" s="62"/>
      <c r="AQ56" s="62"/>
      <c r="AR56" s="62"/>
      <c r="AS56" s="96"/>
      <c r="AT56" s="62"/>
      <c r="AU56" s="62"/>
      <c r="AV56" s="62"/>
      <c r="AW56" s="96"/>
      <c r="AX56" s="90">
        <f t="shared" si="8"/>
        <v>0</v>
      </c>
      <c r="AY56" s="69">
        <f t="shared" si="10"/>
        <v>0</v>
      </c>
      <c r="AZ56" s="64"/>
      <c r="BA56" s="64"/>
      <c r="BB56" s="64"/>
      <c r="BC56" s="64"/>
      <c r="BD56" s="64"/>
      <c r="BE56" s="64"/>
      <c r="BF56" s="64"/>
      <c r="BG56" s="64"/>
      <c r="BH56" s="64"/>
      <c r="BI56" s="64"/>
      <c r="BJ56" s="64"/>
      <c r="BK56" s="64"/>
    </row>
    <row r="57" spans="1:63" x14ac:dyDescent="0.3">
      <c r="A57" s="62" t="s">
        <v>437</v>
      </c>
      <c r="B57" s="62"/>
      <c r="C57" s="62"/>
      <c r="D57" s="62"/>
      <c r="E57" s="96"/>
      <c r="F57" s="62"/>
      <c r="G57" s="62"/>
      <c r="H57" s="62"/>
      <c r="I57" s="96"/>
      <c r="J57" s="62"/>
      <c r="K57" s="62"/>
      <c r="L57" s="62"/>
      <c r="M57" s="96"/>
      <c r="N57" s="62"/>
      <c r="O57" s="62"/>
      <c r="P57" s="62"/>
      <c r="Q57" s="96"/>
      <c r="R57" s="90">
        <f t="shared" si="7"/>
        <v>0</v>
      </c>
      <c r="S57" s="69">
        <f t="shared" si="9"/>
        <v>0</v>
      </c>
      <c r="T57" s="89"/>
      <c r="U57" s="89"/>
      <c r="V57" s="89"/>
      <c r="W57" s="89"/>
      <c r="X57" s="89"/>
      <c r="Y57" s="64"/>
      <c r="Z57" s="64"/>
      <c r="AA57" s="64"/>
      <c r="AB57" s="64"/>
      <c r="AC57" s="64"/>
      <c r="AD57" s="64"/>
      <c r="AE57" s="64"/>
      <c r="AG57" s="62" t="s">
        <v>437</v>
      </c>
      <c r="AH57" s="62"/>
      <c r="AI57" s="62"/>
      <c r="AJ57" s="62"/>
      <c r="AK57" s="96"/>
      <c r="AL57" s="62"/>
      <c r="AM57" s="62"/>
      <c r="AN57" s="62"/>
      <c r="AO57" s="96"/>
      <c r="AP57" s="62"/>
      <c r="AQ57" s="62"/>
      <c r="AR57" s="62"/>
      <c r="AS57" s="96"/>
      <c r="AT57" s="62"/>
      <c r="AU57" s="62"/>
      <c r="AV57" s="62"/>
      <c r="AW57" s="96"/>
      <c r="AX57" s="90">
        <f t="shared" si="8"/>
        <v>0</v>
      </c>
      <c r="AY57" s="69">
        <f t="shared" si="10"/>
        <v>0</v>
      </c>
      <c r="AZ57" s="64"/>
      <c r="BA57" s="64"/>
      <c r="BB57" s="64"/>
      <c r="BC57" s="64"/>
      <c r="BD57" s="64"/>
      <c r="BE57" s="64"/>
      <c r="BF57" s="64"/>
      <c r="BG57" s="64"/>
      <c r="BH57" s="64"/>
      <c r="BI57" s="64"/>
      <c r="BJ57" s="64"/>
      <c r="BK57" s="64"/>
    </row>
    <row r="58" spans="1:63" x14ac:dyDescent="0.3">
      <c r="A58" s="66" t="s">
        <v>438</v>
      </c>
      <c r="B58" s="63">
        <f t="shared" ref="B58:Q58" si="11">SUM(B37:B57)</f>
        <v>0</v>
      </c>
      <c r="C58" s="63">
        <f t="shared" si="11"/>
        <v>0</v>
      </c>
      <c r="D58" s="63">
        <f t="shared" si="11"/>
        <v>0</v>
      </c>
      <c r="E58" s="97">
        <f t="shared" si="11"/>
        <v>0</v>
      </c>
      <c r="F58" s="63">
        <f t="shared" si="11"/>
        <v>0</v>
      </c>
      <c r="G58" s="63">
        <f t="shared" si="11"/>
        <v>0</v>
      </c>
      <c r="H58" s="63">
        <f t="shared" si="11"/>
        <v>0</v>
      </c>
      <c r="I58" s="97">
        <f t="shared" si="11"/>
        <v>0</v>
      </c>
      <c r="J58" s="63">
        <f t="shared" si="11"/>
        <v>0</v>
      </c>
      <c r="K58" s="63">
        <f t="shared" si="11"/>
        <v>0</v>
      </c>
      <c r="L58" s="63">
        <f t="shared" si="11"/>
        <v>0</v>
      </c>
      <c r="M58" s="97">
        <f t="shared" si="11"/>
        <v>0</v>
      </c>
      <c r="N58" s="63">
        <f t="shared" si="11"/>
        <v>0</v>
      </c>
      <c r="O58" s="63">
        <f t="shared" si="11"/>
        <v>0</v>
      </c>
      <c r="P58" s="63">
        <f t="shared" si="11"/>
        <v>0</v>
      </c>
      <c r="Q58" s="97">
        <f t="shared" si="11"/>
        <v>0</v>
      </c>
      <c r="R58" s="63">
        <f t="shared" ref="R58:AE58" si="12">SUM(R37:R57)</f>
        <v>0</v>
      </c>
      <c r="S58" s="69">
        <f t="shared" si="12"/>
        <v>0</v>
      </c>
      <c r="T58" s="63">
        <f t="shared" si="12"/>
        <v>0</v>
      </c>
      <c r="U58" s="63">
        <f t="shared" si="12"/>
        <v>0</v>
      </c>
      <c r="V58" s="63">
        <f t="shared" si="12"/>
        <v>0</v>
      </c>
      <c r="W58" s="63">
        <f t="shared" si="12"/>
        <v>0</v>
      </c>
      <c r="X58" s="63">
        <f t="shared" si="12"/>
        <v>0</v>
      </c>
      <c r="Y58" s="63">
        <f t="shared" si="12"/>
        <v>0</v>
      </c>
      <c r="Z58" s="63">
        <f t="shared" si="12"/>
        <v>0</v>
      </c>
      <c r="AA58" s="63">
        <f t="shared" si="12"/>
        <v>0</v>
      </c>
      <c r="AB58" s="63">
        <f t="shared" si="12"/>
        <v>0</v>
      </c>
      <c r="AC58" s="63">
        <f t="shared" si="12"/>
        <v>0</v>
      </c>
      <c r="AD58" s="63">
        <f t="shared" si="12"/>
        <v>0</v>
      </c>
      <c r="AE58" s="63">
        <f t="shared" si="12"/>
        <v>0</v>
      </c>
      <c r="AG58" s="66" t="s">
        <v>438</v>
      </c>
      <c r="AH58" s="63">
        <f t="shared" ref="AH58:AW58" si="13">SUM(AH37:AH57)</f>
        <v>0</v>
      </c>
      <c r="AI58" s="63">
        <f t="shared" si="13"/>
        <v>0</v>
      </c>
      <c r="AJ58" s="63">
        <f t="shared" si="13"/>
        <v>0</v>
      </c>
      <c r="AK58" s="97">
        <f t="shared" si="13"/>
        <v>0</v>
      </c>
      <c r="AL58" s="63">
        <f t="shared" si="13"/>
        <v>0</v>
      </c>
      <c r="AM58" s="63">
        <f t="shared" si="13"/>
        <v>0</v>
      </c>
      <c r="AN58" s="63">
        <f t="shared" si="13"/>
        <v>0</v>
      </c>
      <c r="AO58" s="97">
        <f t="shared" si="13"/>
        <v>0</v>
      </c>
      <c r="AP58" s="63">
        <f t="shared" si="13"/>
        <v>0</v>
      </c>
      <c r="AQ58" s="63">
        <f t="shared" si="13"/>
        <v>0</v>
      </c>
      <c r="AR58" s="63">
        <f t="shared" si="13"/>
        <v>0</v>
      </c>
      <c r="AS58" s="97">
        <f t="shared" si="13"/>
        <v>0</v>
      </c>
      <c r="AT58" s="63">
        <f t="shared" si="13"/>
        <v>0</v>
      </c>
      <c r="AU58" s="63">
        <f t="shared" si="13"/>
        <v>0</v>
      </c>
      <c r="AV58" s="63">
        <f t="shared" si="13"/>
        <v>0</v>
      </c>
      <c r="AW58" s="97">
        <f t="shared" si="13"/>
        <v>0</v>
      </c>
      <c r="AX58" s="91">
        <f t="shared" ref="AX58:BK58" si="14">SUM(AX37:AX57)</f>
        <v>0</v>
      </c>
      <c r="AY58" s="70">
        <f t="shared" si="14"/>
        <v>0</v>
      </c>
      <c r="AZ58" s="63">
        <f t="shared" si="14"/>
        <v>0</v>
      </c>
      <c r="BA58" s="63">
        <f t="shared" si="14"/>
        <v>0</v>
      </c>
      <c r="BB58" s="63">
        <f t="shared" si="14"/>
        <v>0</v>
      </c>
      <c r="BC58" s="63">
        <f t="shared" si="14"/>
        <v>0</v>
      </c>
      <c r="BD58" s="63">
        <f t="shared" si="14"/>
        <v>0</v>
      </c>
      <c r="BE58" s="63">
        <f t="shared" si="14"/>
        <v>0</v>
      </c>
      <c r="BF58" s="63">
        <f t="shared" si="14"/>
        <v>0</v>
      </c>
      <c r="BG58" s="63">
        <f t="shared" si="14"/>
        <v>0</v>
      </c>
      <c r="BH58" s="63">
        <f t="shared" si="14"/>
        <v>0</v>
      </c>
      <c r="BI58" s="63">
        <f t="shared" si="14"/>
        <v>0</v>
      </c>
      <c r="BJ58" s="63">
        <f t="shared" si="14"/>
        <v>0</v>
      </c>
      <c r="BK58" s="63">
        <f t="shared" si="14"/>
        <v>0</v>
      </c>
    </row>
  </sheetData>
  <mergeCells count="44">
    <mergeCell ref="AN35:AO35"/>
    <mergeCell ref="AR35:AS35"/>
    <mergeCell ref="AV35:AW35"/>
    <mergeCell ref="R35:S35"/>
    <mergeCell ref="T35:Y35"/>
    <mergeCell ref="Z35:AE35"/>
    <mergeCell ref="AG35:AG36"/>
    <mergeCell ref="AJ35:AK35"/>
    <mergeCell ref="A35:A36"/>
    <mergeCell ref="D35:E35"/>
    <mergeCell ref="H35:I35"/>
    <mergeCell ref="L35:M35"/>
    <mergeCell ref="P35:Q35"/>
    <mergeCell ref="BF35:BK35"/>
    <mergeCell ref="AR9:AS9"/>
    <mergeCell ref="AV9:AW9"/>
    <mergeCell ref="BF9:BK9"/>
    <mergeCell ref="AZ9:BE9"/>
    <mergeCell ref="AX35:AY35"/>
    <mergeCell ref="AZ35:BE35"/>
    <mergeCell ref="AX9:AY9"/>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I4:BK4"/>
    <mergeCell ref="A4:BH4"/>
    <mergeCell ref="BI1:BK1"/>
    <mergeCell ref="BI2:BK2"/>
    <mergeCell ref="BI3:BK3"/>
    <mergeCell ref="A1:BH1"/>
    <mergeCell ref="A2:BH2"/>
    <mergeCell ref="A3:BH3"/>
  </mergeCells>
  <pageMargins left="0.7" right="0.7" top="0.75" bottom="0.75" header="0.3" footer="0.3"/>
  <pageSetup scale="18" orientation="landscape" r:id="rId1"/>
  <headerFooter>
    <oddFooter>&amp;C_x000D_&amp;1#&amp;"Calibri"&amp;10&amp;K000000 Información Pública Clasificada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49DA3-DEAB-4243-8C65-C670859D1A0D}">
  <sheetPr>
    <tabColor theme="6" tint="0.79998168889431442"/>
    <pageSetUpPr fitToPage="1"/>
  </sheetPr>
  <dimension ref="A1:XFD18"/>
  <sheetViews>
    <sheetView view="pageBreakPreview" zoomScale="40" zoomScaleNormal="60" zoomScaleSheetLayoutView="40" workbookViewId="0">
      <selection activeCell="AS17" sqref="A1:AY18"/>
    </sheetView>
  </sheetViews>
  <sheetFormatPr baseColWidth="10" defaultColWidth="10.88671875" defaultRowHeight="13.8" x14ac:dyDescent="0.3"/>
  <cols>
    <col min="1" max="1" width="15" style="31" customWidth="1"/>
    <col min="2" max="2" width="8.33203125" style="31" customWidth="1"/>
    <col min="3" max="3" width="20.6640625" style="31" customWidth="1"/>
    <col min="4" max="4" width="14.6640625" style="31" customWidth="1"/>
    <col min="5" max="5" width="15.88671875" style="31" customWidth="1"/>
    <col min="6" max="6" width="41" style="31" customWidth="1"/>
    <col min="7" max="8" width="29.33203125" style="31" customWidth="1"/>
    <col min="9" max="9" width="23" style="31" customWidth="1"/>
    <col min="10" max="10" width="27.88671875" style="31" customWidth="1"/>
    <col min="11" max="11" width="15.33203125" style="31" customWidth="1"/>
    <col min="12" max="12" width="39.33203125" style="31" customWidth="1"/>
    <col min="13" max="13" width="21.109375" style="31" customWidth="1"/>
    <col min="14" max="18" width="8.6640625" style="31" customWidth="1"/>
    <col min="19" max="19" width="22.33203125" style="31" customWidth="1"/>
    <col min="20" max="20" width="30" style="31" customWidth="1"/>
    <col min="21" max="22" width="7.44140625" style="31" customWidth="1"/>
    <col min="23" max="23" width="8.88671875" style="31" customWidth="1"/>
    <col min="24" max="31" width="7.44140625" style="31" customWidth="1"/>
    <col min="32" max="32" width="5.88671875" style="31" customWidth="1"/>
    <col min="33" max="43" width="8.109375" style="31" customWidth="1"/>
    <col min="44" max="44" width="5.88671875" style="31" customWidth="1"/>
    <col min="45" max="45" width="17.109375" style="31" customWidth="1"/>
    <col min="46" max="46" width="15.88671875" style="95" customWidth="1"/>
    <col min="47" max="47" width="53.5546875" style="31" customWidth="1"/>
    <col min="48" max="48" width="41.33203125" style="31" customWidth="1"/>
    <col min="49" max="49" width="52.5546875" style="31" customWidth="1"/>
    <col min="50" max="51" width="24.44140625" style="31" customWidth="1"/>
    <col min="52" max="16382" width="10.88671875" style="31"/>
    <col min="16383" max="16383" width="9" style="31" customWidth="1"/>
    <col min="16384" max="16384" width="10.88671875" style="31"/>
  </cols>
  <sheetData>
    <row r="1" spans="1:51 16384:16384" ht="15.9" customHeight="1" x14ac:dyDescent="0.3">
      <c r="A1" s="600" t="s">
        <v>0</v>
      </c>
      <c r="B1" s="601"/>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c r="AJ1" s="601"/>
      <c r="AK1" s="601"/>
      <c r="AL1" s="601"/>
      <c r="AM1" s="601"/>
      <c r="AN1" s="601"/>
      <c r="AO1" s="601"/>
      <c r="AP1" s="601"/>
      <c r="AQ1" s="601"/>
      <c r="AR1" s="601"/>
      <c r="AS1" s="601"/>
      <c r="AT1" s="601"/>
      <c r="AU1" s="601"/>
      <c r="AV1" s="601"/>
      <c r="AW1" s="602"/>
      <c r="AX1" s="595" t="s">
        <v>1</v>
      </c>
      <c r="AY1" s="596"/>
    </row>
    <row r="2" spans="1:51 16384:16384" ht="15.9" customHeight="1" x14ac:dyDescent="0.3">
      <c r="A2" s="603" t="s">
        <v>2</v>
      </c>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c r="AP2" s="604"/>
      <c r="AQ2" s="604"/>
      <c r="AR2" s="604"/>
      <c r="AS2" s="604"/>
      <c r="AT2" s="604"/>
      <c r="AU2" s="604"/>
      <c r="AV2" s="604"/>
      <c r="AW2" s="605"/>
      <c r="AX2" s="597" t="s">
        <v>3</v>
      </c>
      <c r="AY2" s="598"/>
    </row>
    <row r="3" spans="1:51 16384:16384" ht="15" customHeight="1" x14ac:dyDescent="0.3">
      <c r="A3" s="606" t="s">
        <v>162</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8"/>
      <c r="AX3" s="597" t="s">
        <v>5</v>
      </c>
      <c r="AY3" s="598"/>
    </row>
    <row r="4" spans="1:51 16384:16384" ht="15.9" customHeight="1" x14ac:dyDescent="0.3">
      <c r="A4" s="600"/>
      <c r="B4" s="601"/>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2"/>
      <c r="AX4" s="599" t="s">
        <v>163</v>
      </c>
      <c r="AY4" s="599"/>
    </row>
    <row r="5" spans="1:51 16384:16384" ht="15" customHeight="1" x14ac:dyDescent="0.3">
      <c r="A5" s="583" t="s">
        <v>164</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5"/>
      <c r="AG5" s="586" t="s">
        <v>13</v>
      </c>
      <c r="AH5" s="587"/>
      <c r="AI5" s="587"/>
      <c r="AJ5" s="587"/>
      <c r="AK5" s="587"/>
      <c r="AL5" s="587"/>
      <c r="AM5" s="587"/>
      <c r="AN5" s="587"/>
      <c r="AO5" s="587"/>
      <c r="AP5" s="587"/>
      <c r="AQ5" s="587"/>
      <c r="AR5" s="587"/>
      <c r="AS5" s="587"/>
      <c r="AT5" s="588"/>
      <c r="AU5" s="580" t="s">
        <v>165</v>
      </c>
      <c r="AV5" s="580" t="s">
        <v>166</v>
      </c>
      <c r="AW5" s="580" t="s">
        <v>167</v>
      </c>
      <c r="AX5" s="580" t="s">
        <v>168</v>
      </c>
      <c r="AY5" s="580" t="s">
        <v>169</v>
      </c>
    </row>
    <row r="6" spans="1:51 16384:16384" ht="15" customHeight="1" x14ac:dyDescent="0.3">
      <c r="A6" s="616" t="s">
        <v>9</v>
      </c>
      <c r="B6" s="617">
        <v>45385</v>
      </c>
      <c r="C6" s="618"/>
      <c r="D6" s="588"/>
      <c r="E6" s="619" t="s">
        <v>11</v>
      </c>
      <c r="F6" s="619"/>
      <c r="G6" s="615"/>
      <c r="H6" s="615"/>
      <c r="I6" s="586"/>
      <c r="J6" s="587"/>
      <c r="K6" s="587"/>
      <c r="L6" s="587"/>
      <c r="M6" s="587"/>
      <c r="N6" s="587"/>
      <c r="O6" s="587"/>
      <c r="P6" s="587"/>
      <c r="Q6" s="587"/>
      <c r="R6" s="587"/>
      <c r="S6" s="587"/>
      <c r="T6" s="587"/>
      <c r="U6" s="32"/>
      <c r="V6" s="32"/>
      <c r="W6" s="32"/>
      <c r="X6" s="32"/>
      <c r="Y6" s="32"/>
      <c r="Z6" s="32"/>
      <c r="AA6" s="32"/>
      <c r="AB6" s="32"/>
      <c r="AC6" s="32"/>
      <c r="AD6" s="32"/>
      <c r="AE6" s="32"/>
      <c r="AF6" s="33"/>
      <c r="AG6" s="589"/>
      <c r="AH6" s="590"/>
      <c r="AI6" s="590"/>
      <c r="AJ6" s="590"/>
      <c r="AK6" s="590"/>
      <c r="AL6" s="590"/>
      <c r="AM6" s="590"/>
      <c r="AN6" s="590"/>
      <c r="AO6" s="590"/>
      <c r="AP6" s="590"/>
      <c r="AQ6" s="590"/>
      <c r="AR6" s="590"/>
      <c r="AS6" s="590"/>
      <c r="AT6" s="591"/>
      <c r="AU6" s="581"/>
      <c r="AV6" s="581"/>
      <c r="AW6" s="581"/>
      <c r="AX6" s="581"/>
      <c r="AY6" s="581"/>
    </row>
    <row r="7" spans="1:51 16384:16384" ht="15" customHeight="1" x14ac:dyDescent="0.3">
      <c r="A7" s="616"/>
      <c r="B7" s="618"/>
      <c r="C7" s="618"/>
      <c r="D7" s="591"/>
      <c r="E7" s="619" t="s">
        <v>12</v>
      </c>
      <c r="F7" s="619"/>
      <c r="G7" s="620"/>
      <c r="H7" s="620"/>
      <c r="I7" s="589"/>
      <c r="J7" s="590"/>
      <c r="K7" s="590"/>
      <c r="L7" s="590"/>
      <c r="M7" s="590"/>
      <c r="N7" s="590"/>
      <c r="O7" s="590"/>
      <c r="P7" s="590"/>
      <c r="Q7" s="590"/>
      <c r="R7" s="590"/>
      <c r="S7" s="590"/>
      <c r="T7" s="590"/>
      <c r="U7" s="34"/>
      <c r="V7" s="34"/>
      <c r="W7" s="34"/>
      <c r="X7" s="34"/>
      <c r="Y7" s="34"/>
      <c r="Z7" s="34"/>
      <c r="AA7" s="34"/>
      <c r="AB7" s="34"/>
      <c r="AC7" s="34"/>
      <c r="AD7" s="34"/>
      <c r="AE7" s="34"/>
      <c r="AF7" s="35"/>
      <c r="AG7" s="589"/>
      <c r="AH7" s="590"/>
      <c r="AI7" s="590"/>
      <c r="AJ7" s="590"/>
      <c r="AK7" s="590"/>
      <c r="AL7" s="590"/>
      <c r="AM7" s="590"/>
      <c r="AN7" s="590"/>
      <c r="AO7" s="590"/>
      <c r="AP7" s="590"/>
      <c r="AQ7" s="590"/>
      <c r="AR7" s="590"/>
      <c r="AS7" s="590"/>
      <c r="AT7" s="591"/>
      <c r="AU7" s="581"/>
      <c r="AV7" s="581"/>
      <c r="AW7" s="581"/>
      <c r="AX7" s="581"/>
      <c r="AY7" s="581"/>
    </row>
    <row r="8" spans="1:51 16384:16384" ht="15" customHeight="1" x14ac:dyDescent="0.3">
      <c r="A8" s="616"/>
      <c r="B8" s="618"/>
      <c r="C8" s="618"/>
      <c r="D8" s="594"/>
      <c r="E8" s="619" t="s">
        <v>13</v>
      </c>
      <c r="F8" s="619"/>
      <c r="G8" s="615" t="s">
        <v>14</v>
      </c>
      <c r="H8" s="615"/>
      <c r="I8" s="592"/>
      <c r="J8" s="593"/>
      <c r="K8" s="593"/>
      <c r="L8" s="593"/>
      <c r="M8" s="593"/>
      <c r="N8" s="593"/>
      <c r="O8" s="593"/>
      <c r="P8" s="593"/>
      <c r="Q8" s="593"/>
      <c r="R8" s="593"/>
      <c r="S8" s="593"/>
      <c r="T8" s="593"/>
      <c r="U8" s="36"/>
      <c r="V8" s="36"/>
      <c r="W8" s="36"/>
      <c r="X8" s="36"/>
      <c r="Y8" s="36"/>
      <c r="Z8" s="36"/>
      <c r="AA8" s="36"/>
      <c r="AB8" s="36"/>
      <c r="AC8" s="36"/>
      <c r="AD8" s="36"/>
      <c r="AE8" s="36"/>
      <c r="AF8" s="37"/>
      <c r="AG8" s="589"/>
      <c r="AH8" s="590"/>
      <c r="AI8" s="590"/>
      <c r="AJ8" s="590"/>
      <c r="AK8" s="590"/>
      <c r="AL8" s="590"/>
      <c r="AM8" s="590"/>
      <c r="AN8" s="590"/>
      <c r="AO8" s="590"/>
      <c r="AP8" s="590"/>
      <c r="AQ8" s="590"/>
      <c r="AR8" s="590"/>
      <c r="AS8" s="590"/>
      <c r="AT8" s="591"/>
      <c r="AU8" s="581"/>
      <c r="AV8" s="581"/>
      <c r="AW8" s="581"/>
      <c r="AX8" s="581"/>
      <c r="AY8" s="581"/>
    </row>
    <row r="9" spans="1:51 16384:16384" ht="15" customHeight="1" x14ac:dyDescent="0.3">
      <c r="A9" s="583" t="s">
        <v>170</v>
      </c>
      <c r="B9" s="584"/>
      <c r="C9" s="584"/>
      <c r="D9" s="584"/>
      <c r="E9" s="615" t="s">
        <v>56</v>
      </c>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589"/>
      <c r="AH9" s="590"/>
      <c r="AI9" s="590"/>
      <c r="AJ9" s="590"/>
      <c r="AK9" s="590"/>
      <c r="AL9" s="590"/>
      <c r="AM9" s="590"/>
      <c r="AN9" s="590"/>
      <c r="AO9" s="590"/>
      <c r="AP9" s="590"/>
      <c r="AQ9" s="590"/>
      <c r="AR9" s="590"/>
      <c r="AS9" s="590"/>
      <c r="AT9" s="591"/>
      <c r="AU9" s="581"/>
      <c r="AV9" s="581"/>
      <c r="AW9" s="581"/>
      <c r="AX9" s="581"/>
      <c r="AY9" s="581"/>
    </row>
    <row r="10" spans="1:51 16384:16384" ht="15" customHeight="1" x14ac:dyDescent="0.3">
      <c r="A10" s="583" t="s">
        <v>171</v>
      </c>
      <c r="B10" s="584"/>
      <c r="C10" s="584"/>
      <c r="D10" s="584"/>
      <c r="E10" s="615" t="s">
        <v>172</v>
      </c>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592"/>
      <c r="AH10" s="593"/>
      <c r="AI10" s="593"/>
      <c r="AJ10" s="593"/>
      <c r="AK10" s="593"/>
      <c r="AL10" s="593"/>
      <c r="AM10" s="593"/>
      <c r="AN10" s="593"/>
      <c r="AO10" s="593"/>
      <c r="AP10" s="593"/>
      <c r="AQ10" s="593"/>
      <c r="AR10" s="593"/>
      <c r="AS10" s="593"/>
      <c r="AT10" s="594"/>
      <c r="AU10" s="581"/>
      <c r="AV10" s="581"/>
      <c r="AW10" s="581"/>
      <c r="AX10" s="581"/>
      <c r="AY10" s="581"/>
    </row>
    <row r="11" spans="1:51 16384:16384" ht="39.9" customHeight="1" x14ac:dyDescent="0.3">
      <c r="A11" s="612" t="s">
        <v>173</v>
      </c>
      <c r="B11" s="613"/>
      <c r="C11" s="613"/>
      <c r="D11" s="613"/>
      <c r="E11" s="614"/>
      <c r="F11" s="580" t="s">
        <v>174</v>
      </c>
      <c r="G11" s="580" t="s">
        <v>175</v>
      </c>
      <c r="H11" s="580" t="s">
        <v>176</v>
      </c>
      <c r="I11" s="580" t="s">
        <v>177</v>
      </c>
      <c r="J11" s="580" t="s">
        <v>178</v>
      </c>
      <c r="K11" s="580" t="s">
        <v>179</v>
      </c>
      <c r="L11" s="580" t="s">
        <v>180</v>
      </c>
      <c r="M11" s="580" t="s">
        <v>181</v>
      </c>
      <c r="N11" s="612" t="s">
        <v>182</v>
      </c>
      <c r="O11" s="613"/>
      <c r="P11" s="613"/>
      <c r="Q11" s="613"/>
      <c r="R11" s="614"/>
      <c r="S11" s="580" t="s">
        <v>183</v>
      </c>
      <c r="T11" s="580" t="s">
        <v>184</v>
      </c>
      <c r="U11" s="583" t="s">
        <v>185</v>
      </c>
      <c r="V11" s="584"/>
      <c r="W11" s="584"/>
      <c r="X11" s="584"/>
      <c r="Y11" s="584"/>
      <c r="Z11" s="584"/>
      <c r="AA11" s="584"/>
      <c r="AB11" s="584"/>
      <c r="AC11" s="584"/>
      <c r="AD11" s="584"/>
      <c r="AE11" s="584"/>
      <c r="AF11" s="585"/>
      <c r="AG11" s="583" t="s">
        <v>186</v>
      </c>
      <c r="AH11" s="584"/>
      <c r="AI11" s="584"/>
      <c r="AJ11" s="584"/>
      <c r="AK11" s="584"/>
      <c r="AL11" s="584"/>
      <c r="AM11" s="584"/>
      <c r="AN11" s="584"/>
      <c r="AO11" s="584"/>
      <c r="AP11" s="584"/>
      <c r="AQ11" s="584"/>
      <c r="AR11" s="585"/>
      <c r="AS11" s="612" t="s">
        <v>40</v>
      </c>
      <c r="AT11" s="614"/>
      <c r="AU11" s="581"/>
      <c r="AV11" s="581"/>
      <c r="AW11" s="581"/>
      <c r="AX11" s="581"/>
      <c r="AY11" s="581"/>
    </row>
    <row r="12" spans="1:51 16384:16384" ht="123" customHeight="1" x14ac:dyDescent="0.3">
      <c r="A12" s="38" t="s">
        <v>187</v>
      </c>
      <c r="B12" s="38" t="s">
        <v>188</v>
      </c>
      <c r="C12" s="38" t="s">
        <v>189</v>
      </c>
      <c r="D12" s="38" t="s">
        <v>190</v>
      </c>
      <c r="E12" s="38" t="s">
        <v>191</v>
      </c>
      <c r="F12" s="582"/>
      <c r="G12" s="582"/>
      <c r="H12" s="582"/>
      <c r="I12" s="582"/>
      <c r="J12" s="582"/>
      <c r="K12" s="582"/>
      <c r="L12" s="582"/>
      <c r="M12" s="582"/>
      <c r="N12" s="38">
        <v>2020</v>
      </c>
      <c r="O12" s="38">
        <v>2021</v>
      </c>
      <c r="P12" s="38">
        <v>2022</v>
      </c>
      <c r="Q12" s="38">
        <v>2023</v>
      </c>
      <c r="R12" s="38">
        <v>2024</v>
      </c>
      <c r="S12" s="582"/>
      <c r="T12" s="582"/>
      <c r="U12" s="44" t="s">
        <v>29</v>
      </c>
      <c r="V12" s="44" t="s">
        <v>30</v>
      </c>
      <c r="W12" s="44" t="s">
        <v>8</v>
      </c>
      <c r="X12" s="44" t="s">
        <v>31</v>
      </c>
      <c r="Y12" s="44" t="s">
        <v>32</v>
      </c>
      <c r="Z12" s="44" t="s">
        <v>33</v>
      </c>
      <c r="AA12" s="44" t="s">
        <v>34</v>
      </c>
      <c r="AB12" s="44" t="s">
        <v>35</v>
      </c>
      <c r="AC12" s="44" t="s">
        <v>36</v>
      </c>
      <c r="AD12" s="44" t="s">
        <v>37</v>
      </c>
      <c r="AE12" s="44" t="s">
        <v>38</v>
      </c>
      <c r="AF12" s="44" t="s">
        <v>39</v>
      </c>
      <c r="AG12" s="44" t="s">
        <v>29</v>
      </c>
      <c r="AH12" s="44" t="s">
        <v>30</v>
      </c>
      <c r="AI12" s="44" t="s">
        <v>8</v>
      </c>
      <c r="AJ12" s="44" t="s">
        <v>31</v>
      </c>
      <c r="AK12" s="44" t="s">
        <v>32</v>
      </c>
      <c r="AL12" s="44" t="s">
        <v>33</v>
      </c>
      <c r="AM12" s="44" t="s">
        <v>34</v>
      </c>
      <c r="AN12" s="44" t="s">
        <v>35</v>
      </c>
      <c r="AO12" s="44" t="s">
        <v>36</v>
      </c>
      <c r="AP12" s="44" t="s">
        <v>37</v>
      </c>
      <c r="AQ12" s="44" t="s">
        <v>38</v>
      </c>
      <c r="AR12" s="44" t="s">
        <v>39</v>
      </c>
      <c r="AS12" s="38" t="s">
        <v>192</v>
      </c>
      <c r="AT12" s="94" t="s">
        <v>193</v>
      </c>
      <c r="AU12" s="582"/>
      <c r="AV12" s="582"/>
      <c r="AW12" s="582"/>
      <c r="AX12" s="582"/>
      <c r="AY12" s="582"/>
    </row>
    <row r="13" spans="1:51 16384:16384" ht="105" customHeight="1" x14ac:dyDescent="0.3">
      <c r="A13" s="39"/>
      <c r="B13" s="39"/>
      <c r="C13" s="39">
        <v>11</v>
      </c>
      <c r="D13" s="40" t="s">
        <v>439</v>
      </c>
      <c r="E13" s="39"/>
      <c r="F13" s="153" t="s">
        <v>440</v>
      </c>
      <c r="G13" s="40" t="s">
        <v>441</v>
      </c>
      <c r="H13" s="40" t="s">
        <v>442</v>
      </c>
      <c r="I13" s="40" t="s">
        <v>211</v>
      </c>
      <c r="J13" s="40" t="s">
        <v>198</v>
      </c>
      <c r="K13" s="40" t="s">
        <v>212</v>
      </c>
      <c r="L13" s="187" t="s">
        <v>442</v>
      </c>
      <c r="M13" s="40" t="s">
        <v>443</v>
      </c>
      <c r="N13" s="41"/>
      <c r="O13" s="41"/>
      <c r="P13" s="41"/>
      <c r="Q13" s="41"/>
      <c r="R13" s="143">
        <v>1</v>
      </c>
      <c r="S13" s="41" t="s">
        <v>299</v>
      </c>
      <c r="T13" s="41" t="s">
        <v>444</v>
      </c>
      <c r="U13" s="42"/>
      <c r="V13" s="42"/>
      <c r="W13" s="143"/>
      <c r="X13" s="143">
        <v>1</v>
      </c>
      <c r="Y13" s="42"/>
      <c r="Z13" s="143"/>
      <c r="AA13" s="42"/>
      <c r="AB13" s="42"/>
      <c r="AC13" s="42"/>
      <c r="AD13" s="42"/>
      <c r="AE13" s="42"/>
      <c r="AF13" s="42"/>
      <c r="AG13" s="42"/>
      <c r="AH13" s="42"/>
      <c r="AI13" s="42"/>
      <c r="AJ13" s="42"/>
      <c r="AK13" s="42"/>
      <c r="AL13" s="42"/>
      <c r="AM13" s="42"/>
      <c r="AN13" s="42"/>
      <c r="AO13" s="42"/>
      <c r="AP13" s="42"/>
      <c r="AQ13" s="42"/>
      <c r="AR13" s="42"/>
      <c r="AS13" s="39">
        <v>0</v>
      </c>
      <c r="AT13" s="202">
        <v>0</v>
      </c>
      <c r="AU13" s="40" t="s">
        <v>445</v>
      </c>
      <c r="AV13" s="40" t="s">
        <v>198</v>
      </c>
      <c r="AW13" s="40" t="s">
        <v>445</v>
      </c>
      <c r="AX13" s="200" t="s">
        <v>106</v>
      </c>
      <c r="AY13" s="200" t="s">
        <v>198</v>
      </c>
      <c r="XFD13" s="31" t="s">
        <v>330</v>
      </c>
    </row>
    <row r="14" spans="1:51 16384:16384" ht="186" customHeight="1" x14ac:dyDescent="0.3">
      <c r="A14" s="39"/>
      <c r="B14" s="39"/>
      <c r="C14" s="39">
        <v>11</v>
      </c>
      <c r="D14" s="157" t="s">
        <v>439</v>
      </c>
      <c r="E14" s="39"/>
      <c r="F14" s="156" t="s">
        <v>446</v>
      </c>
      <c r="G14" s="40" t="s">
        <v>447</v>
      </c>
      <c r="H14" s="40" t="s">
        <v>448</v>
      </c>
      <c r="I14" s="40" t="s">
        <v>211</v>
      </c>
      <c r="J14" s="40" t="s">
        <v>198</v>
      </c>
      <c r="K14" s="40" t="s">
        <v>212</v>
      </c>
      <c r="L14" s="187" t="s">
        <v>448</v>
      </c>
      <c r="M14" s="40" t="s">
        <v>443</v>
      </c>
      <c r="N14" s="42"/>
      <c r="O14" s="42"/>
      <c r="P14" s="42"/>
      <c r="Q14" s="42"/>
      <c r="R14" s="143">
        <v>1</v>
      </c>
      <c r="S14" s="41" t="s">
        <v>202</v>
      </c>
      <c r="T14" s="40" t="s">
        <v>449</v>
      </c>
      <c r="U14" s="42"/>
      <c r="V14" s="42"/>
      <c r="W14" s="143">
        <v>1</v>
      </c>
      <c r="X14" s="42"/>
      <c r="Y14" s="42"/>
      <c r="Z14" s="143">
        <v>1</v>
      </c>
      <c r="AA14" s="42"/>
      <c r="AB14" s="42"/>
      <c r="AC14" s="143">
        <v>1</v>
      </c>
      <c r="AD14" s="42"/>
      <c r="AE14" s="42"/>
      <c r="AF14" s="143">
        <v>1</v>
      </c>
      <c r="AG14" s="42"/>
      <c r="AH14" s="42"/>
      <c r="AI14" s="143">
        <v>1</v>
      </c>
      <c r="AJ14" s="42"/>
      <c r="AK14" s="42"/>
      <c r="AL14" s="42"/>
      <c r="AM14" s="42"/>
      <c r="AN14" s="42"/>
      <c r="AO14" s="42"/>
      <c r="AP14" s="42"/>
      <c r="AQ14" s="42"/>
      <c r="AR14" s="42"/>
      <c r="AS14" s="146">
        <v>1</v>
      </c>
      <c r="AT14" s="202">
        <v>1</v>
      </c>
      <c r="AU14" s="153" t="s">
        <v>450</v>
      </c>
      <c r="AV14" s="40" t="s">
        <v>451</v>
      </c>
      <c r="AW14" s="153" t="s">
        <v>452</v>
      </c>
      <c r="AX14" s="200" t="s">
        <v>106</v>
      </c>
      <c r="AY14" s="200" t="s">
        <v>198</v>
      </c>
      <c r="XFD14" s="31" t="s">
        <v>339</v>
      </c>
    </row>
    <row r="15" spans="1:51 16384:16384" x14ac:dyDescent="0.3">
      <c r="A15" s="621" t="s">
        <v>372</v>
      </c>
      <c r="B15" s="622"/>
      <c r="C15" s="622"/>
      <c r="D15" s="622"/>
      <c r="E15" s="622"/>
      <c r="F15" s="622"/>
      <c r="G15" s="622"/>
      <c r="H15" s="622"/>
      <c r="I15" s="622"/>
      <c r="J15" s="622"/>
      <c r="K15" s="622"/>
      <c r="L15" s="622"/>
      <c r="M15" s="622"/>
      <c r="N15" s="622"/>
      <c r="O15" s="622"/>
      <c r="P15" s="622"/>
      <c r="Q15" s="622"/>
      <c r="R15" s="622"/>
      <c r="S15" s="622"/>
      <c r="T15" s="622"/>
      <c r="U15" s="622"/>
      <c r="V15" s="622"/>
      <c r="W15" s="622"/>
      <c r="X15" s="622"/>
      <c r="Y15" s="622"/>
      <c r="Z15" s="622"/>
      <c r="AA15" s="622"/>
      <c r="AB15" s="622"/>
      <c r="AC15" s="622"/>
      <c r="AD15" s="622"/>
      <c r="AE15" s="622"/>
      <c r="AF15" s="622"/>
      <c r="AG15" s="622"/>
      <c r="AH15" s="622"/>
      <c r="AI15" s="622"/>
      <c r="AJ15" s="622"/>
      <c r="AK15" s="622"/>
      <c r="AL15" s="622"/>
      <c r="AM15" s="622"/>
      <c r="AN15" s="622"/>
      <c r="AO15" s="622"/>
      <c r="AP15" s="622"/>
      <c r="AQ15" s="622"/>
      <c r="AR15" s="622"/>
      <c r="AS15" s="622"/>
      <c r="AT15" s="622"/>
      <c r="AU15" s="622"/>
      <c r="AV15" s="622"/>
      <c r="AW15" s="622"/>
      <c r="AX15" s="622"/>
      <c r="AY15" s="623"/>
    </row>
    <row r="16" spans="1:51 16384:16384" x14ac:dyDescent="0.3">
      <c r="A16" s="610" t="s">
        <v>308</v>
      </c>
      <c r="B16" s="609" t="s">
        <v>309</v>
      </c>
      <c r="C16" s="609"/>
      <c r="D16" s="609"/>
      <c r="E16" s="609"/>
      <c r="F16" s="609"/>
      <c r="G16" s="611" t="s">
        <v>310</v>
      </c>
      <c r="H16" s="611"/>
      <c r="I16" s="611"/>
      <c r="J16" s="611"/>
      <c r="K16" s="611"/>
      <c r="L16" s="611"/>
      <c r="M16" s="611"/>
      <c r="N16" s="611"/>
      <c r="O16" s="609" t="s">
        <v>309</v>
      </c>
      <c r="P16" s="609"/>
      <c r="Q16" s="609"/>
      <c r="R16" s="609"/>
      <c r="S16" s="609"/>
      <c r="T16" s="609"/>
      <c r="U16" s="609" t="s">
        <v>309</v>
      </c>
      <c r="V16" s="609"/>
      <c r="W16" s="609"/>
      <c r="X16" s="609"/>
      <c r="Y16" s="609"/>
      <c r="Z16" s="609"/>
      <c r="AA16" s="609"/>
      <c r="AB16" s="609"/>
      <c r="AC16" s="609" t="s">
        <v>309</v>
      </c>
      <c r="AD16" s="609"/>
      <c r="AE16" s="609"/>
      <c r="AF16" s="609"/>
      <c r="AG16" s="609"/>
      <c r="AH16" s="609"/>
      <c r="AI16" s="609"/>
      <c r="AJ16" s="609"/>
      <c r="AK16" s="609"/>
      <c r="AL16" s="609"/>
      <c r="AM16" s="609"/>
      <c r="AN16" s="609"/>
      <c r="AO16" s="611" t="s">
        <v>311</v>
      </c>
      <c r="AP16" s="611"/>
      <c r="AQ16" s="611"/>
      <c r="AR16" s="611"/>
      <c r="AS16" s="609" t="s">
        <v>312</v>
      </c>
      <c r="AT16" s="609"/>
      <c r="AU16" s="609"/>
      <c r="AV16" s="609"/>
      <c r="AW16" s="609"/>
      <c r="AX16" s="609"/>
      <c r="AY16" s="609"/>
    </row>
    <row r="17" spans="1:51" x14ac:dyDescent="0.3">
      <c r="A17" s="610"/>
      <c r="B17" s="609" t="s">
        <v>453</v>
      </c>
      <c r="C17" s="609"/>
      <c r="D17" s="609"/>
      <c r="E17" s="609"/>
      <c r="F17" s="609"/>
      <c r="G17" s="611"/>
      <c r="H17" s="611"/>
      <c r="I17" s="611"/>
      <c r="J17" s="611"/>
      <c r="K17" s="611"/>
      <c r="L17" s="611"/>
      <c r="M17" s="611"/>
      <c r="N17" s="611"/>
      <c r="O17" s="609" t="s">
        <v>454</v>
      </c>
      <c r="P17" s="609"/>
      <c r="Q17" s="609"/>
      <c r="R17" s="609"/>
      <c r="S17" s="609"/>
      <c r="T17" s="609"/>
      <c r="U17" s="609" t="s">
        <v>314</v>
      </c>
      <c r="V17" s="609"/>
      <c r="W17" s="609"/>
      <c r="X17" s="609"/>
      <c r="Y17" s="609"/>
      <c r="Z17" s="609"/>
      <c r="AA17" s="609"/>
      <c r="AB17" s="609"/>
      <c r="AC17" s="609" t="s">
        <v>314</v>
      </c>
      <c r="AD17" s="609"/>
      <c r="AE17" s="609"/>
      <c r="AF17" s="609"/>
      <c r="AG17" s="609"/>
      <c r="AH17" s="609"/>
      <c r="AI17" s="609"/>
      <c r="AJ17" s="609"/>
      <c r="AK17" s="609"/>
      <c r="AL17" s="609"/>
      <c r="AM17" s="609"/>
      <c r="AN17" s="609"/>
      <c r="AO17" s="611"/>
      <c r="AP17" s="611"/>
      <c r="AQ17" s="611"/>
      <c r="AR17" s="611"/>
      <c r="AS17" s="609" t="s">
        <v>315</v>
      </c>
      <c r="AT17" s="609"/>
      <c r="AU17" s="609"/>
      <c r="AV17" s="609"/>
      <c r="AW17" s="609"/>
      <c r="AX17" s="609"/>
      <c r="AY17" s="609"/>
    </row>
    <row r="18" spans="1:51" x14ac:dyDescent="0.3">
      <c r="A18" s="610"/>
      <c r="B18" s="609" t="s">
        <v>375</v>
      </c>
      <c r="C18" s="609"/>
      <c r="D18" s="609"/>
      <c r="E18" s="609"/>
      <c r="F18" s="609"/>
      <c r="G18" s="611"/>
      <c r="H18" s="611"/>
      <c r="I18" s="611"/>
      <c r="J18" s="611"/>
      <c r="K18" s="611"/>
      <c r="L18" s="611"/>
      <c r="M18" s="611"/>
      <c r="N18" s="611"/>
      <c r="O18" s="609" t="s">
        <v>455</v>
      </c>
      <c r="P18" s="609"/>
      <c r="Q18" s="609"/>
      <c r="R18" s="609"/>
      <c r="S18" s="609"/>
      <c r="T18" s="609"/>
      <c r="U18" s="609" t="s">
        <v>317</v>
      </c>
      <c r="V18" s="609"/>
      <c r="W18" s="609"/>
      <c r="X18" s="609"/>
      <c r="Y18" s="609"/>
      <c r="Z18" s="609"/>
      <c r="AA18" s="609"/>
      <c r="AB18" s="609"/>
      <c r="AC18" s="609" t="s">
        <v>317</v>
      </c>
      <c r="AD18" s="609"/>
      <c r="AE18" s="609"/>
      <c r="AF18" s="609"/>
      <c r="AG18" s="609"/>
      <c r="AH18" s="609"/>
      <c r="AI18" s="609"/>
      <c r="AJ18" s="609"/>
      <c r="AK18" s="609"/>
      <c r="AL18" s="609"/>
      <c r="AM18" s="609"/>
      <c r="AN18" s="609"/>
      <c r="AO18" s="611"/>
      <c r="AP18" s="611"/>
      <c r="AQ18" s="611"/>
      <c r="AR18" s="611"/>
      <c r="AS18" s="609" t="s">
        <v>318</v>
      </c>
      <c r="AT18" s="609"/>
      <c r="AU18" s="609"/>
      <c r="AV18" s="609"/>
      <c r="AW18" s="609"/>
      <c r="AX18" s="609"/>
      <c r="AY18" s="609"/>
    </row>
  </sheetData>
  <mergeCells count="62">
    <mergeCell ref="A1:AW1"/>
    <mergeCell ref="AX1:AY1"/>
    <mergeCell ref="A2:AW2"/>
    <mergeCell ref="AX2:AY2"/>
    <mergeCell ref="A3:AW4"/>
    <mergeCell ref="AX3:AY3"/>
    <mergeCell ref="AX4:AY4"/>
    <mergeCell ref="AX5:AX12"/>
    <mergeCell ref="A10:D10"/>
    <mergeCell ref="E10:AF10"/>
    <mergeCell ref="A11:E11"/>
    <mergeCell ref="F11:F12"/>
    <mergeCell ref="L11:L12"/>
    <mergeCell ref="H11:H12"/>
    <mergeCell ref="I11:I12"/>
    <mergeCell ref="J11:J12"/>
    <mergeCell ref="K11:K12"/>
    <mergeCell ref="AS11:AT11"/>
    <mergeCell ref="M11:M12"/>
    <mergeCell ref="N11:R11"/>
    <mergeCell ref="S11:S12"/>
    <mergeCell ref="T11:T12"/>
    <mergeCell ref="U11:AF11"/>
    <mergeCell ref="AY5:AY12"/>
    <mergeCell ref="A6:A8"/>
    <mergeCell ref="B6:C8"/>
    <mergeCell ref="D6:D8"/>
    <mergeCell ref="E6:F6"/>
    <mergeCell ref="I6:T8"/>
    <mergeCell ref="E7:F7"/>
    <mergeCell ref="E8:F8"/>
    <mergeCell ref="A9:D9"/>
    <mergeCell ref="E9:AF9"/>
    <mergeCell ref="A5:AF5"/>
    <mergeCell ref="AG5:AT10"/>
    <mergeCell ref="AU5:AU12"/>
    <mergeCell ref="AV5:AV12"/>
    <mergeCell ref="AW5:AW12"/>
    <mergeCell ref="G11:G12"/>
    <mergeCell ref="O16:T16"/>
    <mergeCell ref="U16:AB16"/>
    <mergeCell ref="AC16:AN16"/>
    <mergeCell ref="AO16:AR18"/>
    <mergeCell ref="AS16:AY16"/>
    <mergeCell ref="AS18:AY18"/>
    <mergeCell ref="AS17:AY17"/>
    <mergeCell ref="G6:H6"/>
    <mergeCell ref="G7:H7"/>
    <mergeCell ref="G8:H8"/>
    <mergeCell ref="AG11:AR11"/>
    <mergeCell ref="B18:F18"/>
    <mergeCell ref="O18:T18"/>
    <mergeCell ref="U18:AB18"/>
    <mergeCell ref="AC18:AN18"/>
    <mergeCell ref="B17:F17"/>
    <mergeCell ref="O17:T17"/>
    <mergeCell ref="U17:AB17"/>
    <mergeCell ref="AC17:AN17"/>
    <mergeCell ref="A15:AY15"/>
    <mergeCell ref="A16:A18"/>
    <mergeCell ref="B16:F16"/>
    <mergeCell ref="G16:N18"/>
  </mergeCells>
  <dataValidations count="1">
    <dataValidation type="list" allowBlank="1" showInputMessage="1" showErrorMessage="1" sqref="I13:I14" xr:uid="{944088B3-19B6-48DC-926F-36994E96BEE8}">
      <formula1>$XFD$13:$XFD$14</formula1>
    </dataValidation>
  </dataValidations>
  <pageMargins left="0.7" right="0.7" top="0.75" bottom="0.75" header="0.3" footer="0.3"/>
  <pageSetup scale="15" orientation="landscape" r:id="rId1"/>
  <headerFooter>
    <oddFooter>&amp;C_x000D_&amp;1#&amp;"Calibri"&amp;10&amp;K000000 Información Pública Clasificada</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202E8B72-858C-4889-8960-E361352B4DB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12</vt:i4>
      </vt:variant>
    </vt:vector>
  </HeadingPairs>
  <TitlesOfParts>
    <vt:vector size="30" baseType="lpstr">
      <vt:lpstr>Meta 1</vt:lpstr>
      <vt:lpstr>Meta 2</vt:lpstr>
      <vt:lpstr>Meta 3</vt:lpstr>
      <vt:lpstr>Meta 4</vt:lpstr>
      <vt:lpstr>Indicadores PA_OAP </vt:lpstr>
      <vt:lpstr>Indicadores PA_OAJ</vt:lpstr>
      <vt:lpstr>Hoja1</vt:lpstr>
      <vt:lpstr>Territorialización PA</vt:lpstr>
      <vt:lpstr>Indicadores PA_OCI</vt:lpstr>
      <vt:lpstr>Indicadores PA_OCDI</vt:lpstr>
      <vt:lpstr>Indicadores PA Administrativa</vt:lpstr>
      <vt:lpstr>Indicadores PA G. Documental</vt:lpstr>
      <vt:lpstr>Indicadores PA Financiera</vt:lpstr>
      <vt:lpstr>Indicadores PA DTH</vt:lpstr>
      <vt:lpstr>Indicadores PA Contratación</vt:lpstr>
      <vt:lpstr>Indicadores PA Atención Ciudada</vt:lpstr>
      <vt:lpstr>Control de Cambios</vt:lpstr>
      <vt:lpstr>LISTAS</vt:lpstr>
      <vt:lpstr>'Indicadores PA Contratación'!Área_de_impresión</vt:lpstr>
      <vt:lpstr>'Indicadores PA DTH'!Área_de_impresión</vt:lpstr>
      <vt:lpstr>'Indicadores PA Financiera'!Área_de_impresión</vt:lpstr>
      <vt:lpstr>'Indicadores PA G. Documental'!Área_de_impresión</vt:lpstr>
      <vt:lpstr>'Indicadores PA_OAJ'!Área_de_impresión</vt:lpstr>
      <vt:lpstr>'Indicadores PA_OAP '!Área_de_impresión</vt:lpstr>
      <vt:lpstr>'Indicadores PA_OCDI'!Área_de_impresión</vt:lpstr>
      <vt:lpstr>'Indicadores PA_OCI'!Área_de_impresión</vt:lpstr>
      <vt:lpstr>'Meta 1'!Área_de_impresión</vt:lpstr>
      <vt:lpstr>'Meta 2'!Área_de_impresión</vt:lpstr>
      <vt:lpstr>'Meta 3'!Área_de_impresión</vt:lpstr>
      <vt:lpstr>'Meta 4'!Área_de_impresión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Lida Cubillos</cp:lastModifiedBy>
  <cp:revision/>
  <cp:lastPrinted>2024-04-22T00:23:59Z</cp:lastPrinted>
  <dcterms:created xsi:type="dcterms:W3CDTF">2011-04-26T22:16:52Z</dcterms:created>
  <dcterms:modified xsi:type="dcterms:W3CDTF">2024-04-22T00:30:24Z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y fmtid="{D5CDD505-2E9C-101B-9397-08002B2CF9AE}" pid="3" name="MSIP_Label_630bdb00-ca10-497f-be05-67db4f93448b_Enabled">
    <vt:lpwstr>true</vt:lpwstr>
  </property>
  <property fmtid="{D5CDD505-2E9C-101B-9397-08002B2CF9AE}" pid="4" name="MSIP_Label_630bdb00-ca10-497f-be05-67db4f93448b_SetDate">
    <vt:lpwstr>2024-04-01T17:18:58Z</vt:lpwstr>
  </property>
  <property fmtid="{D5CDD505-2E9C-101B-9397-08002B2CF9AE}" pid="5" name="MSIP_Label_630bdb00-ca10-497f-be05-67db4f93448b_Method">
    <vt:lpwstr>Standard</vt:lpwstr>
  </property>
  <property fmtid="{D5CDD505-2E9C-101B-9397-08002B2CF9AE}" pid="6" name="MSIP_Label_630bdb00-ca10-497f-be05-67db4f93448b_Name">
    <vt:lpwstr>Información Pública Clasificada</vt:lpwstr>
  </property>
  <property fmtid="{D5CDD505-2E9C-101B-9397-08002B2CF9AE}" pid="7" name="MSIP_Label_630bdb00-ca10-497f-be05-67db4f93448b_SiteId">
    <vt:lpwstr>62014016-9db4-44c2-bf33-e4366b82fdaa</vt:lpwstr>
  </property>
  <property fmtid="{D5CDD505-2E9C-101B-9397-08002B2CF9AE}" pid="8" name="MSIP_Label_630bdb00-ca10-497f-be05-67db4f93448b_ActionId">
    <vt:lpwstr>ab766c42-4a46-48c8-b201-1d8b0456793e</vt:lpwstr>
  </property>
  <property fmtid="{D5CDD505-2E9C-101B-9397-08002B2CF9AE}" pid="9" name="MSIP_Label_630bdb00-ca10-497f-be05-67db4f93448b_ContentBits">
    <vt:lpwstr>2</vt:lpwstr>
  </property>
</Properties>
</file>