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8 Políticas Públicas/Seguimiento PA/"/>
    </mc:Choice>
  </mc:AlternateContent>
  <xr:revisionPtr revIDLastSave="13" documentId="8_{3C13E0BA-0569-49BF-9582-87F5884CF164}" xr6:coauthVersionLast="47" xr6:coauthVersionMax="47" xr10:uidLastSave="{58C741FA-25B6-4E80-B356-A94521B2EC07}"/>
  <bookViews>
    <workbookView xWindow="-120" yWindow="-120" windowWidth="29040" windowHeight="15720" xr2:uid="{00000000-000D-0000-FFFF-FFFF00000000}"/>
  </bookViews>
  <sheets>
    <sheet name="Meta 1 PA proyecto" sheetId="40" r:id="rId1"/>
    <sheet name="Meta 4 PA proyecto" sheetId="43" r:id="rId2"/>
    <sheet name="Meta 5 PA proyecto" sheetId="44" r:id="rId3"/>
    <sheet name="Meta 6 PA proyecto" sheetId="45" r:id="rId4"/>
    <sheet name="Indicadores PA" sheetId="36" r:id="rId5"/>
    <sheet name="Siglas" sheetId="46" state="hidden" r:id="rId6"/>
    <sheet name="Hoja1" sheetId="42" state="hidden" r:id="rId7"/>
    <sheet name="Territorialización PA" sheetId="37" state="hidden" r:id="rId8"/>
    <sheet name="Control de Cambios" sheetId="41" r:id="rId9"/>
    <sheet name="LISTAS" sheetId="38" state="hidden" r:id="rId10"/>
  </sheets>
  <definedNames>
    <definedName name="_xlnm._FilterDatabase" localSheetId="4" hidden="1">'Indicadores PA'!$A$12:$AY$12</definedName>
    <definedName name="_xlnm.Print_Area" localSheetId="4">'Indicadores PA'!$A$1:$AY$23</definedName>
    <definedName name="_xlnm.Print_Area" localSheetId="0">'Meta 1 PA proyecto'!$A$1:$AE$50</definedName>
    <definedName name="_xlnm.Print_Area" localSheetId="1">'Meta 4 PA proyecto'!$A$1:$AE$44</definedName>
    <definedName name="_xlnm.Print_Area" localSheetId="2">'Meta 5 PA proyecto'!$A$1:$AE$44</definedName>
    <definedName name="_xlnm.Print_Area" localSheetId="3">'Meta 6 PA proyecto'!$A$1:$AE$46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45" l="1"/>
  <c r="C24" i="45" s="1"/>
  <c r="B24" i="44"/>
  <c r="C24" i="44" s="1"/>
  <c r="B24" i="43"/>
  <c r="C24" i="43" s="1"/>
  <c r="N24" i="43" s="1"/>
  <c r="N24" i="40"/>
  <c r="C24" i="40"/>
  <c r="B24" i="40"/>
  <c r="AS13" i="36"/>
  <c r="AT13" i="36" s="1"/>
  <c r="AS14" i="36"/>
  <c r="AT14" i="36" s="1"/>
  <c r="P36" i="44"/>
  <c r="P35" i="44"/>
  <c r="P36" i="45"/>
  <c r="P35" i="45"/>
  <c r="N25" i="45"/>
  <c r="O25" i="45" s="1"/>
  <c r="N23" i="45"/>
  <c r="O23" i="45" s="1"/>
  <c r="N22" i="45"/>
  <c r="N25" i="44"/>
  <c r="O25" i="44" s="1"/>
  <c r="N23" i="44"/>
  <c r="O23" i="44" s="1"/>
  <c r="N22" i="44"/>
  <c r="N25" i="43"/>
  <c r="O25" i="43" s="1"/>
  <c r="N23" i="43"/>
  <c r="O23" i="43" s="1"/>
  <c r="N22" i="43"/>
  <c r="AC23" i="43"/>
  <c r="AC24" i="43"/>
  <c r="AC25" i="43"/>
  <c r="N24" i="45" l="1"/>
  <c r="N24" i="44"/>
  <c r="AD23" i="45"/>
  <c r="AD25" i="43"/>
  <c r="AD23" i="43"/>
  <c r="AE25" i="40"/>
  <c r="AE23" i="40"/>
  <c r="AD25" i="40"/>
  <c r="AD23" i="40"/>
  <c r="AC25" i="40" l="1"/>
  <c r="P35" i="43" l="1"/>
  <c r="P36" i="40"/>
  <c r="P35" i="40"/>
  <c r="AC23" i="40" l="1"/>
  <c r="AS15" i="36"/>
  <c r="AS16" i="36"/>
  <c r="AT16" i="36" s="1"/>
  <c r="AS17" i="36"/>
  <c r="AT17" i="36" s="1"/>
  <c r="AS18" i="36"/>
  <c r="AT18" i="36" s="1"/>
  <c r="AS19" i="36"/>
  <c r="AT19" i="36" s="1"/>
  <c r="P46" i="45"/>
  <c r="P45" i="45"/>
  <c r="P44" i="45"/>
  <c r="P43" i="45"/>
  <c r="P42" i="45"/>
  <c r="P41" i="45"/>
  <c r="A35" i="45"/>
  <c r="P30" i="45"/>
  <c r="A30" i="45"/>
  <c r="AC25" i="45"/>
  <c r="AD25" i="45" s="1"/>
  <c r="AC24" i="45"/>
  <c r="AC23" i="45"/>
  <c r="AC22" i="45"/>
  <c r="P44" i="44"/>
  <c r="P43" i="44"/>
  <c r="P42" i="44"/>
  <c r="P41" i="44"/>
  <c r="A35" i="44"/>
  <c r="P30" i="44"/>
  <c r="A30" i="44"/>
  <c r="AC25" i="44"/>
  <c r="AD25" i="44" s="1"/>
  <c r="AC24" i="44"/>
  <c r="AC23" i="44"/>
  <c r="AD23" i="44" s="1"/>
  <c r="AC22" i="44"/>
  <c r="P44" i="43"/>
  <c r="P43" i="43"/>
  <c r="P42" i="43"/>
  <c r="P41" i="43"/>
  <c r="A35" i="43"/>
  <c r="P30" i="43"/>
  <c r="A30" i="43"/>
  <c r="AC22" i="43"/>
  <c r="P48" i="40"/>
  <c r="P47" i="40"/>
  <c r="A35" i="40"/>
  <c r="A30" i="40"/>
  <c r="N22" i="40"/>
  <c r="BK58" i="37"/>
  <c r="BJ58" i="37"/>
  <c r="BI58" i="37"/>
  <c r="BH58" i="37"/>
  <c r="BG58" i="37"/>
  <c r="BF58" i="37"/>
  <c r="BE58" i="37"/>
  <c r="BD58" i="37"/>
  <c r="BC58" i="37"/>
  <c r="BB58" i="37"/>
  <c r="BA58" i="37"/>
  <c r="AZ58" i="37"/>
  <c r="AW58" i="37"/>
  <c r="AV58" i="37"/>
  <c r="AU58" i="37"/>
  <c r="AT58" i="37"/>
  <c r="AS58" i="37"/>
  <c r="AR58" i="37"/>
  <c r="AQ58" i="37"/>
  <c r="AP58" i="37"/>
  <c r="AO58" i="37"/>
  <c r="AN58" i="37"/>
  <c r="AM58" i="37"/>
  <c r="AL58" i="37"/>
  <c r="AK58" i="37"/>
  <c r="AJ58" i="37"/>
  <c r="AI58" i="37"/>
  <c r="AH58" i="37"/>
  <c r="AE58" i="37"/>
  <c r="AD58" i="37"/>
  <c r="AC58" i="37"/>
  <c r="AB58" i="37"/>
  <c r="AA58" i="37"/>
  <c r="Z58" i="37"/>
  <c r="Y58" i="37"/>
  <c r="X58" i="37"/>
  <c r="W58" i="37"/>
  <c r="V58" i="37"/>
  <c r="U58" i="37"/>
  <c r="T58" i="37"/>
  <c r="Q58" i="37"/>
  <c r="P58" i="37"/>
  <c r="O58" i="37"/>
  <c r="N58" i="37"/>
  <c r="M58" i="37"/>
  <c r="L58" i="37"/>
  <c r="K58" i="37"/>
  <c r="J58" i="37"/>
  <c r="I58" i="37"/>
  <c r="H58" i="37"/>
  <c r="G58" i="37"/>
  <c r="F58" i="37"/>
  <c r="E58" i="37"/>
  <c r="D58" i="37"/>
  <c r="C58" i="37"/>
  <c r="B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AY40" i="37"/>
  <c r="AX40" i="37"/>
  <c r="S40" i="37"/>
  <c r="R40" i="37"/>
  <c r="AY39" i="37"/>
  <c r="AX39" i="37"/>
  <c r="S39" i="37"/>
  <c r="R39" i="37"/>
  <c r="AY38" i="37"/>
  <c r="AX38" i="37"/>
  <c r="S38" i="37"/>
  <c r="R38" i="37"/>
  <c r="AY37" i="37"/>
  <c r="AY58" i="37"/>
  <c r="AX37" i="37"/>
  <c r="AX58" i="37"/>
  <c r="S37" i="37"/>
  <c r="S58" i="37"/>
  <c r="R37" i="37"/>
  <c r="R58"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K32" i="37"/>
  <c r="L32" i="37"/>
  <c r="AX14" i="37"/>
  <c r="AX15" i="37"/>
  <c r="AX16" i="37"/>
  <c r="AX17" i="37"/>
  <c r="AX18" i="37"/>
  <c r="AX19" i="37"/>
  <c r="AX20" i="37"/>
  <c r="AX21" i="37"/>
  <c r="AX22" i="37"/>
  <c r="N23" i="40"/>
  <c r="O23" i="40" s="1"/>
  <c r="T32" i="37"/>
  <c r="U32" i="37"/>
  <c r="V32" i="37"/>
  <c r="W32" i="37"/>
  <c r="X32" i="37"/>
  <c r="AZ32" i="37"/>
  <c r="BA32" i="37"/>
  <c r="BB32" i="37"/>
  <c r="BC32" i="37"/>
  <c r="BD32" i="37"/>
  <c r="BE32" i="37"/>
  <c r="AC22" i="40"/>
  <c r="N25" i="40"/>
  <c r="O25" i="40" s="1"/>
  <c r="P50" i="40"/>
  <c r="P49" i="40"/>
  <c r="P46" i="40"/>
  <c r="P45" i="40"/>
  <c r="P44" i="40"/>
  <c r="P43" i="40"/>
  <c r="P42" i="40"/>
  <c r="P41" i="40"/>
  <c r="P30" i="40"/>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AY32" i="37"/>
  <c r="S32" i="37"/>
  <c r="R32" i="37"/>
  <c r="AX32" i="37"/>
  <c r="AE25" i="45" l="1"/>
  <c r="AE23" i="45"/>
  <c r="AE23" i="44"/>
  <c r="AE25" i="44"/>
  <c r="AE23" i="43"/>
  <c r="AE25"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1C572C68-407C-4B63-A43D-085ED4002355}">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00000000-0006-0000-0000-000002000000}">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00000000-0006-0000-0000-000003000000}">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00000000-0006-0000-0000-000004000000}">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00000000-0006-0000-0000-000005000000}">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0000000-0006-0000-0000-000006000000}">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0000000-0006-0000-0000-000007000000}">
      <text>
        <r>
          <rPr>
            <b/>
            <sz val="9"/>
            <color indexed="81"/>
            <rFont val="Tahoma"/>
            <family val="2"/>
          </rPr>
          <t>Daniel Avendaño:</t>
        </r>
        <r>
          <rPr>
            <sz val="9"/>
            <color indexed="81"/>
            <rFont val="Tahoma"/>
            <family val="2"/>
          </rPr>
          <t xml:space="preserve">
Reserva definitiva despues de liberaciones.</t>
        </r>
      </text>
    </comment>
    <comment ref="A25" authorId="0" shapeId="0" xr:uid="{00000000-0006-0000-0000-000008000000}">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3D5F13A8-C60E-4C53-ABB4-CAD0033FE5FE}">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11092ADE-C3DE-4BED-A352-1A4182BFBDE7}">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2F0156BD-D0A4-4968-A285-E66B1A0E6784}">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E590A1D7-39FE-475B-AB94-0EC103B7CDB3}">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EE3AAE7D-90D2-4041-B37B-81A1D66FA32D}">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87ABE53A-61C9-4543-B91F-15B0E822A086}">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8E274033-72F2-4334-98B6-4D0CD822B554}">
      <text>
        <r>
          <rPr>
            <b/>
            <sz val="9"/>
            <color indexed="81"/>
            <rFont val="Tahoma"/>
            <family val="2"/>
          </rPr>
          <t>Daniel Avendaño:</t>
        </r>
        <r>
          <rPr>
            <sz val="9"/>
            <color indexed="81"/>
            <rFont val="Tahoma"/>
            <family val="2"/>
          </rPr>
          <t xml:space="preserve">
Reserva definitiva despues de liberaciones.</t>
        </r>
      </text>
    </comment>
    <comment ref="A25" authorId="0" shapeId="0" xr:uid="{A0B85AC7-FB24-494D-BAF7-69AB989B85ED}">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2BB592C3-BD27-4FE7-897E-A76379A0D8FD}">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242E8A07-90C8-41F6-B99D-68546F402E9A}">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155D5813-1E5D-4B88-A488-E6D90BE7973D}">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F25909B7-9D01-48EA-97D4-3E1AE5B1B3B4}">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A3F64608-4286-4948-8249-8CD080FDADDB}">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481295C4-10A1-45BE-8E56-FF6D7B2076B3}">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088082F1-78CD-4B58-856B-2814C8CA7CEA}">
      <text>
        <r>
          <rPr>
            <b/>
            <sz val="9"/>
            <color indexed="81"/>
            <rFont val="Tahoma"/>
            <family val="2"/>
          </rPr>
          <t>Daniel Avendaño:</t>
        </r>
        <r>
          <rPr>
            <sz val="9"/>
            <color indexed="81"/>
            <rFont val="Tahoma"/>
            <family val="2"/>
          </rPr>
          <t xml:space="preserve">
Reserva definitiva despues de liberaciones.</t>
        </r>
      </text>
    </comment>
    <comment ref="A25" authorId="0" shapeId="0" xr:uid="{86CF8E4C-AD00-4FCD-BAE8-A7299D1A2FFF}">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K7" authorId="0" shapeId="0" xr:uid="{38995B0D-B293-426F-BC5F-94CBB441F52B}">
      <text>
        <r>
          <rPr>
            <b/>
            <sz val="9"/>
            <color indexed="81"/>
            <rFont val="Tahoma"/>
            <family val="2"/>
          </rPr>
          <t>Daniel Avendaño:</t>
        </r>
        <r>
          <rPr>
            <sz val="9"/>
            <color indexed="81"/>
            <rFont val="Tahoma"/>
            <family val="2"/>
          </rPr>
          <t xml:space="preserve">
En este campo se selecciona según aplique.
Programación: Corresponde al proceso de formulación del plan de acción, el cual se realiza una vez por vigencia. 
Actualización: Corresponde al proceso mediante el cual la gerencia del proyecto modifica o ajusta la información contenida en la formulación. 
Seguimiento: Corresponde al proceso de reporte de avance de las metas y actividades programadas. </t>
        </r>
      </text>
    </comment>
    <comment ref="A15" authorId="0" shapeId="0" xr:uid="{7A0888C7-5655-433E-BCCE-8E1F59D15698}">
      <text>
        <r>
          <rPr>
            <b/>
            <sz val="9"/>
            <color indexed="81"/>
            <rFont val="Tahoma"/>
            <family val="2"/>
          </rPr>
          <t>Daniel Avendaño:</t>
        </r>
        <r>
          <rPr>
            <sz val="9"/>
            <color indexed="81"/>
            <rFont val="Tahoma"/>
            <family val="2"/>
          </rPr>
          <t xml:space="preserve">
En estos campos se debe diligenciar el detalle de la estructura Plan de Desarrollo vigente, bajo la cual se encuentra articulado el proyecto de inversión </t>
        </r>
      </text>
    </comment>
    <comment ref="A21" authorId="0" shapeId="0" xr:uid="{EFF69E0A-B2DE-4553-A4DD-5E7991A8C136}">
      <text>
        <r>
          <rPr>
            <b/>
            <sz val="9"/>
            <color indexed="81"/>
            <rFont val="Tahoma"/>
            <family val="2"/>
          </rPr>
          <t>Daniel Avendaño:</t>
        </r>
        <r>
          <rPr>
            <sz val="9"/>
            <color indexed="81"/>
            <rFont val="Tahoma"/>
            <family val="2"/>
          </rPr>
          <t xml:space="preserve">
Valor de la reserva constituida al inicio de la vigencia</t>
        </r>
      </text>
    </comment>
    <comment ref="AD21" authorId="0" shapeId="0" xr:uid="{601B1D13-39CA-42FC-A139-FEDFDE08E1D8}">
      <text>
        <r>
          <rPr>
            <b/>
            <sz val="9"/>
            <color indexed="81"/>
            <rFont val="Tahoma"/>
            <family val="2"/>
          </rPr>
          <t>Daniel Avendaño:</t>
        </r>
        <r>
          <rPr>
            <sz val="9"/>
            <color indexed="81"/>
            <rFont val="Tahoma"/>
            <family val="2"/>
          </rPr>
          <t xml:space="preserve">
Ajustar las sumatorias en las formulas de compromisos y giros según el periodo según corresponda</t>
        </r>
      </text>
    </comment>
    <comment ref="A22" authorId="0" shapeId="0" xr:uid="{387796C4-8D0D-456F-9581-C3E568C13BFE}">
      <text>
        <r>
          <rPr>
            <b/>
            <sz val="9"/>
            <color indexed="81"/>
            <rFont val="Tahoma"/>
            <family val="2"/>
          </rPr>
          <t>Daniel Avendaño:</t>
        </r>
        <r>
          <rPr>
            <sz val="9"/>
            <color indexed="81"/>
            <rFont val="Tahoma"/>
            <family val="2"/>
          </rPr>
          <t xml:space="preserve">
Programación de acuerdo de desempleño en la ejecución de giros para cada mes de la vigencia.</t>
        </r>
      </text>
    </comment>
    <comment ref="A23" authorId="0" shapeId="0" xr:uid="{091419F7-A2C8-4090-AF88-792FFA4E8C3B}">
      <text>
        <r>
          <rPr>
            <b/>
            <sz val="9"/>
            <color indexed="81"/>
            <rFont val="Tahoma"/>
            <family val="2"/>
          </rPr>
          <t>Daniel Avendaño:</t>
        </r>
        <r>
          <rPr>
            <sz val="9"/>
            <color indexed="81"/>
            <rFont val="Tahoma"/>
            <family val="2"/>
          </rPr>
          <t xml:space="preserve">
Liberaciones de reservas realizadas en cada mes de la vigencia.</t>
        </r>
      </text>
    </comment>
    <comment ref="A24" authorId="0" shapeId="0" xr:uid="{E8E01743-9E62-44BA-B3B7-F964571ED0E0}">
      <text>
        <r>
          <rPr>
            <b/>
            <sz val="9"/>
            <color indexed="81"/>
            <rFont val="Tahoma"/>
            <family val="2"/>
          </rPr>
          <t>Daniel Avendaño:</t>
        </r>
        <r>
          <rPr>
            <sz val="9"/>
            <color indexed="81"/>
            <rFont val="Tahoma"/>
            <family val="2"/>
          </rPr>
          <t xml:space="preserve">
Reserva definitiva despues de liberaciones.</t>
        </r>
      </text>
    </comment>
    <comment ref="A25" authorId="0" shapeId="0" xr:uid="{710F4BF0-625D-4F36-AAA3-1BE5B990B974}">
      <text>
        <r>
          <rPr>
            <b/>
            <sz val="9"/>
            <color indexed="81"/>
            <rFont val="Tahoma"/>
            <family val="2"/>
          </rPr>
          <t>Daniel Avendaño:</t>
        </r>
        <r>
          <rPr>
            <sz val="9"/>
            <color indexed="81"/>
            <rFont val="Tahoma"/>
            <family val="2"/>
          </rPr>
          <t xml:space="preserve">
Ejecución de los giros de la reserva para mes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Daniel Avendaño</author>
    <author>Rocío López</author>
  </authors>
  <commentList>
    <comment ref="AU5" authorId="0" shapeId="0" xr:uid="{00000000-0006-0000-0100-000001000000}">
      <text>
        <r>
          <rPr>
            <b/>
            <sz val="10"/>
            <color rgb="FF000000"/>
            <rFont val="Tahoma"/>
            <family val="2"/>
          </rPr>
          <t>Microsoft Office User:</t>
        </r>
        <r>
          <rPr>
            <sz val="10"/>
            <color rgb="FF000000"/>
            <rFont val="Tahoma"/>
            <family val="2"/>
          </rPr>
          <t xml:space="preserve">
</t>
        </r>
        <r>
          <rPr>
            <sz val="10"/>
            <color rgb="FF000000"/>
            <rFont val="Tahoma"/>
            <family val="2"/>
          </rPr>
          <t xml:space="preserve">Relacionar la descripción cualitativa del cumplimiento en coherencia con el avance del indicador.
</t>
        </r>
        <r>
          <rPr>
            <sz val="10"/>
            <color rgb="FF000000"/>
            <rFont val="Tahoma"/>
            <family val="2"/>
          </rPr>
          <t>De presentarse el mismo reporte (meta 1..n) indicarlo. ejemplo: avance reportado en proyecto 7738, actividad 1.</t>
        </r>
      </text>
    </comment>
    <comment ref="AV5" authorId="1" shapeId="0" xr:uid="{00000000-0006-0000-0100-000002000000}">
      <text>
        <r>
          <rPr>
            <b/>
            <sz val="9"/>
            <color indexed="81"/>
            <rFont val="Tahoma"/>
            <family val="2"/>
          </rPr>
          <t>Daniel Avendaño:</t>
        </r>
        <r>
          <rPr>
            <sz val="9"/>
            <color indexed="81"/>
            <rFont val="Tahoma"/>
            <family val="2"/>
          </rPr>
          <t xml:space="preserve">
En este campo se pone el link o la ruta donde se puede consultar las evidencias que soportan la ejecución de las actividades.</t>
        </r>
      </text>
    </comment>
    <comment ref="AW5" authorId="0" shapeId="0" xr:uid="{00000000-0006-0000-01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100-000004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100-000005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100-000006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t>
        </r>
      </text>
    </comment>
    <comment ref="F11" authorId="0" shapeId="0" xr:uid="{00000000-0006-0000-01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Corresponde a la meta PDD o meta proyecto articulada con el indicador de actividad a medir.
</t>
        </r>
        <r>
          <rPr>
            <sz val="10"/>
            <color rgb="FF000000"/>
            <rFont val="Tahoma"/>
            <family val="2"/>
          </rPr>
          <t>Así mismo, se podrá establecer la meta para los indicadores POA y de Planes Decreto 612.</t>
        </r>
      </text>
    </comment>
    <comment ref="G11" authorId="0" shapeId="0" xr:uid="{00000000-0006-0000-0100-000008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I11" authorId="0" shapeId="0" xr:uid="{00000000-0006-0000-0100-000009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L11" authorId="0" shapeId="0" xr:uid="{00000000-0006-0000-0100-00000A000000}">
      <text>
        <r>
          <rPr>
            <b/>
            <sz val="10"/>
            <color rgb="FF000000"/>
            <rFont val="Tahoma"/>
            <family val="2"/>
          </rPr>
          <t>Microsoft Office User:</t>
        </r>
        <r>
          <rPr>
            <sz val="10"/>
            <color rgb="FF000000"/>
            <rFont val="Tahoma"/>
            <family val="2"/>
          </rPr>
          <t xml:space="preserve">
</t>
        </r>
        <r>
          <rPr>
            <sz val="10"/>
            <color rgb="FF000000"/>
            <rFont val="Tahoma"/>
            <family val="2"/>
          </rPr>
          <t>Describe los pasos o el proceso para calcular el indicador</t>
        </r>
      </text>
    </comment>
    <comment ref="N11" authorId="2" shapeId="0" xr:uid="{AFED9E2A-799F-4633-A8A2-D5580324066C}">
      <text>
        <r>
          <rPr>
            <b/>
            <sz val="9"/>
            <color indexed="81"/>
            <rFont val="Tahoma"/>
            <family val="2"/>
          </rPr>
          <t xml:space="preserve">User:
</t>
        </r>
        <r>
          <rPr>
            <sz val="9"/>
            <color indexed="81"/>
            <rFont val="Tahoma"/>
            <family val="2"/>
          </rPr>
          <t>Para los indicadores POA, únicamente diligenciar la vigencia a formular.</t>
        </r>
        <r>
          <rPr>
            <sz val="9"/>
            <color indexed="81"/>
            <rFont val="Tahoma"/>
            <family val="2"/>
          </rPr>
          <t xml:space="preserve">
</t>
        </r>
      </text>
    </comment>
    <comment ref="S11" authorId="0" shapeId="0" xr:uid="{00000000-0006-0000-0100-00000B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Daniel Avendaño</author>
  </authors>
  <commentList>
    <comment ref="A7" authorId="0" shapeId="0" xr:uid="{00000000-0006-0000-0300-000001000000}">
      <text>
        <r>
          <rPr>
            <b/>
            <sz val="9"/>
            <color indexed="81"/>
            <rFont val="Tahoma"/>
            <family val="2"/>
          </rPr>
          <t>Daniel Avendaño:</t>
        </r>
        <r>
          <rPr>
            <sz val="9"/>
            <color indexed="81"/>
            <rFont val="Tahoma"/>
            <family val="2"/>
          </rPr>
          <t xml:space="preserve">
Fecha en la que el cambio solicitado al plan de acción es aprobado</t>
        </r>
      </text>
    </comment>
    <comment ref="B7" authorId="0" shapeId="0" xr:uid="{00000000-0006-0000-0300-000002000000}">
      <text>
        <r>
          <rPr>
            <b/>
            <sz val="9"/>
            <color indexed="81"/>
            <rFont val="Tahoma"/>
            <family val="2"/>
          </rPr>
          <t>Daniel Avendaño:</t>
        </r>
        <r>
          <rPr>
            <sz val="9"/>
            <color indexed="81"/>
            <rFont val="Tahoma"/>
            <family val="2"/>
          </rPr>
          <t xml:space="preserve">
Descripción de los cambios realizados en la actialización que corresponda</t>
        </r>
      </text>
    </comment>
    <comment ref="C7" authorId="0" shapeId="0" xr:uid="{00000000-0006-0000-0300-000003000000}">
      <text>
        <r>
          <rPr>
            <b/>
            <sz val="9"/>
            <color indexed="81"/>
            <rFont val="Tahoma"/>
            <family val="2"/>
          </rPr>
          <t>Daniel Avendaño:</t>
        </r>
        <r>
          <rPr>
            <sz val="9"/>
            <color indexed="81"/>
            <rFont val="Tahoma"/>
            <family val="2"/>
          </rPr>
          <t xml:space="preserve">
Justificación del motivo que genera el cambio en el plan de acción</t>
        </r>
      </text>
    </comment>
  </commentList>
</comments>
</file>

<file path=xl/sharedStrings.xml><?xml version="1.0" encoding="utf-8"?>
<sst xmlns="http://schemas.openxmlformats.org/spreadsheetml/2006/main" count="1456" uniqueCount="639">
  <si>
    <t>SECRETARÍA DISTRITAL DE LA MUJER</t>
  </si>
  <si>
    <t>Código: DE-FO-5</t>
  </si>
  <si>
    <t xml:space="preserve">DIRECCIONAMIENTO ESTRATEGICO </t>
  </si>
  <si>
    <t>Versión: 12</t>
  </si>
  <si>
    <t xml:space="preserve">FORMULACIÓN Y SEGUIMIENTO  PLAN DE ACCIÓN </t>
  </si>
  <si>
    <t>Fecha de Emisión: 22/12/2023</t>
  </si>
  <si>
    <t>Libro 2 (vigencia 2024) Página 1 de 4</t>
  </si>
  <si>
    <t>PERIODO REPORTADO</t>
  </si>
  <si>
    <t>FEB</t>
  </si>
  <si>
    <t>FECHA DE REPORTE</t>
  </si>
  <si>
    <t>TIPO DE REPORTE</t>
  </si>
  <si>
    <t>FORMULACION</t>
  </si>
  <si>
    <t>ACTUALIZACION</t>
  </si>
  <si>
    <t>SEGUIMIENTO</t>
  </si>
  <si>
    <t>X</t>
  </si>
  <si>
    <t>NOMBRE DEL PROYECTO</t>
  </si>
  <si>
    <t>7738 - Implementación de las Políticas Públicas lideradas por la Secretaría de la Mujer y Transversalización de género para promover igualdad, desarrollo de capacidades y reconocimiento de las mujeres en Bogotá</t>
  </si>
  <si>
    <t>PROPÓSITO</t>
  </si>
  <si>
    <t>1- Hacer un nuevo contrato social con igualdad de oportunidades para la inclusión social, productiva y política</t>
  </si>
  <si>
    <t>LOGRO</t>
  </si>
  <si>
    <t>3 - 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</si>
  <si>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</si>
  <si>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5 - Promoción de la igualdad, el desarrollo de capacidades y el reconocimiento de las mujeres</t>
  </si>
  <si>
    <t>DESCRIPCIÓN DE LA META (ACTIVIDAD MGA)</t>
  </si>
  <si>
    <t>1 - Acompañar técnicamente a 15 sectores de la Administración Distrital en la inclusión del enfoque de género en las políticas, planes,  programas y proyectos así como en su cultura organizacional e institucional</t>
  </si>
  <si>
    <t>EJECUCIÓN PRESUPUESTAL DEL PROYECTO</t>
  </si>
  <si>
    <t>RESERVA CONSTITUIDA</t>
  </si>
  <si>
    <t>RESERVAS VIGENCIA ANTERIOR (en pesos, sin decimales)</t>
  </si>
  <si>
    <t>PRESUPUESTO ASIGNADO EN LA VIGENCIA ACTUAL (en pesos, sin decimales)</t>
  </si>
  <si>
    <t>ENE</t>
  </si>
  <si>
    <t>MAR</t>
  </si>
  <si>
    <t>ABR</t>
  </si>
  <si>
    <t>MAY</t>
  </si>
  <si>
    <t>JUN</t>
  </si>
  <si>
    <t>JUL</t>
  </si>
  <si>
    <t>AGO</t>
  </si>
  <si>
    <t>SEP</t>
  </si>
  <si>
    <t>OCT</t>
  </si>
  <si>
    <t>NOV</t>
  </si>
  <si>
    <t>DIC</t>
  </si>
  <si>
    <t>TOTAL</t>
  </si>
  <si>
    <t>AVANCE</t>
  </si>
  <si>
    <t>AVANCE PERIODO</t>
  </si>
  <si>
    <t>AVANCE TOTAL</t>
  </si>
  <si>
    <t>PROGRAMACION DE GIROS</t>
  </si>
  <si>
    <t>PROGRAMACION DE COMPROMISOS</t>
  </si>
  <si>
    <t>LIBERACIONES</t>
  </si>
  <si>
    <t>COMPROMISOS</t>
  </si>
  <si>
    <t>RESERVA DEFINITIVA</t>
  </si>
  <si>
    <t>GIROS</t>
  </si>
  <si>
    <t xml:space="preserve">REPORTE METAS VIGENCIA ANTERIOR - Pendientes de cumplir por contratos sin ejecutar a 31.DIC (Reservas Presupuestales) </t>
  </si>
  <si>
    <t>DESCRIPCIÓN DE LA META (Reserva)</t>
  </si>
  <si>
    <t>PROG.</t>
  </si>
  <si>
    <t>AVANCE MENSUAL</t>
  </si>
  <si>
    <t>DESCRIPCIÓN CUALITATIVA DEL AVANCE POR META
(Logros y beneficios, y retrasos y alternativas de solución (2.000 caracteres))</t>
  </si>
  <si>
    <t>DESCRIPCIÓN CUALITATIVA  DE LA RESERVA PRESUPUESTAL</t>
  </si>
  <si>
    <t>N/A</t>
  </si>
  <si>
    <t>No aplica</t>
  </si>
  <si>
    <t>REPORTE METAS VIGENCIA (Ejecución vigencia)</t>
  </si>
  <si>
    <t>DESCRIPCIÓN DE LA META</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</si>
  <si>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</si>
  <si>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</si>
  <si>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</si>
  <si>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</si>
  <si>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</si>
  <si>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</si>
  <si>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</si>
  <si>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</si>
  <si>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Se realizó acompañamiento técnico para la definición de planes de trabajo de la 2da fase de Sello por medio de reuniones de articulación con las entidades, se realizó acompañamiento por medio de la participación en  instancias, se elaboró material pedagógico y metodológico sobre incorporación del enfoque de género en 6 sectores priorizados en cumplimiento de compromisos de los primeros 100 días de la Administración Distrital,  se realizó sensibilización sobre incorporación del enfoque de género al sector Ambiente y se elaboró el concepto técnico guía de acciones para prevención y denuncia de la violencia basada en género IDU. Sello En Igualdad: Se realizaron 4 reuniones de primer contacto con organizaciones del sector privado.</t>
  </si>
  <si>
    <t xml:space="preserve"> Se realizó acompañamiento técnico para la definición de planes de trabajo de la 2da fase de Sello por medio de reuniones de articulación con las entidades, se realizó acompañamiento por medio de la participación en  instancias, se elaboró material pedagógico y metodológico sobre incorporación del enfoque de género en 6 sectores priorizados en cumplimiento de compromisos de los primeros 100 días de la Administración Distrital,  se realizó sensibilización sobre incorporación del enfoque de género al sector Ambiente y se elaboró el concepto técnico guía de acciones para prevención y denuncia de la violencia basada en género IDU. Sello En Igualdad: Se realizaron 4 reuniones de primer contacto con organizaciones del sector privado.</t>
  </si>
  <si>
    <t xml:space="preserve">No se presentaron retrasos </t>
  </si>
  <si>
    <t>Transversalización: El acompañamiento técnico a los sectores de la Administración Distrital beneficia a contratistas y funcionarias de las entidades públicas y de forma indirecta las mujeres desde sus diversidades de Bogotá D.C., brindando conocimiento e insumos técnicos y metodológicos para la transversalización del enfoque de género favoreciendo la adecuación institucional, la transformación de la cultura organizacional y la garantía de derechos de las mujeres desde la misionalidad de cada uno de sus sectores.</t>
  </si>
  <si>
    <t>Ejecución</t>
  </si>
  <si>
    <t>REPORTE ACTIVIDADES VIGENCIA (Ejecución vigencia)</t>
  </si>
  <si>
    <t>DESCRIPCIÓN DE LA ACTIVIDAD</t>
  </si>
  <si>
    <t>PONDERACIÓN VERTICAL (Porcentual)</t>
  </si>
  <si>
    <t>CRITERIOS DE SEGUIMIENTO</t>
  </si>
  <si>
    <t>CRONOGRAMA %</t>
  </si>
  <si>
    <t>DESCRIPCIÓN CUALITATIVA DEL AVANCE POR ACTIVIDAD</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</si>
  <si>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</si>
  <si>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</si>
  <si>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</si>
  <si>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</si>
  <si>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</si>
  <si>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</si>
  <si>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</si>
  <si>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</si>
  <si>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</si>
  <si>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</si>
  <si>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</si>
  <si>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</si>
  <si>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</si>
  <si>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</si>
  <si>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Evidencias de ejecución</t>
  </si>
  <si>
    <t>1. Realizar el acompañamiento técnico a los sectores y las entidades de la administración distrital para la definición de acciones de la Estrategia de Transversalización del Enfoque de Género, el Plan de Igualdad de Oportunidades para la Equidad de Género en el marco de la implementación de "En Igualdad: Sello Distrital de Igualdad de Género".</t>
  </si>
  <si>
    <t>https://secretariadistritald.sharepoint.com/:f:/s/PLANDEACCIN-POADDDP2023/EkHEX33MUVRLgYYZHuimH6IBNR-Y9B3eg3t2KUIXu-zXKw?e=dcr2KM</t>
  </si>
  <si>
    <t>2. Realizar el acompañamiento técnico a las mesas, comités y comisiones de los sectores y las entidades de la administración distrital.</t>
  </si>
  <si>
    <t>ACUMULADO: Se realizó acompañamiento por medio de la participación en las siguientes instancias: CUL- MOV: Comisión intersectorial de la bicicleta, mesa de articulación Plan Especial de Salvaguardia. GOB: Sesión extraordinaria de Comisión Intersectorial del Espacio Público y UTA de la Comisión Intersectorial del Espacio Público a cargo del DADEP. MUJ: UTA de la CIM y UTA de la Comisión Intersectorial del Sistema Distrital de Cuidado. SAL: UTA y sesión ordinaria del Comité de Apoyo a la Lactancia.
FEBRERO: Se realizó acompañamiento por medio de la participación en las siguientes instancias: CUL- MOV: Comisión intersectorial de la bicicleta, mesa de articulación Plan Especial de Salvaguardia. GOB: Sesión extraordinaria de Comisión Intersectorial del Espacio Público y UTA de la Comisión Intersectorial del Espacio Público a cargo del DADEP. MUJ:  UTA de la CIM.   SAL: Sesión ordinaria del Comité Distrital de Apoyo a la Lactancia.</t>
  </si>
  <si>
    <t>Actividad 2</t>
  </si>
  <si>
    <t>3. Realizar el acompañamiento técnico para la implementación del enfoque de género en pro de la transformación de la cultura institucional  y en la labor misional de los sectores de la administración distrital y sus entidades, por ejemplo a través de la elaboración de documentos, manuales, lineamientos, informes, guías, sensibilizaciones, talleres, charlas, recorridos entre otros.</t>
  </si>
  <si>
    <t xml:space="preserve">ACUMULADO:AMB, HAC, HAB, GOB, JUR, PLN: Elaboración de material pedagógico y metodológico sobre incorporación del enfoque de género en 6 sectores priorizados en cumplimiento de compromisos de los primeros 100 días de la Administración Distrital. 
AMB, HAC, HAB, PLN, GOB, JUR: (2) mesas de trabajo con los sectores priorizados para socialización de la metodología y definición de cronograma de implementación en cada una de las entidades. 
AMB: Sensibilización incorporación del enfoque de género.  
MOV: Concepto técnico guía de acciones para prevención y denuncia de la violencia basada en género IDU. 
FEBRERO:AMB, HAC, HAB, GOB, JUR, PLN: Elaboración de material pedagógico y metodológico sobre incorporación del enfoque de género en 6 sectores priorizados en cumplimiento de compromisos de los primeros 100 días de la Administración Distrital. 
AMB, HAC, HAB, PLN, GOB, JUR: (2) mesas de trabajo con los sectores priorizados para socialización de la metodología y definición de cronograma de implementación en cada una de las entidades. 
AMB: Sensibilización incorporación del enfoque de género.  
MOV: Concepto técnico guía de acciones para prevención y denuncia de la violencia basada en género IDU. </t>
  </si>
  <si>
    <t>https://secretariadistritald.sharepoint.com/:f:/s/PLANDEACCIN-POADDDP2023/Ernohy-lOlVLtpoH_Hs-ENwBQ_B_ni27fVYjgBE7IR31RQ?e=d4N1YL</t>
  </si>
  <si>
    <t>4.  Apoyar la implementación del Trazador Presupuestal de Igualdad y Equidad de Género (aportes a documentos, informes, participación en mesas, sensibilizaciones)</t>
  </si>
  <si>
    <t>No aplica para el periodo reportado</t>
  </si>
  <si>
    <t>5. Implementar “En Igualdad”- Sello Distrital de Igualdad de Género como mecanismo para reconocer, medir e incentivar la inclusión del enfoque de género en las políticas, planes, programas y proyectos de las entidades Distritales así como en su cultura organizacional e institucional.</t>
  </si>
  <si>
    <r>
      <rPr>
        <sz val="11"/>
        <color rgb="FF000000"/>
        <rFont val="Times New Roman"/>
        <family val="1"/>
      </rPr>
      <t xml:space="preserve">ACUMULADO: </t>
    </r>
    <r>
      <rPr>
        <b/>
        <sz val="11"/>
        <color rgb="FF000000"/>
        <rFont val="Times New Roman"/>
        <family val="1"/>
      </rPr>
      <t>Línea de trabajo con sector público:</t>
    </r>
    <r>
      <rPr>
        <sz val="11"/>
        <color rgb="FF000000"/>
        <rFont val="Times New Roman"/>
        <family val="1"/>
      </rPr>
      <t xml:space="preserve"> a) En el marco de la validación de los planes de trabajo de las entidades priorizadas en la Fase 2 del mecanismo, se realizaron 5 reuniones internas de revisión de propuestas de planes de trabajo. / </t>
    </r>
    <r>
      <rPr>
        <b/>
        <sz val="11"/>
        <color rgb="FF000000"/>
        <rFont val="Times New Roman"/>
        <family val="1"/>
      </rPr>
      <t>Línea de trabajo sector privado:</t>
    </r>
    <r>
      <rPr>
        <sz val="11"/>
        <color rgb="FF000000"/>
        <rFont val="Times New Roman"/>
        <family val="1"/>
      </rPr>
      <t xml:space="preserve"> Se realizaron 4 reuniones de primer contacto en las que se socializó el Sello En Igualdad
FEBRERO: </t>
    </r>
    <r>
      <rPr>
        <b/>
        <sz val="11"/>
        <color rgb="FF000000"/>
        <rFont val="Times New Roman"/>
        <family val="1"/>
      </rPr>
      <t>Línea de trabajo con sector público:</t>
    </r>
    <r>
      <rPr>
        <sz val="11"/>
        <color rgb="FF000000"/>
        <rFont val="Times New Roman"/>
        <family val="1"/>
      </rPr>
      <t xml:space="preserve"> a) En el marco de la validación de los planes de trabajo de las entidades priorizadas en la Fase 2 del mecanismo, se realizaron 5 reuniones internas de revisión de propuestas de planes de trabajo. / </t>
    </r>
    <r>
      <rPr>
        <b/>
        <sz val="11"/>
        <color rgb="FF000000"/>
        <rFont val="Times New Roman"/>
        <family val="1"/>
      </rPr>
      <t xml:space="preserve">Línea de trabajo sector privado: </t>
    </r>
    <r>
      <rPr>
        <sz val="11"/>
        <color rgb="FF000000"/>
        <rFont val="Times New Roman"/>
        <family val="1"/>
      </rPr>
      <t>Se realizaron</t>
    </r>
    <r>
      <rPr>
        <sz val="11"/>
        <color rgb="FFF79646"/>
        <rFont val="Times New Roman"/>
        <family val="1"/>
      </rPr>
      <t xml:space="preserve"> </t>
    </r>
    <r>
      <rPr>
        <sz val="11"/>
        <color rgb="FF000000"/>
        <rFont val="Times New Roman"/>
        <family val="1"/>
      </rPr>
      <t>4 reuniones de primer contacto en las que se socializó el Sello En Igualdad.</t>
    </r>
  </si>
  <si>
    <t>https://secretariadistritald.sharepoint.com/:f:/s/PLANDEACCIN-POADDDP2023/Euuobvk4PHdFn0z8ul8_4CEBH-a_t_iCQmaRZ0TR3grcwg?e=qFuVfb</t>
  </si>
  <si>
    <t>*Incluir tantas filas sean necesarias</t>
  </si>
  <si>
    <t>4 - Realizar el seguimiento de 2 Políticas Públicas lideradas por la Secretaría Distrital de la Mujer</t>
  </si>
  <si>
    <t xml:space="preserve">Se revisaron, analizaron y retroalimentaron los reportes de plan de acción de la Política Pública de Mujeres y Equidad de Género, correspondientes al reporte del IV trimestre 2023, incorporando recomendaciones en los reportes cuantitativos, cualitativos, de enfoques y financiero. Los sectores retroalimentados en el mes de febrero fueron: Cultura, Jurídica, Hacienda, Ambiente, Integración Social, Hábitat, Desarrollo Económico, Movilidad, Mujeres, Salud, Educación, Gestión Pública y Gobierno.
Se realizó recepción de reportes de Plan de Trabajo de Sello fase 1, revisión técnica, análisis y retroalimentación de los reportes del IV trimestre 2023, de las siguientes entidades y sectores: GEP, DEE, IPES, SAL, INT, IDIPRON, CUL, IDRD, AMB, JBB, MOV, HAB, UAESP, SEG, UAECOB, JUR, MUJ.
Se revisaron, analizaron y retroalimentaron los reportes de plan de acción de la Política Pública de Actividades Sexuales Pagadas, correspondientes al IV trimestre del 2023, incorporando recomendaciones en los reportes cuantitativos, cualitativos, de enfoques y financiero. Los sectores retroalimentados en el mes de febrero se mencionan a continuación: Cultura, Jurídica, Integración Social, Hábitat, Movilidad, Mujeres, Desarrollo Económico, Gestión Pública, Educación, Salud y Gobierno
</t>
  </si>
  <si>
    <t xml:space="preserve">Se realizó revisión y retroalimentación de los reportes del IV Trimestre 2023 de la PPMyEG de los sectores Cultura, Jurídica, Hacienda, Ambiente, Integración Social, Hábitat, Desarrollo Económico, Movilidad, Mujeres, Salud, Educación, Gestión Pública y Gobierno. Así como seguimiento y retroalimentación a los reportes de plan de acción de la PPASP, de los sectores Cultura, Jurídica, Integración Social, Hábitat, Movilidad, Mujeres, Desarrollo Económico, Gestión Pública, Educación, Salud y Gobierno.
Se realizó recepción de reportes de Plan de Trabajo de Sello fase 1, revisión técnica, análisis y retroalimentación de los reportes del IV trimestre 2023, de las siguientes entidades y sectores: GEP, DEE, IPES, SAL, INT, IDIPRON, CUL, IDRD, AMB, JBB, MOV, HAB, UAESP, SEG, UAECOB, JUR, MUJ.
Se realizó revisión, retroalimentación y consolidación del reporte de logros de transversalización de género del mes de diciembre del 2023, de los sectores: Gestión Pública, Hacienda, Desarrollo Económico, Educación, Salud, Integración Social, Cultura, Ambiente y Hábitat. Los sectores Seguridad, Jurídica y Movilidad no remiten reporte, ya que cumplieron con las metas programadas en la vigencia.
Se actualizó con corte a septiembre del 2023 el informe de derechos del Plan de Igualdad de Oportunidades Para la Equidad de Género
</t>
  </si>
  <si>
    <t>NA</t>
  </si>
  <si>
    <t>El seguimiento y los ejercicios de retroalimentación permiten aportar a la cualificación de reportes de política, consolidar los avances de implementación anuales de la PPMYEG y la PPASP y aportan al acceso a información oportuna, de calidad y completa sobre los avances en la implementación y ejecución de las actividades concertadas por los 15 sectores de la Administración Distrital. A través de su socialización son un insumo técnico para rendiciones de cuentas.</t>
  </si>
  <si>
    <t>6. Realizar el seguimiento, la verificación, consolidación, análisis y reporte de información relacionada con la implementación de la Política Pública de Mujeres y Equidad de Género, a partir de su plan de acción, y la implementación de planes de trabajo  de En Igualdad: Sello Distrital de Igualdad de Género.</t>
  </si>
  <si>
    <t>ACUMULADO: Se realizó revisión, retroalimentación y consolidación del reporte de logros de transversalización de género del mes de diciembre del 2023, de los sectores: GEP, HAC, DEE, EDU, SAL, INT, CUL, AMB,  HAB y MUJ, . Los sectores SEG, JUR y MOV no remiten reporte, ya que cumplieron con las metas programadas en la vigencia.
Se realizó revisión y retroalimentación de los reportes de plan de acción del IV Trimestre 2023 de la PPMyEG de los sectores CUL,JUR, HAC, AMB, INT, HAB, DEE, MOV, MUJ, SAL, EDU, GEP y GOB.
Se realizó recepción de reportes de Plan de Trabajo de Sello fase 1, revisión técnica, análisis y retroalimentación de los reportes del IV trimestre 2023, de las siguientes entidades y sectores: GEP, DEE, IPES, SAL, INT, IDIPRON, CUL, IDRD, AMB, JBB, MOV, HAB, UAESP, SEG, UAECOB, JUR, MUJ.
Se actualizó con corte a septiembre del 2023 el informe de derechos del Plan de Igualdad de Oportunidades Para la Equidad de Género. 
FEBRERO:
Se revisaron, analizaron y retroalimentaron los reportes de plan de acción de la Política Pública de Mujeres y Equidad de Género, correspondientes al reporte del IV trimestre 2023, incorporando recomendaciones en los reportes cuantitativos, cualitativos, de enfoques y financiero. Los sectores retroalimentados en el mes de febrero fueron: CUL,JUR, HAC, AMB, INT, HAB, DEE, MOV, MUJ, SAL, EDU, GEP y GOB.
Se realizó recepción de reportes de Plan de Trabajo de Sello fase 1, revisión técnica, análisis y retroalimentación de los reportes del IV trimestre 2023, de las siguientes entidades y sectores: GEP, DEE, IPES, SAL, INT, IDIPRON, CUL, IDRD, AMB, JBB, MOV, HAB, UAESP, SEG, UAECOB, JUR, MUJ.</t>
  </si>
  <si>
    <t>7. Realizar el seguimiento, la verificación, consolidación, análisis y reporte de información relacionada con la implementación de la Política Pública de Actividades Sexuales Pagadas,  a partir de su plan de acción.</t>
  </si>
  <si>
    <t>x</t>
  </si>
  <si>
    <t xml:space="preserve">5 - Acompañar el 100%  de la incorporación del enfoque de género y  la implementación de siete derechos de la PPMyEG														</t>
  </si>
  <si>
    <r>
      <rPr>
        <sz val="11"/>
        <color rgb="FF000000"/>
        <rFont val="Times New Roman"/>
        <family val="1"/>
      </rPr>
      <t xml:space="preserve">Se avanzó en la implementación de 7 derechos PPMyEG así: </t>
    </r>
    <r>
      <rPr>
        <u/>
        <sz val="11"/>
        <color rgb="FF000000"/>
        <rFont val="Times New Roman"/>
        <family val="1"/>
      </rPr>
      <t>Participación</t>
    </r>
    <r>
      <rPr>
        <sz val="11"/>
        <color rgb="FF000000"/>
        <rFont val="Times New Roman"/>
        <family val="1"/>
      </rPr>
      <t xml:space="preserve">: Mesa técnica Concejo sobre reclutamiento y derecho objeción de conciencia. </t>
    </r>
    <r>
      <rPr>
        <u/>
        <sz val="11"/>
        <color rgb="FF000000"/>
        <rFont val="Times New Roman"/>
        <family val="1"/>
      </rPr>
      <t>Salud</t>
    </r>
    <r>
      <rPr>
        <sz val="11"/>
        <color rgb="FF000000"/>
        <rFont val="Times New Roman"/>
        <family val="1"/>
      </rPr>
      <t xml:space="preserve">: Mesas técnicas con: Concejo sobre Doulas y endometriosis; Secretaría de Salud para coordinar acciones IVE; Mesa prevención maternidades tempranas. Elaboración plan acción 2024-1 mesa prevención maternidades y paternidades tempranas. Reporte avance V bimestre 2023: 2 productos PP Derechos Humanos. </t>
    </r>
    <r>
      <rPr>
        <u/>
        <sz val="11"/>
        <color rgb="FF000000"/>
        <rFont val="Times New Roman"/>
        <family val="1"/>
      </rPr>
      <t>Educación</t>
    </r>
    <r>
      <rPr>
        <sz val="11"/>
        <color rgb="FF000000"/>
        <rFont val="Times New Roman"/>
        <family val="1"/>
      </rPr>
      <t xml:space="preserve">: Reportes avance IV trimestre 2023: 2 productos PP Educativa. </t>
    </r>
    <r>
      <rPr>
        <u/>
        <sz val="11"/>
        <color rgb="FF000000"/>
        <rFont val="Times New Roman"/>
        <family val="1"/>
      </rPr>
      <t>Cultura</t>
    </r>
    <r>
      <rPr>
        <sz val="11"/>
        <color rgb="FF000000"/>
        <rFont val="Times New Roman"/>
        <family val="1"/>
      </rPr>
      <t xml:space="preserve">: Reunión interna coordinación producto PP Lectura, Escritura y Oralidad. Propuesta estructura producto PPLEO. 2 mesas de trabajo con S.Cultura para coordinar acciones conjuntas.  </t>
    </r>
    <r>
      <rPr>
        <u/>
        <sz val="11"/>
        <color rgb="FF000000"/>
        <rFont val="Times New Roman"/>
        <family val="1"/>
      </rPr>
      <t>7Derechos</t>
    </r>
    <r>
      <rPr>
        <sz val="11"/>
        <color rgb="FF000000"/>
        <rFont val="Times New Roman"/>
        <family val="1"/>
      </rPr>
      <t>: Se retroalimentaron los reportes de acciones afirmativas sobre los 7 derechos en los planes de trabajo de Sello Fase 1 del IV trimestre 2023. Se participó en reuniones de retroalimentación de acciones afirmativas PIOEG en planes de trabajo Sello Fase 2. Se elaboró propuesta metodológica para sensibilización a equipos técnicos Concejo de Bogotá. Propuesta pre y pos test sensibilizaciones a ciudadanía. Se elaboraron 11 conceptos técnicos sobre: proyectos de Acuerdo sobre cuidado menstrual (2); lactancia materna; consumo de sustancias psicoactivas; salud mental en gestantes; promoción de actividad física, recreación, deporte y aprovechamiento tiempo libre; formalización y fortalecimiento de micro, pequeñas y medianas empresas; lineamientos política pública fomento emprendimiento mujeres; proposiciones Concejo sobre atención integral personas mayores e implementación Acuerdos disttritales (y soportes); derecho de petición ciudadana sobre IVE.</t>
    </r>
  </si>
  <si>
    <r>
      <rPr>
        <sz val="11"/>
        <color rgb="FF000000"/>
        <rFont val="Times New Roman"/>
        <family val="1"/>
      </rPr>
      <t xml:space="preserve">Avances en implementación 7 Derechos: </t>
    </r>
    <r>
      <rPr>
        <u/>
        <sz val="11"/>
        <color rgb="FF000000"/>
        <rFont val="Times New Roman"/>
        <family val="1"/>
      </rPr>
      <t>Participación</t>
    </r>
    <r>
      <rPr>
        <sz val="11"/>
        <color rgb="FF000000"/>
        <rFont val="Times New Roman"/>
        <family val="1"/>
      </rPr>
      <t xml:space="preserve">: Mesa técnica Concejo sobre objeción conciencia. </t>
    </r>
    <r>
      <rPr>
        <u/>
        <sz val="11"/>
        <color rgb="FF000000"/>
        <rFont val="Times New Roman"/>
        <family val="1"/>
      </rPr>
      <t>Salud</t>
    </r>
    <r>
      <rPr>
        <sz val="11"/>
        <color rgb="FF000000"/>
        <rFont val="Times New Roman"/>
        <family val="1"/>
      </rPr>
      <t xml:space="preserve">: Mesas técnicas Concejo sobre Doulas y endometriosis; Secretaría de Salud sobre IVE: Mesa prevención maternidades tempranas. Reporte avance productos PPDDHH. </t>
    </r>
    <r>
      <rPr>
        <u/>
        <sz val="11"/>
        <color rgb="FF000000"/>
        <rFont val="Times New Roman"/>
        <family val="1"/>
      </rPr>
      <t>Educación</t>
    </r>
    <r>
      <rPr>
        <sz val="11"/>
        <color rgb="FF000000"/>
        <rFont val="Times New Roman"/>
        <family val="1"/>
      </rPr>
      <t xml:space="preserve">: Reporte avance productos PP Educativa. </t>
    </r>
    <r>
      <rPr>
        <u/>
        <sz val="11"/>
        <color rgb="FF000000"/>
        <rFont val="Times New Roman"/>
        <family val="1"/>
      </rPr>
      <t>Cultura</t>
    </r>
    <r>
      <rPr>
        <sz val="11"/>
        <color rgb="FF000000"/>
        <rFont val="Times New Roman"/>
        <family val="1"/>
      </rPr>
      <t xml:space="preserve">: Avances producto PP Lectura, Escritura y Oralidad. Articulación S.Cultura. </t>
    </r>
    <r>
      <rPr>
        <u/>
        <sz val="11"/>
        <color rgb="FF000000"/>
        <rFont val="Times New Roman"/>
        <family val="1"/>
      </rPr>
      <t>7Derechos</t>
    </r>
    <r>
      <rPr>
        <sz val="11"/>
        <color rgb="FF000000"/>
        <rFont val="Times New Roman"/>
        <family val="1"/>
      </rPr>
      <t>: Retroalimentación acciones PIOEG en reportes 2023-IV en planes de trabajo Sello Fase 1. Reuniones retroalimentación propuestas acciones PIOEG en planes de trabajo Sello Fase 2. Propuesta metodológica sensibilización Concejo. Propuesta pre y post test sensibilización ciudadanía. Elaboración 11 conceptos técnicos sobre proyectos de Acuerdo distritales, Proposiciones Concejo y derechos de petición.</t>
    </r>
  </si>
  <si>
    <t>Las estrategias de trabajo sectorial e intersectorial, así como los documentos y conceptos técnicos aportan a la implementación de los enfoques de género y derechos de las mujeres por parte de las entidades distritales y otros actores clave  y a la toma de decisiones respecto a planes, programas, proyectos y estrategias que garanticen los derechos de las mujeres y promuevan la equidad de género en el Distrito Capital.
Las actividades de sensibilización sobre enfoques de género y derechos de las mujeres aportan al reconocimiento de los derechos de las mujeres y a eliminar los estereotipos de género asociados a discriminaciones y violencias contra ellas.
Las conmemoraciones de fechas emblemáticas aportarn a la visibilización y exigibilidad de derechos de las mujeres en sus diferencias y diversidad.</t>
  </si>
  <si>
    <t>8. Apoyar técnicamente el desarrollo de estrategias que contribuyan a la implementación de 7 derechos de la Política Pública de Mujeres y Equidad  de Género en las entidades de la administración distrital, así como con universidades, sector privado, ONGs y sociedad civil, a traves articulaciones, emisión de conceptos, documentos tecnicos, procesos de información y sensibilización entre otros.</t>
  </si>
  <si>
    <r>
      <rPr>
        <sz val="11"/>
        <color rgb="FF000000"/>
        <rFont val="Calibri"/>
        <family val="2"/>
        <scheme val="minor"/>
      </rPr>
      <t xml:space="preserve">ACUMULADO: Avances en articulación intersectorial: </t>
    </r>
    <r>
      <rPr>
        <u/>
        <sz val="11"/>
        <color rgb="FF000000"/>
        <rFont val="Calibri"/>
        <family val="2"/>
        <scheme val="minor"/>
      </rPr>
      <t>Participación</t>
    </r>
    <r>
      <rPr>
        <sz val="11"/>
        <color rgb="FF000000"/>
        <rFont val="Calibri"/>
        <family val="2"/>
        <scheme val="minor"/>
      </rPr>
      <t xml:space="preserve">: Mesa técnica Concejo sobre objeción conciencia. </t>
    </r>
    <r>
      <rPr>
        <u/>
        <sz val="11"/>
        <color rgb="FF000000"/>
        <rFont val="Calibri"/>
        <family val="2"/>
        <scheme val="minor"/>
      </rPr>
      <t>Salud</t>
    </r>
    <r>
      <rPr>
        <sz val="11"/>
        <color rgb="FF000000"/>
        <rFont val="Calibri"/>
        <family val="2"/>
        <scheme val="minor"/>
      </rPr>
      <t xml:space="preserve">: Mesas técnicas Concejo sobre Doulas y endometriosis; Secretaría de Salud sobre IVE: Mesa prevención maternidades tempranas. Reporte avance productos PPDDHH. </t>
    </r>
    <r>
      <rPr>
        <u/>
        <sz val="11"/>
        <color rgb="FF000000"/>
        <rFont val="Calibri"/>
        <family val="2"/>
        <scheme val="minor"/>
      </rPr>
      <t>Educación</t>
    </r>
    <r>
      <rPr>
        <sz val="11"/>
        <color rgb="FF000000"/>
        <rFont val="Calibri"/>
        <family val="2"/>
        <scheme val="minor"/>
      </rPr>
      <t xml:space="preserve">: Reporte avance productos PP Educativa. </t>
    </r>
    <r>
      <rPr>
        <u/>
        <sz val="11"/>
        <color rgb="FF000000"/>
        <rFont val="Calibri"/>
        <family val="2"/>
        <scheme val="minor"/>
      </rPr>
      <t>Cultura</t>
    </r>
    <r>
      <rPr>
        <sz val="11"/>
        <color rgb="FF000000"/>
        <rFont val="Calibri"/>
        <family val="2"/>
        <scheme val="minor"/>
      </rPr>
      <t xml:space="preserve">: Avances producto PP Lectura, Escritura y Oralidad. Articulación S.Cultura. </t>
    </r>
    <r>
      <rPr>
        <u/>
        <sz val="11"/>
        <color rgb="FF000000"/>
        <rFont val="Calibri"/>
        <family val="2"/>
        <scheme val="minor"/>
      </rPr>
      <t>7Derechos</t>
    </r>
    <r>
      <rPr>
        <sz val="11"/>
        <color rgb="FF000000"/>
        <rFont val="Calibri"/>
        <family val="2"/>
        <scheme val="minor"/>
      </rPr>
      <t>: Retroalimentación acciones PIOEG en reportes 2023-IV en planes de trabajo Sello Fase 1. Reuniones retroalimentación propuestas acciones PIOEG en planes de trabajo Sello Fase 2. Propuesta metodológica sensibilización Concejo. Propuesta pre y post test sensibilización ciudadanía. Elaboración 11 conceptos técnicos sobre proyectos de Acuerdo distritales, Proposiciones Concejo y derechos de petición.</t>
    </r>
  </si>
  <si>
    <r>
      <rPr>
        <sz val="11"/>
        <color rgb="FF000000"/>
        <rFont val="Calibri"/>
        <family val="2"/>
      </rPr>
      <t xml:space="preserve">FEBRERO: Se avanzó en la implementación de 7 derechos PPMyEG así: </t>
    </r>
    <r>
      <rPr>
        <u/>
        <sz val="11"/>
        <color rgb="FF000000"/>
        <rFont val="Calibri"/>
        <family val="2"/>
      </rPr>
      <t>Participación</t>
    </r>
    <r>
      <rPr>
        <sz val="11"/>
        <color rgb="FF000000"/>
        <rFont val="Calibri"/>
        <family val="2"/>
      </rPr>
      <t xml:space="preserve">: Mesa técnica Concejo sobre reclutamiento y derecho objeción de conciencia. </t>
    </r>
    <r>
      <rPr>
        <u/>
        <sz val="11"/>
        <color rgb="FF000000"/>
        <rFont val="Calibri"/>
        <family val="2"/>
      </rPr>
      <t>Salud</t>
    </r>
    <r>
      <rPr>
        <sz val="11"/>
        <color rgb="FF000000"/>
        <rFont val="Calibri"/>
        <family val="2"/>
      </rPr>
      <t xml:space="preserve">: Mesas técnicas con Concejo sobre Doulas y endometriosis; Secretaría de Salud para coordinar acciones IVE; Mesa prevención maternidades tempranas. Elaboración plan acción 2024-1 Mesa Prevención Maternidades y paternidades tempranas. Reporte avance V bimestre 2023 2 productos PP Derechos Humanos. </t>
    </r>
    <r>
      <rPr>
        <u/>
        <sz val="11"/>
        <color rgb="FF000000"/>
        <rFont val="Calibri"/>
        <family val="2"/>
      </rPr>
      <t>Educación</t>
    </r>
    <r>
      <rPr>
        <sz val="11"/>
        <color rgb="FF000000"/>
        <rFont val="Calibri"/>
        <family val="2"/>
      </rPr>
      <t xml:space="preserve">: Reportes avance IV trimestre 2023: 2 productos PP Educativa. </t>
    </r>
    <r>
      <rPr>
        <u/>
        <sz val="11"/>
        <color rgb="FF000000"/>
        <rFont val="Calibri"/>
        <family val="2"/>
      </rPr>
      <t>Cultura</t>
    </r>
    <r>
      <rPr>
        <sz val="11"/>
        <color rgb="FF000000"/>
        <rFont val="Calibri"/>
        <family val="2"/>
      </rPr>
      <t xml:space="preserve">: Reunión interna coordinación producto PP Lectura, Escritura y Oralidad. Propuesta estructura producto PPLEO. 2 mesas de trabajo con S.Cultura para coordinar acciones conjuntas. </t>
    </r>
    <r>
      <rPr>
        <u/>
        <sz val="11"/>
        <color rgb="FF000000"/>
        <rFont val="Calibri"/>
        <family val="2"/>
      </rPr>
      <t>7Derechos</t>
    </r>
    <r>
      <rPr>
        <sz val="11"/>
        <color rgb="FF000000"/>
        <rFont val="Calibri"/>
        <family val="2"/>
      </rPr>
      <t>: Se retroalimentaron los reportes de acciones afirmativas sobre los 7 derechos en los planes de trabajo de Sello Fase 1 del IV trimestre 2023. Se participó en reuniones de retroalimentación de acciones afirmativas PIOEG en planes de trabajo Sello Fase 2. Se elaboró propuesta metodológica para sensibilización a equipos técnicos Concejo de Bogotá. Propuesta pre y pos-test sensibilizaciones a ciudadanía. Se elaboraron 11 conceptos técnicos sobre: proyectos de Acuerdo sobre cuidado menstrual (2); lactancia materna; consumo de sustancias psicoactivas; salud mental en gestantes; promoción de actividad física, recreación, deporte y aprovechamiento tiempo libre; formalización y fortalecimiento de micro, pequeñas y medianas empresas; lineamientos política pública fomento emprendimiento mujeres; proposiciones Concejo sobre atención integral personas mayores e implementación Acuerdos distritales (y soportes); derecho de petición ciudadana sobre IVE.</t>
    </r>
  </si>
  <si>
    <t>9. Realizar acciones para la conmemoración de fechas emblemáticas en relación con la garantía de los 7 derechos de la PPMyEG (8 de Marzo, 28 de Mayo)</t>
  </si>
  <si>
    <t xml:space="preserve">
ACUMULADO:No aplica para el periodo reportado.</t>
  </si>
  <si>
    <t>FEBRERO:La actividd no tiene programación para el mes de febrero 2024.</t>
  </si>
  <si>
    <t>6 - Acompañar el 100% de la implementación de las  Políticas Públicas de PPMYEG y PPASP y de los productos que la SDMujer es responsable</t>
  </si>
  <si>
    <t>En el mes de febrero se realizaron 3 mesas de implementación para la PPMYEG, 4 mesas de implementación para la PPASP y 11 reportes de seguimiento de productos en responsabilidad de la SDMujer en Políticas Públicas Distritales</t>
  </si>
  <si>
    <t>No existen retrasos</t>
  </si>
  <si>
    <t>El acompañamiento técnico a la implementación de las Políticas de PPMYEG y PPASP permite fortalecer la ejecución de los productos y resultados que componen cada uno de los planes de acción de estas políticas, según lo programación establecida para la consecución de los objetivos específicos planteados, con el fin a la garantía de derechos para las mujeres en Bogotá. Así mismo, el acompañamiento técnico a las políticas públicas en el marco del Ciclo de Política, aporta a la transversalización del enfoque de género en las políticas públicias distritales en formulación e implementación.</t>
  </si>
  <si>
    <t>10. Apoyar técnicamente la implementación y socialización de la Política Pública de Mujeres y Equidad de Género - PPMYEG-.</t>
  </si>
  <si>
    <t xml:space="preserve">
ACUMULADO: Se realizaron 3 mesas internas de implementación con equipos de la DDDP, en las cuales se revisaron las dificultades que se evidenciaron con los reportes de productos de la PPMYEG a cargo del sector integración social y salud, así como de los lineamientos para el reporte de implementación del enfoque de género en productos de esta política.
FEBRERO: Durante el mes de febrero se realizaron 3 mesas internas de implementación con equipos de la DDDP, en las cuales se revisaron las dificultades que se evidenciaron con los reportes de productos de la PPMYEG a cargo del sector integración social y salud, así como de los lineamientos para el reporte de implementación del enfoque de género en productos de esta política. </t>
  </si>
  <si>
    <t>https://secretariadistritald.sharepoint.com/:f:/s/PLANDEACCIN-POADDDP2023/EkV47D0BiOZJhxmFYQ1sCY4Bebl40vK_hlCAHZlDuatbiA?e=6hbgCc</t>
  </si>
  <si>
    <t>11. Apoyar técnicamente la implementación y socialización de la Pública de Actividades Sexuales Pagadas -PPASP-. </t>
  </si>
  <si>
    <t xml:space="preserve">
ACUMULADO: Se realizaron 4 mesas de implementación: 2 con equipos internos de la DDDP para revisión de responsabilidades y corresponsabilidades en la PPASP y 1 con la Dirección de Enfoque Diferencial para revisar la implementación del producto que tienen en responsabilidad en esta política, y 1 con la Mesa ZESAI para seguimiento del componente social y cultural.
FEBRERO: Se realizaron 4 mesas de implementación: 2 con equipos internos de la DDDP para revisión de responsabilidades y corresponsabilidades en la PPASP, 1 con la Dirección de Enfoque Diferencial para revisar la implementación del producto que tienen en responsabilidad en esta política, y 1 con la Mesa ZESAI para seguimiento del componente social y cultural.</t>
  </si>
  <si>
    <t>https://secretariadistritald.sharepoint.com/:f:/s/PLANDEACCIN-POADDDP2023/Ej_H-6562PVIlAP3hAurrsABp-QOFz6JwQn_zTQ5uCuQCg?e=0kwYfc</t>
  </si>
  <si>
    <t>12. Brindar acompañamiento técnico en el ciclo de política pública (de acuerdo a la guía de la SDP) a través del desarrollo de conceptos técnicos de inclusión de enfoque de género, reporte de productos a cargo de la SDMujer de políticas públicas distritales y acompañamiento en formulación de productos para nuevas políticas públicas. </t>
  </si>
  <si>
    <t xml:space="preserve">ACUMULADO: Se realizó el reporte de seguimiento de 13 políticas públicas distritales en las que tiene responsabilidad la SDMujer: Primera Infancia, Infancia y Adolescencia, y Seguridad Convivencia y Justicia, LGBTI, Envejecimiento y Vejez, Juventud, Familias, Adultez, Gestión del Hábitat, Educación, Discapacidad y Fenómeno de Habitabilidad en Calle, Derechos Humanos y Lucha contra la trata de personas. 
FEBRERO: Se realizó el reporte de seguimiento de 11 políticas públicas distritales en las que tiene responsabilidad la SDMujer: LGBTI, Envejecimiento y Vejez, Juventud, Familias, Adultez, Gestión del Hábitat, Educación, Discapacidad y Fenómeno de Habitabilidad en Calle, Derechos Humanos y Lucha contra la trata de personas. </t>
  </si>
  <si>
    <t>FORMULACIÓN Y SEGUIMIENTO PLAN DE ACCIÓN</t>
  </si>
  <si>
    <t>Página 2 de 4</t>
  </si>
  <si>
    <t xml:space="preserve">PROGRAMACIÓN </t>
  </si>
  <si>
    <t>DESCRIPCIÓN CUALITATIVA DEL AVANCE DEL PERIODO</t>
  </si>
  <si>
    <t>EVIDENCIA DEL AVANCE DEL PERIODO</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</si>
  <si>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</si>
  <si>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</si>
  <si>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</si>
  <si>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</si>
  <si>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</si>
  <si>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3. Implementar de manera transversal el enfoque de género y las políticas públicas lideradas por la SdMujer, en los 15 sectores de la administración distrital</t>
  </si>
  <si>
    <t>NIVEL</t>
  </si>
  <si>
    <t xml:space="preserve"> META</t>
  </si>
  <si>
    <t>DESCRIPCIÓN DEL INDICADOR</t>
  </si>
  <si>
    <t>FORMULA DEL INDICADOR</t>
  </si>
  <si>
    <t>TIPO DE ANUALIZACIÓN  (Según aplique)</t>
  </si>
  <si>
    <t xml:space="preserve">MAGNITUD CUATRIENIO
(Únicamente para indicadores Sectoriales y PMR. Se debe diligenciar "A demanda" cuando aplique en los indicadores de actividad) </t>
  </si>
  <si>
    <t>UNIDAD DE MEDIDA</t>
  </si>
  <si>
    <t xml:space="preserve">DESCRIPCIÓN DE LA MEDICIÓN </t>
  </si>
  <si>
    <t>RESPONSABLE DE LA MEDICIÓN</t>
  </si>
  <si>
    <t>PROGRAMACIÓN ANUAL</t>
  </si>
  <si>
    <t>PERIODICIDAD</t>
  </si>
  <si>
    <t>MEDIOS DE VERIFICACIÓN Y FUENTES DE INFORMACIÓN</t>
  </si>
  <si>
    <t>PROGRAMACIÓN</t>
  </si>
  <si>
    <t xml:space="preserve">AVANCE META </t>
  </si>
  <si>
    <t>Meta sectorial</t>
  </si>
  <si>
    <t>PMR</t>
  </si>
  <si>
    <t xml:space="preserve"> De actividad  </t>
  </si>
  <si>
    <t xml:space="preserve"> Proceso (POA)</t>
  </si>
  <si>
    <t>Planes Decreto 612</t>
  </si>
  <si>
    <t>MAGNITUD EJECUTADA</t>
  </si>
  <si>
    <t>AVANCE %</t>
  </si>
  <si>
    <t>Implementar la Política Pública de Mujeres y Equidad de género en los sectores responsables del cumplimiento de su plan de acción. (Meta 4 y 6)</t>
  </si>
  <si>
    <t>Política Pública de Mujeres y Equidad de Género en los sectores responsables del cumplimiento de su plan de acción implementada.</t>
  </si>
  <si>
    <t>(Número de acciones ejecutadas para la implementación de la Política Pública de Mujeres y Equidad de Género / Número de acciones programadas para la implementación de la Política Pública de Mujeres y Equidad de Género) *100</t>
  </si>
  <si>
    <t>Constante</t>
  </si>
  <si>
    <t>Procentaje</t>
  </si>
  <si>
    <t>Este indicador busca garantizar la revisión de las acciones realizadas para la implementación de la Política Pública de Mujeres y Equidad de Género, desde el acompañamiento técnico realizado a los sectores responsables de productos en su plan de acción y las acciones de reportee y seguimiento de esta política pública
(meta 4 y 6).</t>
  </si>
  <si>
    <t>Dirección de Derechos y Diseño de Política</t>
  </si>
  <si>
    <t>Mensual</t>
  </si>
  <si>
    <t>Solicitudes de seguimiento y retroalimentación trimestrales para la implementación de la PPMYEG, acompañamientos técnicos realizados a los sectores de la administración distrital para la implementación de la PPMYEG</t>
  </si>
  <si>
    <t xml:space="preserve">Se realizó revisión y retroalimentación de los reportes del IV Trimestre 2023 de la PPMyEG de los sectores CUL, JUR, HAC, AMB, INT, HAB, DEE, MOV, MUJ, SAL,EDU, GEP y GOB. 
Se realizaron 3 mesas internas de implementación con equipos de la DDDP, en las cuales se revisaron las dificultades que se evidenciaron con los reportes de productos de la PPMYEG a cargo de los sectores INT y SAL, así como de los lineamientos para el reporte de implementación del enfoque de género en productos de esta política. </t>
  </si>
  <si>
    <t>https://secretariadistritald.sharepoint.com/:f:/s/PLANDEACCIN-POADDDP2023/EsO81M9fh7JPl1hbtv2iQ_UB_J25wZRzW9NMDidbc_8cDQ?e=E9nNqo</t>
  </si>
  <si>
    <t>Se realizó revisión, retroalimentación y consolidación del reporte de logros de transversalización de género del mes de diciembre del 2023, de los sectores: Gestión Pública, Hacienda, Desarrollo Económico, Educación, Salud, Integración Social, Cultura, Ambiente, Mujeres y Hábitat. Los sectores Seguridad, Jurídica y Movilidad no remiten reporte, ya que cumplieron con las metas programadas en la vigencia.
Se realizó revisión y retroalimentación de los reportes del IV Trimestre 2023 de la PPMyEG de los sectores Cultura, Jurídica, Hacienda, Ambiente, Integración Social, Hábitat, Desarrollo Económico, Movilidad, Mujeres, Salud, Educación, Gestión Pública y Gobierno. 
Se actualizó con corte a septiembre del 2023 el informe de derechos del Plan de Igualdad de Oportunidades Para la Equidad de Género. 
Se realizaron 3 mesas internas de implementación con equipos de la DDDP, en las cuales se revisaron las dificultades que se evidenciaron con los reportes de productos de la PPMYEG a cargo del sector integración social y salud, así como de los lineamientos para el reporte de implementación del enfoque de género en productos de esta política</t>
  </si>
  <si>
    <t>No se presentaron retrasos</t>
  </si>
  <si>
    <t>suma</t>
  </si>
  <si>
    <t>Incorporar de manera transversal en los 15 sectores de la administración distrital y en las localidades, el enfoque de género y de derechos de las mujeres (Meta 1 y 5)</t>
  </si>
  <si>
    <t>Estrategia de transversalización implementada en los 15 sectores de la Administración Distrital</t>
  </si>
  <si>
    <t>(Número de sectores en los que se implementa la estrategia de transversalización/ Numero de sectores programados para la implementación de la estrategia de transversalización) *100</t>
  </si>
  <si>
    <t>Número</t>
  </si>
  <si>
    <t>Este indicador busca dar cuenta de la transversalización del enfoque de género y de derechos de las mujeres en los 15 sectores de la administración distrital a traves de documentos tecnicos, conceptos tecnicos, asistencia a instancias de participación y acciones enmarcadas en el Sello en igualdad. (meta 1 y 5).</t>
  </si>
  <si>
    <t>Informes, documentos de lineamientos, actas de reunión y listados de asistencia.</t>
  </si>
  <si>
    <t xml:space="preserve">https://secretariadistritald.sharepoint.com/:f:/s/PLANDEACCIN-POADDDP2023/ElP6ay2Df6RDl_3Dmhns9vUBKObNl3ZwZ2sDZ56wSG5nrw?e=yTBDKb
</t>
  </si>
  <si>
    <t>creciente</t>
  </si>
  <si>
    <t>Transversalización del Enfoque de Género y Diferencial para las mujeres</t>
  </si>
  <si>
    <t>Realizar procesos de información y sensibilización que contribuyan a la implementación de 7 derechos de la Política Pública de Mujeres y Equidad de Género</t>
  </si>
  <si>
    <t>Procesos de información y sensibilización realizadas sobre los 7 derechos priorizados de la Política Pública de Mujeres y Equidad de Género</t>
  </si>
  <si>
    <t>Numero de procesos de información y sensibilización ejecutados sobre los 7 derechos priorizados de la Política Pública de Mujeres y Equidad de Género</t>
  </si>
  <si>
    <t>Suma</t>
  </si>
  <si>
    <t>A demanda</t>
  </si>
  <si>
    <t>Este indicador da cuenta de los procesos de información y sensibilización generados  a la ciudadanía y a  las y los funcionarios públicos sobre el reconocimiento de los 7 derechos priorizados de la Política Pública de Mujeres y Equidad de Género. Se establece a demanda teniendo en cuenta que las acciones se generan a solicitud de las entidades y a necesidad de la ciudadanía.</t>
  </si>
  <si>
    <t>Trimestral</t>
  </si>
  <si>
    <t>Ficha de resultados de sensibilizaciones.</t>
  </si>
  <si>
    <t>No se presentaron avances en el periodo reportado</t>
  </si>
  <si>
    <t>decreciente</t>
  </si>
  <si>
    <t>Gestión de Polìticas Pùblicas</t>
  </si>
  <si>
    <t>Socializar documento guía metodológica sobre el seguimiento con enfoque de género en la UTA de la CIM.</t>
  </si>
  <si>
    <t>Documento guía metodológica sobre el seguimiento con enfoque de género en la UTA de la CIM socializado.</t>
  </si>
  <si>
    <t>(Número de socializaciones de la Guia Metodologica sobre el seguimiento con enfoque de género realizadasen la UTA de la CIM / Número de socializaciones programadas )*100</t>
  </si>
  <si>
    <t>Este indicador busca socializar el documento guia metodologica sobre el seguimiento con enfoque de género en la UTA de la CIM, por lo depende del desarrollo de la sesión de la UTA. Promueve el fortalecimiento de capacidades en el seguimiento con enfoque de género en las entidades y sectores de la Administración Distrital.</t>
  </si>
  <si>
    <t>Anual</t>
  </si>
  <si>
    <t>1. Acta de la socialización de la Guía</t>
  </si>
  <si>
    <t>No se programó avance para el periodo reportado</t>
  </si>
  <si>
    <t>constante</t>
  </si>
  <si>
    <t>Realizar los informes de asistencia técnica para la transversalización del enfoque de género de cada uno de los 15 sectores de la Administración Distrital.</t>
  </si>
  <si>
    <t>Informes de asistencia técnica para la transversalización del enfoque de género para cada uno de los 15 sectores de la Administración Distrital.</t>
  </si>
  <si>
    <t>(Informe de asistencia técnica realizado/  informe de asistencia técnica programado) *100</t>
  </si>
  <si>
    <t>A través del Infome de asistencia técnica  se da cuenta de los avances generados a los 15 sectores de la administración distrital sobre la transversalización del enfoque de género.</t>
  </si>
  <si>
    <t>15 informes de asistencia técnica para la transversalización del enfoque de género para cada uno de los 15 sectores de la Administración Distrital.</t>
  </si>
  <si>
    <t>Desarrollar sesiones de la secretaría técnica de la CIM</t>
  </si>
  <si>
    <t>Informe de la Comisión Intersectorial de Mujeres con Secretaría técnica</t>
  </si>
  <si>
    <t>(Informe de la Comisión Intersectorial de Mujeres/ Informe de la Comisión Intersectorial de Mujeres programado) *100</t>
  </si>
  <si>
    <t>Creciente</t>
  </si>
  <si>
    <t xml:space="preserve">Este indicador a traves del informe de la Comisión Intersectorial de Mujeres da cuenta del desarrollo de las sesiones con secretaría técnica </t>
  </si>
  <si>
    <t xml:space="preserve"> 1. Informes de la CIM</t>
  </si>
  <si>
    <t>Coordinar la Unidad Técnica de Apoyo (UTA) de la Comisión Intersectorial de Mujeres.</t>
  </si>
  <si>
    <t>Número de sesiones de la UTA realizadas</t>
  </si>
  <si>
    <t>(Numero de sesiones de la UTA realizadas /Numero de sesiones de la UTA programadas) *100</t>
  </si>
  <si>
    <t>Este indicador da cuenta de la coordinación de la Unidad Técnica de Apoyo (UTA) de la Comisión Intersectorial de Mujeres (CIM) y se reporta  lo relevante de cada sesión</t>
  </si>
  <si>
    <t>1. Actas de la UTA 2. Presentaciones UTA</t>
  </si>
  <si>
    <t xml:space="preserve">Teniendo en cuenta que en el mes de enero no se realizó la primera sesión,   El 15 de febrero de 2024 se desarrolló la primera sesión de la UTA y de la CIM, en la cual se socializó la propuesta del plan de acción CIM y UTA 2024, se compartió el calendario de las sesiones UTA de la vigencia, se dio contexto sobre el ejercicio de buenas prácticas, se socializó el cronograma de reportes PPMYEG-PPASP- Planes de trabajo Sello 2024, se brindó información sobre el proceso de marcación en el Trazador presupuestal de Igualdad y Equidad de Género_ TPIEG para 2024 y se dio información sobre a aspectos a tener en cuenta para la conmemoración del 8M. La segunda sesión se llevó a cabo de manera asincrónica el 22 de febrero, en esta,  cual se realizó la aprobación de plan de acción CIM _ UTA 2024, se recordó la importancia de enviar oficios de delegación oficial CIM y UTA 2024, se informó sobre el balance de entrega de reportes IV trimestre 2023, de políticas e instrumentos y sobre el cronograma de reportes 2024. La evidencia de la segunda sesión de encuentra en proceso de aprobación. </t>
  </si>
  <si>
    <t>https://secretariadistritald.sharepoint.com/:f:/s/PLANDEACCIN-POADDDP2023/EoI4PlYXoF1GuHhqi5zGW2cBA1mO8KXMwSyecR7_SecVpw?e=spiM8g</t>
  </si>
  <si>
    <t xml:space="preserve">El 15 de febrero de 2024 se desarrolló la primera sesión de la Unidad Técnica de Apoyo de la Comisión Intersectorial de Mujeres, en la cual se socializó la propuesta del plan de acción CIM y UTA 2024, se compartió el calendario de las sesiones UTA de la vigencia, se dio contexto sobre el ejercicio de buenas prácticas, se socializó el cronograma de reportes PPMYEG-PPASP- Planes de trabajo Sello 2024, se brindó información sobre el proceso de marcación en el Trazador presupuestal de Igualdad y Equidad de Género_ TPIEG para 2024 y se dio información sobre a aspectos a tener en cuenta para la conmemoración del 8M. La segunda sesión se llevó a cabo de manera asincrónica el 22 de febrero, en esta,  cual se realizó la aprobación de plan de acción CIM _ UTA 2024, se recordó la importancia de enviar oficios de delegación oficial CIM y UTA 2024, se informó sobre el balance de entrega de reportes IV trimestre 2023, de políticas e instrumentos y sobre el cronograma de reportes 2024. La evidencia de la segunda sesión de encuentra en proceso de aprobación. </t>
  </si>
  <si>
    <t xml:space="preserve">No se presentaron retrasos en el cumplimiento de sesiones programadas </t>
  </si>
  <si>
    <t>ELABORÓ</t>
  </si>
  <si>
    <t>Firma:</t>
  </si>
  <si>
    <t>APROBÓ (Según aplique Gerenta de proyecto, Lider técnica y responsable de proceso)</t>
  </si>
  <si>
    <t>REVISÓ OFICINA ASESORA DE PLANEACIÓN</t>
  </si>
  <si>
    <t xml:space="preserve">VoBo. </t>
  </si>
  <si>
    <t>Nombre: ANGIE PAOLA MESA</t>
  </si>
  <si>
    <t>Nombre:</t>
  </si>
  <si>
    <t>Cargo: DIRECTORA DE DERECHOS Y DISEÑO DE POLÍTICA- LIDERESA TÉCNICA Y RESPONSABLE DEL PROCESO</t>
  </si>
  <si>
    <t xml:space="preserve">Cargo: SUBSECRETARIA DEL CUIDADO Y POLÍTICAS DE IGUALDAD- GERENTA </t>
  </si>
  <si>
    <t xml:space="preserve">Cargo: </t>
  </si>
  <si>
    <t>Nombre:  LEIDY ALVAREZ,  HEIDI GUZMÁN, MARIA ALEJANDRA MUÑOZ</t>
  </si>
  <si>
    <t>Sigla</t>
  </si>
  <si>
    <t>Definición</t>
  </si>
  <si>
    <t>ACDTIC</t>
  </si>
  <si>
    <t>Alta Consejería Distrital de Tecnologías de Información y Comunicaciones</t>
  </si>
  <si>
    <t>AMB</t>
  </si>
  <si>
    <t>Sector Ambiente</t>
  </si>
  <si>
    <t>ATENEA</t>
  </si>
  <si>
    <t xml:space="preserve">Agencia Distrital para la Educación Supeior, la Ciencia y la Tecbologia </t>
  </si>
  <si>
    <t>ASCUN</t>
  </si>
  <si>
    <t>Asociación Colombiana de Universidades</t>
  </si>
  <si>
    <t>C-40</t>
  </si>
  <si>
    <t xml:space="preserve">Grupo de Liderazgo Climático </t>
  </si>
  <si>
    <t>CCM</t>
  </si>
  <si>
    <t>Consejo Consultivo de Mujeres</t>
  </si>
  <si>
    <t>CDSCCFB</t>
  </si>
  <si>
    <t>Comisión Distrital de Seguridad, Comodidad y Convivencia en el Fútbol de Bogotá</t>
  </si>
  <si>
    <t>CIDPO</t>
  </si>
  <si>
    <t>Comisión Intersectorial Diferencial Poblacional</t>
  </si>
  <si>
    <t>CIEP</t>
  </si>
  <si>
    <t>Comisión Intersectorial del Espacio Público</t>
  </si>
  <si>
    <t>CIM</t>
  </si>
  <si>
    <t>Comisión Intersectorial de Mujeres</t>
  </si>
  <si>
    <t>CIOM</t>
  </si>
  <si>
    <t>Casas de Igualdad de Oportunidades para las Mujeres</t>
  </si>
  <si>
    <t>COLMYG</t>
  </si>
  <si>
    <t>Comités Operativos Locales de Mujer y Género</t>
  </si>
  <si>
    <t>CT</t>
  </si>
  <si>
    <t>Concepto Técnico</t>
  </si>
  <si>
    <t>CUL</t>
  </si>
  <si>
    <t>Sector Cultura, Recreación y Deporte</t>
  </si>
  <si>
    <t>DADEP</t>
  </si>
  <si>
    <t>Departamento Administrativo de la Defendoría del Espacio Público</t>
  </si>
  <si>
    <t>DASCD</t>
  </si>
  <si>
    <t>Departamento Administrativo del Servicio Civil Distrital</t>
  </si>
  <si>
    <t>DCLS</t>
  </si>
  <si>
    <t>Derecho a una cultura libre de sexismo</t>
  </si>
  <si>
    <t>DED</t>
  </si>
  <si>
    <t>Derecho a la educación con equidad</t>
  </si>
  <si>
    <t>DEE</t>
  </si>
  <si>
    <t>Sector Desarrollo Económico</t>
  </si>
  <si>
    <t>DDHH</t>
  </si>
  <si>
    <t>Derechos Humanos</t>
  </si>
  <si>
    <t>DDDP</t>
  </si>
  <si>
    <t>Direccion de Derechos y Diseño de Política</t>
  </si>
  <si>
    <t>DEVAJ</t>
  </si>
  <si>
    <t>Dirección de Eliminación de las Violencias contra las Mujeres y Acceso a la Justicia</t>
  </si>
  <si>
    <t>DT</t>
  </si>
  <si>
    <t>Documeto Técnico</t>
  </si>
  <si>
    <t>EAAB</t>
  </si>
  <si>
    <t>Empresa de Acueducto y Alcantarillado de Bogota</t>
  </si>
  <si>
    <t>EDU</t>
  </si>
  <si>
    <t>Sector Educación</t>
  </si>
  <si>
    <t>ESAP</t>
  </si>
  <si>
    <t>Escuela Superior de Administración Pública</t>
  </si>
  <si>
    <t>FUGA</t>
  </si>
  <si>
    <t>Fundación Gilberto Alzáte Avendaño</t>
  </si>
  <si>
    <t>GEP</t>
  </si>
  <si>
    <t>Sector Gestión Pública</t>
  </si>
  <si>
    <t>GIZ</t>
  </si>
  <si>
    <t>Agencia de Cooperación Internacional Alemana</t>
  </si>
  <si>
    <t>GOB</t>
  </si>
  <si>
    <t>Sector Gobierno</t>
  </si>
  <si>
    <t>GPAZ</t>
  </si>
  <si>
    <t>Grupo de Género en la Paz (grupo de organizaciones nacionales e internacionales)</t>
  </si>
  <si>
    <t>HAB</t>
  </si>
  <si>
    <t>Sector Hábitat</t>
  </si>
  <si>
    <t>HAC</t>
  </si>
  <si>
    <t>Sector Hacienda</t>
  </si>
  <si>
    <t>HVD</t>
  </si>
  <si>
    <t>Derecho al hábitat y vivienda digna</t>
  </si>
  <si>
    <t>ICFES</t>
  </si>
  <si>
    <t>Instituto Colombiano para la Evaluación de la Educación</t>
  </si>
  <si>
    <t>IDEP</t>
  </si>
  <si>
    <t>Instituto para la Investigación Educativa y el Desarrollo Pedagógico</t>
  </si>
  <si>
    <t>IDPYBA</t>
  </si>
  <si>
    <t>Instituto Distrital de Protección y Bienestar Animal</t>
  </si>
  <si>
    <t>IDRD</t>
  </si>
  <si>
    <t>Instituto Distrital de Recreación y Deporte</t>
  </si>
  <si>
    <t>IDT</t>
  </si>
  <si>
    <t xml:space="preserve">Instituto Distrital de Turismo </t>
  </si>
  <si>
    <t>IDU</t>
  </si>
  <si>
    <t>Instituto de Desarrollo Urbano</t>
  </si>
  <si>
    <t>IES</t>
  </si>
  <si>
    <t>Institución de Educación Superior</t>
  </si>
  <si>
    <t>INT</t>
  </si>
  <si>
    <t>Sector Integración Social</t>
  </si>
  <si>
    <t>IVE</t>
  </si>
  <si>
    <t>Interrupción Voluntaria del Embarazo</t>
  </si>
  <si>
    <t>JBB</t>
  </si>
  <si>
    <t>Jardín Botánico de Bogotá</t>
  </si>
  <si>
    <t>JEP</t>
  </si>
  <si>
    <t>Jurisdicción Especial para la Paz</t>
  </si>
  <si>
    <t>JUR</t>
  </si>
  <si>
    <t>Sector Gestión Jurídica</t>
  </si>
  <si>
    <t>MAS</t>
  </si>
  <si>
    <t xml:space="preserve">Mesa de Atención social </t>
  </si>
  <si>
    <t>MOV</t>
  </si>
  <si>
    <t>Sector Movilidad</t>
  </si>
  <si>
    <t>MUJ</t>
  </si>
  <si>
    <t>Sector Mujeres</t>
  </si>
  <si>
    <t>OFB</t>
  </si>
  <si>
    <t>Orquesta Filarmónica de Bogotá</t>
  </si>
  <si>
    <t>PAD</t>
  </si>
  <si>
    <t>Plan Distrital de Atención a Víctimas</t>
  </si>
  <si>
    <t>PC</t>
  </si>
  <si>
    <t>Derecho a la paz y convivencia con equidad de género</t>
  </si>
  <si>
    <t>PDET</t>
  </si>
  <si>
    <t>Programas de Desarrollo con Enfoque Territorial</t>
  </si>
  <si>
    <t>PES</t>
  </si>
  <si>
    <t>Plan Especial de Salvaguardia</t>
  </si>
  <si>
    <t>POT</t>
  </si>
  <si>
    <t>Plan de Ordenamiento Territorial</t>
  </si>
  <si>
    <t>PP</t>
  </si>
  <si>
    <t>Política Pública</t>
  </si>
  <si>
    <t>PPASP</t>
  </si>
  <si>
    <t>Política Pública de Actividades Sexuales Pagadas</t>
  </si>
  <si>
    <t>PPMyEG</t>
  </si>
  <si>
    <t>Política Pública de Mujeres y Equidad de Género</t>
  </si>
  <si>
    <t>PYR</t>
  </si>
  <si>
    <t>Derecho a la participación y representación con equidad</t>
  </si>
  <si>
    <t>RAC</t>
  </si>
  <si>
    <t>Red de Alianzas del Cuidado</t>
  </si>
  <si>
    <t>SAL</t>
  </si>
  <si>
    <t>Sector Salud</t>
  </si>
  <si>
    <t>SCRD</t>
  </si>
  <si>
    <t xml:space="preserve">Secretaría de Cultura, Recreación y Deporte </t>
  </si>
  <si>
    <t>SDIG</t>
  </si>
  <si>
    <t>Sello Distrital de Igualdad De Género</t>
  </si>
  <si>
    <t>SDM</t>
  </si>
  <si>
    <t>Secretaría Distrital de Movilidad</t>
  </si>
  <si>
    <t>SDP</t>
  </si>
  <si>
    <t>Sector Planeación</t>
  </si>
  <si>
    <t>SEG</t>
  </si>
  <si>
    <t>Sector Seguridad</t>
  </si>
  <si>
    <t>SOFA</t>
  </si>
  <si>
    <t>Salón del Ocio y la Fantasía</t>
  </si>
  <si>
    <t>SP</t>
  </si>
  <si>
    <t>Derecho a la salud plena</t>
  </si>
  <si>
    <t>Subred Sur</t>
  </si>
  <si>
    <t>Subred Integrada de Servicios de Salud Sur E.S.E.</t>
  </si>
  <si>
    <t>TID</t>
  </si>
  <si>
    <t>Derecho al trabajo en condiciones de igualdad y dignidad</t>
  </si>
  <si>
    <t>UMV</t>
  </si>
  <si>
    <t>Unidad de Mantenimiento Vial</t>
  </si>
  <si>
    <t>UNAD</t>
  </si>
  <si>
    <t>Universidad Nacional Abierta y a Distancia</t>
  </si>
  <si>
    <t>UTA</t>
  </si>
  <si>
    <t>Unidad Técnicas de Apoyo</t>
  </si>
  <si>
    <t>VIH</t>
  </si>
  <si>
    <t>Virus de Inmunodeficiencia Humana</t>
  </si>
  <si>
    <t>ZESAI</t>
  </si>
  <si>
    <t>Zonas Especiales de Servicios de Alto Impacto</t>
  </si>
  <si>
    <t>Planes decreto 612</t>
  </si>
  <si>
    <t>Unidad de medida</t>
  </si>
  <si>
    <t>1. Plan Institucional de Archivos de la Entidad (PINAR)</t>
  </si>
  <si>
    <t>2. Plan Anual de Adquisiciones</t>
  </si>
  <si>
    <t>3. Plan Anual de Vacantes</t>
  </si>
  <si>
    <t>4. Plan de Previsión de Recursos Humanos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</si>
  <si>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</si>
  <si>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</si>
  <si>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</si>
  <si>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</si>
  <si>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</si>
  <si>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(PETI)</t>
  </si>
  <si>
    <t>11. Plan de Tratamiento de Riesgos de Seguridad y Privacidad de la Información</t>
  </si>
  <si>
    <t>12. Plan de Seguridad y Privacidad de la Información</t>
  </si>
  <si>
    <t>Código: DE-FO-05</t>
  </si>
  <si>
    <t xml:space="preserve">FORMULACIÓN Y SEGUIMIENTO PLAN DE ACCIÓN </t>
  </si>
  <si>
    <t>ANEXO - TERRITORIALIZACIÓN</t>
  </si>
  <si>
    <t>Página 3 de 4</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</si>
  <si>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</si>
  <si>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</si>
  <si>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</si>
  <si>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</si>
  <si>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</si>
  <si>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</si>
  <si>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</si>
  <si>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</si>
  <si>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</si>
  <si>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</si>
  <si>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</si>
  <si>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</si>
  <si>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</si>
  <si>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</si>
  <si>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</si>
  <si>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</si>
  <si>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</si>
  <si>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</si>
  <si>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</si>
  <si>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</si>
  <si>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</si>
  <si>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</si>
  <si>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</si>
  <si>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</si>
  <si>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</si>
  <si>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</si>
  <si>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</si>
  <si>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</si>
  <si>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</si>
  <si>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</si>
  <si>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</si>
  <si>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</si>
  <si>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</si>
  <si>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</si>
  <si>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</si>
  <si>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</si>
  <si>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</si>
  <si>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</si>
  <si>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</si>
  <si>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</si>
  <si>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</si>
  <si>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</si>
  <si>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</si>
  <si>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</si>
  <si>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Página 4 de 4</t>
  </si>
  <si>
    <t>CONTROL DE CAMBIOS EN EL PLAN DE ACCIÓN</t>
  </si>
  <si>
    <t>Fecha de aprobación</t>
  </si>
  <si>
    <t>Cambio</t>
  </si>
  <si>
    <t>Justificación del cambio</t>
  </si>
  <si>
    <t>PRODUCTO INSTITUCIONAL</t>
  </si>
  <si>
    <t xml:space="preserve">PROCESO ASOCIADO - PLAN OPERATIVO </t>
  </si>
  <si>
    <t xml:space="preserve">NOMBRE PROYECTO DE INVERSIÓN </t>
  </si>
  <si>
    <t>NOMBRE META / INDICADOR</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</si>
  <si>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</si>
  <si>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</si>
  <si>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</si>
  <si>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</si>
  <si>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</si>
  <si>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</si>
  <si>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</si>
  <si>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</si>
  <si>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</si>
  <si>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</si>
  <si>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</si>
  <si>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</si>
  <si>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</si>
  <si>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</si>
  <si>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</si>
  <si>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</si>
  <si>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</si>
  <si>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</si>
  <si>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</si>
  <si>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</si>
  <si>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</si>
  <si>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</si>
  <si>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</si>
  <si>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</si>
  <si>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</si>
  <si>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</si>
  <si>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</si>
  <si>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</si>
  <si>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</si>
  <si>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</si>
  <si>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</si>
  <si>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</si>
  <si>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</si>
  <si>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</si>
  <si>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</si>
  <si>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</si>
  <si>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</si>
  <si>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</si>
  <si>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</si>
  <si>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</si>
  <si>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</si>
  <si>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</si>
  <si>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</si>
  <si>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</si>
  <si>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</si>
  <si>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</si>
  <si>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</si>
  <si>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</si>
  <si>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</si>
  <si>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</si>
  <si>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</si>
  <si>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</si>
  <si>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</si>
  <si>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</si>
  <si>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</si>
  <si>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</si>
  <si>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</si>
  <si>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</si>
  <si>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</si>
  <si>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</si>
  <si>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</si>
  <si>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</si>
  <si>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</si>
  <si>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</si>
  <si>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</si>
  <si>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</si>
  <si>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</si>
  <si>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</si>
  <si>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</si>
  <si>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</si>
  <si>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</si>
  <si>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</si>
  <si>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</si>
  <si>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</si>
  <si>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</si>
  <si>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</si>
  <si>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</si>
  <si>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</si>
  <si>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</si>
  <si>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</si>
  <si>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</si>
  <si>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</si>
  <si>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</si>
  <si>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</si>
  <si>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</si>
  <si>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</si>
  <si>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</si>
  <si>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</si>
  <si>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</si>
  <si>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</si>
  <si>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</si>
  <si>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</si>
  <si>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</si>
  <si>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</si>
  <si>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</si>
  <si>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</si>
  <si>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</si>
  <si>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</si>
  <si>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</si>
  <si>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</si>
  <si>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</si>
  <si>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</si>
  <si>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</si>
  <si>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</si>
  <si>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</si>
  <si>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</si>
  <si>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</si>
  <si>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</si>
  <si>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</si>
  <si>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</si>
  <si>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</si>
  <si>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</si>
  <si>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</si>
  <si>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</si>
  <si>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</si>
  <si>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</si>
  <si>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</si>
  <si>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</si>
  <si>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</si>
  <si>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</si>
  <si>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</si>
  <si>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</si>
  <si>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</si>
  <si>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</si>
  <si>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</si>
  <si>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</si>
  <si>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</si>
  <si>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</si>
  <si>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</si>
  <si>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</si>
  <si>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</si>
  <si>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</si>
  <si>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</si>
  <si>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</si>
  <si>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</si>
  <si>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</si>
  <si>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</si>
  <si>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</si>
  <si>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</si>
  <si>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</si>
  <si>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</si>
  <si>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</si>
  <si>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</si>
  <si>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</si>
  <si>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</si>
  <si>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</si>
  <si>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</si>
  <si>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</si>
  <si>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</si>
  <si>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</si>
  <si>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</si>
  <si>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</si>
  <si>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</si>
  <si>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</si>
  <si>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Las reservas presupuestales has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t>
  </si>
  <si>
    <t>ACUMULADO: No se cuenta con programación de la actividad para este periodo.
FEBRERO: No se cuenta con programación de la actividad para este periodo.</t>
  </si>
  <si>
    <t>ACUMULADO: Se revisaron, analizaron y retroalimentaron los reportes de plan de acción de la Política Pública de Actividades Sexuales Pagadas, correspondientes al IV trimestre del 2023, incorporando recomendaciones en los reportes cuantitativos, cualitativos, de enfoques y financiero. Los sectores retroalimentados en el mes de febrero se mencionan a continuación: CUL, JUR, INT, HAB, MOV, MUJ, DEE, GEP, EDU, SAL y GOB. 
FEBRERO: Se revisaron, analizaron y retroalimentaron los reportes de plan de acción de la Política Pública de Actividades Sexuales Pagadas, correspondientes al IV trimestre del 2023, incorporando recomendaciones en los reportes cuantitativos, cualitativos, de enfoques y financiero. Los sectores retroalimentados en el mes de febrero se mencionan a continuación: CUL, JUR, INT, HAB, MOV, MUJ, DEE, GEP, EDU, SAL y GOB.</t>
  </si>
  <si>
    <t>De enero a febrero se realizaron 3 mesas de implementación para la PPMYEG, 4 mesas de implementación para la PPASP y 13 reportes de seguimiento de productos en responsabilidad de la SDMujer en Políticas Públicas Distritales</t>
  </si>
  <si>
    <r>
      <t xml:space="preserve">Se realizó acompañamiento técnico para la definición de planes de trabajo de la 2da fase de Sello por medio de reuniones de articulación con las entidades, se realizó acompañamiento por medio de la participación en  instancias, se elaboró material pedagógico y metodológico sobre incorporación del enfoque de género en 6 sectores priorizados en cumplimiento de compromisos de los primeros 100 días de la Administración Distrital,  se realizó sensibilización sobre incorporación del enfoque de género al sector AMB y se elaboró el concepto técnico guía de acciones para prevención y denuncia de la violencia basada en género IDU. 
</t>
    </r>
    <r>
      <rPr>
        <b/>
        <sz val="11"/>
        <color rgb="FF000000"/>
        <rFont val="Times New Roman"/>
        <family val="1"/>
      </rPr>
      <t>En relación con la implementación de 7 derechos PPMyE</t>
    </r>
    <r>
      <rPr>
        <sz val="11"/>
        <color rgb="FF000000"/>
        <rFont val="Times New Roman"/>
        <family val="1"/>
      </rPr>
      <t>G (meta 5), en febrero se avanzó en: Participación: Mesa técnica Concejo sobre reclutamiento y derecho objeción de conciencia. Salud: Mesas técnicas con: Concejo sobre Doulas y endometriosis; Secretaría de Salud para coordinar acciones IVE; Mesa prevención maternidades tempranas. Elaboración plan acción 2024-1 mesa prevención maternidades y paternidades tempranas. Reporte avance V bimestre 2023: 2 productos PP Derechos Humanos. Educación: Reportes avance IV trimestre 2023: 2 productos PP Educativa. Cultura: Reunión interna coordinación producto PP Lectura, Escritura y Oralidad. Propuesta estructura producto PPLEO. 2 mesas de trabajo con S.Cultura para coordinar acciones conjuntas.  7Derechos: Se retroalimentaron los reportes de acciones afirmativas sobre los 7 derechos en los planes de trabajo de Sello Fase 1 del IV trimestre 2023. Se participó en reuniones de retroalimentación de acciones afirmativas PIOEG en planes de trabajo Sello Fase 2. Se elaboró propuesta metodológica para sensibilización a equipos técnicos Concejo de Bogotá. Propuesta pre y pos test sensibilizaciones a ciudadanía. Se elaboraron 11 conceptos técnicos sobre: proyectos de Acuerdo sobre cuidado menstrual (2); lactancia materna; consumo de sustancias psicoactivas; salud mental en gestantes; promoción de actividad física, recreación, deporte y aprovechamiento tiempo libre; formalización y fortalecimiento de micro, pequeñas y medianas empresas; lineamientos política pública fomento emprendimiento mujeres; proposiciones Concejo sobre atención integral personas mayores e implementación Acuerdos distritales (y soportes); derecho de petición ciudadana sobre IVE. 
En relación al Sello En Igualdad en la línea de trabajo con sector público: a) En el marco de la validación de los planes de trabajo de las entidades priorizadas en la Fase 2 del mecanismo, se realizaron 5 reuniones internas de revisión de propuestas de planes de trabajo. / Línea de trabajo sector privado: Se realizaron 4 reuniones de primer contacto en las que se socializó el Sello En Igualdad.</t>
    </r>
  </si>
  <si>
    <r>
      <t xml:space="preserve">Se realizó acompañamiento técnico para la definición de planes de trabajo de la segunda fase de sello por medio de reuniones de articulación con las entidades, se realizó acompañamiento por medio de la participación en  instancias, se elaboró material pedagógico y metodológico sobre incorporación del enfoque de género en 6 sectores priorizados en cumplimiento de compromisos de los primeros 100 días de la Administración Distrital,  se realizó sensibilización sobre incorporación del enfoque de género al sector Ambiente y se elaboró el concepto técnico guía de acciones para prevención y denuncia de la violencia basada en género IDU. 
</t>
    </r>
    <r>
      <rPr>
        <b/>
        <sz val="11"/>
        <rFont val="Times New Roman"/>
        <family val="1"/>
      </rPr>
      <t>En relación con la implementación de 7 derechos de la PPMyEG se ha avanzado en (meta 5)</t>
    </r>
    <r>
      <rPr>
        <sz val="11"/>
        <rFont val="Times New Roman"/>
        <family val="1"/>
      </rPr>
      <t>: Participación: Mesa técnica Concejo sobre objeción conciencia. Salud: Mesas técnicas Concejo sobre Doulas y endometriosis; Secretaría de Salud sobre IVE: Mesa prevención maternidades tempranas. Reporte avance productos PPDDHH. Educación: Reporte avance productos PP Educativa. Cultura: Avances producto PP Lectura, Escritura y Oralidad. Articulación S.Cultura. 7Derechos: Retroalimentación acciones PIOEG en reportes 2023-IV en planes de trabajo Sello Fase 1. Reuniones retroalimentación propuestas acciones PIOEG en planes de trabajo Sello Fase 2. Propuesta metodológica sensibilización Concejo. Propuesta pre y post test sensibilización ciudadanía. Elaboración 11 conceptos técnicos sobre proyectos de Acuerdo distritales, Proposiciones Concejo y derechos de petición.
En relación al Sello En Igualdad en la línea de trabajo con sector público: a) En el marco de la validación de los planes de trabajo de las entidades priorizadas en la Fase 2 del mecanismo, se realizaron 5 reuniones internas de revisión de propuestas de planes de trabajo. / Línea de trabajo sector privado: Se realizaron 4 reuniones de primer contacto en las que se socializó el Sello En Igualdad.</t>
    </r>
  </si>
  <si>
    <t xml:space="preserve">Las reservas presupuestales han presentado los siguientes giros:
-	Enero 2024: Se realizó el giró correspondiente a la cuenta por pagar constituida en el mes de diciembre de 2023 de los eventos realizados por la DDDP del Contrato 986 de 2023 de Operador Logístico. 
-	Febrero 2024: Se realizó el giro de las adiciones (27 días del mes enero de 2024) de los Contratos de Prestación de Servicios y Apoyo a la Gestión No. 115 y 119 de 2023   </t>
  </si>
  <si>
    <t>Actualización Plan de Acción</t>
  </si>
  <si>
    <t>Teniendo en cuenta los lineamientos de la guía metodológica para la planeación institucional DE-GU-3, se realizaron los siguientes cambios: Programación de reservas y programación del presupuesto vigencia actual. Hoja de indicadores, se ajusta la marcación del nivel de indicador para los asociados al PDD. Se ajusta la periodicidad de medición del indicador a demanda asociado a la actividad 8.</t>
  </si>
  <si>
    <t>https://secretariadistritald.sharepoint.com/:f:/s/PLANDEACCIN-POADDDP2023/Eg7eZumgOw1Hpn74U1JEQ5EBf7HzMMNVdFp5AJBwxHfdTw?e=etFGrH</t>
  </si>
  <si>
    <t>https://secretariadistritald.sharepoint.com/:f:/s/PLANDEACCIN-POADDDP2023/EkPUL94E6wRFh6KRdul21AwBtwe60H-MkRjm1QdZwUsZPQ?e=iB08C9</t>
  </si>
  <si>
    <t>https://secretariadistritald.sharepoint.com/:f:/s/PLANDEACCIN-POADDDP2023/Ekg91AHAcQZAj8-oxHCld4EB-i_u525Mg12WpmXh-ygIeQ?e=4mG6BM</t>
  </si>
  <si>
    <t>https://secretariadistritald.sharepoint.com/:f:/s/PLANDEACCIN-POADDDP2023/EsSUX0VN2LZLuX1fhq931KMBGwE_LGfIYe4qqYtuwfIcOw?e=oCtDPX</t>
  </si>
  <si>
    <t xml:space="preserve">ACUMULADO: Se realizó acompañamiento técnico para la definición de planes de trabajo de la 2da fase de sello por medio de reuniones de articulación con las entidades: (1) IDPYBA, (2) UMV, (1) METRO, (2) ATENEA, (1) IDEP, (2) CAPITALSALUD, (1) SUB RED SUR OCCIDENTE e (1) IDT.  
FEBRERO: Se realizó acompañamiento técnico para la definición de planes de trabajo de la 2da fase de Sello por medio de reuniones de articulación con las entidades: (1) IDPYBA, (2) UMV, (1) METRO, (2) ATENEA, (1) IDEP, (2) CAPITALSALUD, (1) SUB RED SUR OCCIDENTE e (1) IDT.   </t>
  </si>
  <si>
    <t>Cargo: Jefe Oficina Asesora de Planeación</t>
  </si>
  <si>
    <t>Cargo:</t>
  </si>
  <si>
    <t>Nombre:  IVONNE RICO VARGAS</t>
  </si>
  <si>
    <t>Nombre: Carlos Alfonso Gaitán 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</si>
</sst>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164" formatCode="#,##0\ &quot;€&quot;;\-#,##0\ &quot;€&quot;"/>
    <numFmt numFmtId="165" formatCode="_-* #,##0\ &quot;€&quot;_-;\-* #,##0\ &quot;€&quot;_-;_-* &quot;-&quot;\ &quot;€&quot;_-;_-@_-"/>
    <numFmt numFmtId="166" formatCode="_-* #,##0.00\ &quot;€&quot;_-;\-* #,##0.00\ &quot;€&quot;_-;_-* &quot;-&quot;??\ &quot;€&quot;_-;_-@_-"/>
    <numFmt numFmtId="167" formatCode="_-&quot;$&quot;* #,##0.00_-;\-&quot;$&quot;* #,##0.00_-;_-&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_-* #,##0\ _€_-;\-* #,##0\ _€_-;_-* &quot;-&quot;??\ _€_-;_-@_-"/>
    <numFmt numFmtId="173" formatCode="0.0%"/>
    <numFmt numFmtId="174" formatCode="#,##0;[Red]#,##0"/>
    <numFmt numFmtId="175" formatCode="_-[$$-240A]\ * #,##0.00_-;\-[$$-240A]\ * #,##0.00_-;_-[$$-240A]\ * &quot;-&quot;??_-;_-@_-"/>
    <numFmt numFmtId="176" formatCode="&quot;$&quot;\ #,##0.00"/>
  </numFmts>
  <fonts count="55"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b/>
      <sz val="12"/>
      <name val="Times New Roman"/>
      <family val="1"/>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sz val="11"/>
      <color rgb="FF000000"/>
      <name val="Calibri"/>
      <family val="2"/>
      <scheme val="minor"/>
    </font>
    <font>
      <sz val="11"/>
      <color rgb="FF000000"/>
      <name val="Times New Roman"/>
      <family val="1"/>
      <charset val="1"/>
    </font>
    <font>
      <b/>
      <sz val="10"/>
      <color rgb="FF000000"/>
      <name val="Tahoma"/>
      <family val="2"/>
    </font>
    <font>
      <sz val="10"/>
      <color rgb="FF000000"/>
      <name val="Tahoma"/>
      <family val="2"/>
    </font>
    <font>
      <sz val="11"/>
      <color theme="1"/>
      <name val="Times Roman"/>
    </font>
    <font>
      <u/>
      <sz val="11"/>
      <color theme="10"/>
      <name val="Calibri"/>
      <family val="2"/>
      <scheme val="minor"/>
    </font>
    <font>
      <sz val="11"/>
      <color rgb="FF000000"/>
      <name val="Times New Roman"/>
      <family val="1"/>
    </font>
    <font>
      <u/>
      <sz val="11"/>
      <color rgb="FF000000"/>
      <name val="Times New Roman"/>
      <family val="1"/>
    </font>
    <font>
      <sz val="11"/>
      <color theme="1"/>
      <name val="Times New Roman"/>
      <family val="1"/>
    </font>
    <font>
      <sz val="11"/>
      <color rgb="FF000000"/>
      <name val="Calibri"/>
      <family val="2"/>
      <charset val="1"/>
      <scheme val="minor"/>
    </font>
    <font>
      <u/>
      <sz val="11"/>
      <color rgb="FF000000"/>
      <name val="Calibri"/>
      <family val="2"/>
      <scheme val="minor"/>
    </font>
    <font>
      <sz val="11"/>
      <color rgb="FF000000"/>
      <name val="Calibri"/>
      <family val="2"/>
    </font>
    <font>
      <u/>
      <sz val="11"/>
      <color rgb="FF000000"/>
      <name val="Calibri"/>
      <family val="2"/>
    </font>
    <font>
      <sz val="11"/>
      <color rgb="FF000000"/>
      <name val="Times Roman"/>
    </font>
    <font>
      <sz val="11"/>
      <name val="Calibri"/>
      <family val="2"/>
    </font>
    <font>
      <sz val="11"/>
      <name val="Calibri"/>
      <family val="2"/>
    </font>
    <font>
      <sz val="11"/>
      <color rgb="FFF79646"/>
      <name val="Times New Roman"/>
      <family val="1"/>
    </font>
  </fonts>
  <fills count="16">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0"/>
        <bgColor indexed="64"/>
      </patternFill>
    </fill>
    <fill>
      <patternFill patternType="solid">
        <fgColor theme="7" tint="0.59999389629810485"/>
        <bgColor indexed="64"/>
      </patternFill>
    </fill>
    <fill>
      <patternFill patternType="solid">
        <fgColor rgb="FFDDDDDD"/>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FFFF"/>
        <bgColor rgb="FF000000"/>
      </patternFill>
    </fill>
  </fills>
  <borders count="8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medium">
        <color indexed="64"/>
      </top>
      <bottom/>
      <diagonal/>
    </border>
    <border>
      <left style="thin">
        <color rgb="FF000000"/>
      </left>
      <right style="thin">
        <color rgb="FF000000"/>
      </right>
      <top style="thin">
        <color rgb="FF000000"/>
      </top>
      <bottom/>
      <diagonal/>
    </border>
    <border>
      <left/>
      <right style="thin">
        <color rgb="FF000000"/>
      </right>
      <top style="thin">
        <color indexed="64"/>
      </top>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6">
    <xf numFmtId="0" fontId="0" fillId="0" borderId="0"/>
    <xf numFmtId="0" fontId="18" fillId="3" borderId="62" applyNumberFormat="0" applyAlignment="0" applyProtection="0"/>
    <xf numFmtId="49" fontId="20" fillId="0" borderId="0" applyFill="0" applyBorder="0" applyProtection="0">
      <alignment horizontal="left" vertical="center"/>
    </xf>
    <xf numFmtId="0" fontId="21" fillId="4" borderId="63" applyNumberFormat="0" applyFont="0" applyFill="0" applyAlignment="0"/>
    <xf numFmtId="0" fontId="21" fillId="4" borderId="64" applyNumberFormat="0" applyFont="0" applyFill="0" applyAlignment="0"/>
    <xf numFmtId="0" fontId="23" fillId="5" borderId="0" applyNumberFormat="0" applyProtection="0">
      <alignment horizontal="left" wrapText="1" indent="4"/>
    </xf>
    <xf numFmtId="0" fontId="24" fillId="5" borderId="0" applyNumberFormat="0" applyProtection="0">
      <alignment horizontal="left" wrapText="1" indent="4"/>
    </xf>
    <xf numFmtId="0" fontId="22" fillId="6" borderId="0" applyNumberFormat="0" applyBorder="0" applyAlignment="0" applyProtection="0"/>
    <xf numFmtId="16" fontId="25" fillId="0" borderId="0" applyFont="0" applyFill="0" applyBorder="0" applyAlignment="0">
      <alignment horizontal="left"/>
    </xf>
    <xf numFmtId="0" fontId="26" fillId="7" borderId="0" applyNumberFormat="0" applyBorder="0" applyProtection="0">
      <alignment horizontal="center" vertical="center"/>
    </xf>
    <xf numFmtId="169" fontId="18" fillId="0" borderId="0" applyFont="0" applyFill="0" applyBorder="0" applyAlignment="0" applyProtection="0"/>
    <xf numFmtId="168" fontId="18" fillId="0" borderId="0" applyFont="0" applyFill="0" applyBorder="0" applyAlignment="0" applyProtection="0"/>
    <xf numFmtId="41" fontId="18" fillId="0" borderId="0" applyFont="0" applyFill="0" applyBorder="0" applyAlignment="0" applyProtection="0"/>
    <xf numFmtId="169" fontId="4"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167" fontId="18" fillId="0" borderId="0" applyFont="0" applyFill="0" applyBorder="0" applyAlignment="0" applyProtection="0"/>
    <xf numFmtId="171" fontId="2" fillId="0" borderId="0" applyFont="0" applyFill="0" applyBorder="0" applyAlignment="0" applyProtection="0"/>
    <xf numFmtId="170" fontId="18" fillId="0" borderId="0" applyFont="0" applyFill="0" applyBorder="0" applyAlignment="0" applyProtection="0"/>
    <xf numFmtId="167" fontId="1" fillId="0" borderId="0" applyFont="0" applyFill="0" applyBorder="0" applyAlignment="0" applyProtection="0"/>
    <xf numFmtId="164" fontId="21" fillId="0" borderId="0" applyFont="0" applyFill="0" applyBorder="0" applyAlignment="0" applyProtection="0"/>
    <xf numFmtId="0" fontId="27" fillId="8" borderId="0" applyNumberFormat="0" applyBorder="0" applyAlignment="0" applyProtection="0"/>
    <xf numFmtId="0" fontId="2" fillId="0" borderId="0"/>
    <xf numFmtId="0" fontId="2" fillId="0" borderId="0"/>
    <xf numFmtId="0" fontId="21" fillId="0" borderId="0"/>
    <xf numFmtId="0" fontId="5" fillId="0" borderId="0"/>
    <xf numFmtId="0" fontId="4" fillId="0" borderId="0"/>
    <xf numFmtId="0" fontId="2" fillId="0" borderId="0"/>
    <xf numFmtId="9" fontId="18"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0" fontId="24" fillId="0" borderId="0" applyFill="0" applyBorder="0">
      <alignment wrapText="1"/>
    </xf>
    <xf numFmtId="0" fontId="19" fillId="0" borderId="0"/>
    <xf numFmtId="0" fontId="28" fillId="5" borderId="0" applyNumberFormat="0" applyBorder="0" applyProtection="0">
      <alignment horizontal="left" indent="1"/>
    </xf>
    <xf numFmtId="0" fontId="43" fillId="0" borderId="0" applyNumberFormat="0" applyFill="0" applyBorder="0" applyAlignment="0" applyProtection="0"/>
    <xf numFmtId="0" fontId="43" fillId="0" borderId="0" applyNumberFormat="0" applyFill="0" applyBorder="0" applyAlignment="0" applyProtection="0"/>
  </cellStyleXfs>
  <cellXfs count="569">
    <xf numFmtId="0" fontId="0" fillId="0" borderId="0" xfId="0"/>
    <xf numFmtId="174" fontId="18" fillId="0" borderId="0" xfId="14" applyNumberFormat="1" applyFont="1" applyBorder="1" applyAlignment="1">
      <alignment vertical="center"/>
    </xf>
    <xf numFmtId="0" fontId="0" fillId="0" borderId="0" xfId="0" applyAlignment="1">
      <alignment vertical="center"/>
    </xf>
    <xf numFmtId="0" fontId="9" fillId="9" borderId="65" xfId="22" applyFont="1" applyFill="1" applyBorder="1" applyAlignment="1">
      <alignment vertical="center" wrapText="1"/>
    </xf>
    <xf numFmtId="0" fontId="9" fillId="9" borderId="0" xfId="22" applyFont="1" applyFill="1" applyAlignment="1">
      <alignment vertical="center" wrapText="1"/>
    </xf>
    <xf numFmtId="0" fontId="11" fillId="9" borderId="0" xfId="22" applyFont="1" applyFill="1" applyAlignment="1">
      <alignment vertical="center" wrapText="1"/>
    </xf>
    <xf numFmtId="0" fontId="9" fillId="9" borderId="1" xfId="22" applyFont="1" applyFill="1" applyBorder="1" applyAlignment="1">
      <alignment vertical="center" wrapText="1"/>
    </xf>
    <xf numFmtId="0" fontId="8" fillId="9" borderId="0" xfId="22" applyFont="1" applyFill="1" applyAlignment="1">
      <alignment vertical="center" wrapText="1"/>
    </xf>
    <xf numFmtId="0" fontId="8" fillId="9" borderId="2" xfId="22" applyFont="1" applyFill="1" applyBorder="1" applyAlignment="1">
      <alignment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9" borderId="1" xfId="22" applyFont="1" applyFill="1" applyBorder="1" applyAlignment="1">
      <alignment horizontal="center" vertical="center" wrapText="1"/>
    </xf>
    <xf numFmtId="0" fontId="9" fillId="9" borderId="66" xfId="22" applyFont="1" applyFill="1" applyBorder="1" applyAlignment="1">
      <alignment horizontal="center" vertical="center" wrapText="1"/>
    </xf>
    <xf numFmtId="0" fontId="12" fillId="9" borderId="0" xfId="22" applyFont="1" applyFill="1" applyAlignment="1">
      <alignment horizontal="center" vertical="center" wrapText="1"/>
    </xf>
    <xf numFmtId="0" fontId="9" fillId="9" borderId="0" xfId="22" applyFont="1" applyFill="1" applyAlignment="1">
      <alignment horizontal="center" vertical="center" wrapText="1"/>
    </xf>
    <xf numFmtId="0" fontId="12" fillId="0" borderId="0" xfId="22" applyFont="1" applyAlignment="1">
      <alignment horizontal="center" vertical="center" wrapText="1"/>
    </xf>
    <xf numFmtId="0" fontId="13" fillId="2" borderId="0" xfId="22" applyFont="1" applyFill="1" applyAlignment="1">
      <alignment vertical="center" wrapText="1"/>
    </xf>
    <xf numFmtId="0" fontId="30" fillId="9" borderId="1" xfId="0" applyFont="1" applyFill="1" applyBorder="1" applyAlignment="1">
      <alignment vertical="center"/>
    </xf>
    <xf numFmtId="0" fontId="30" fillId="9" borderId="0" xfId="0" applyFont="1" applyFill="1" applyAlignment="1">
      <alignment vertical="center"/>
    </xf>
    <xf numFmtId="0" fontId="30" fillId="9" borderId="2" xfId="0" applyFont="1" applyFill="1" applyBorder="1" applyAlignment="1">
      <alignment vertical="center"/>
    </xf>
    <xf numFmtId="174" fontId="0" fillId="0" borderId="0" xfId="0" applyNumberFormat="1" applyAlignment="1">
      <alignment vertical="center"/>
    </xf>
    <xf numFmtId="165" fontId="18" fillId="0" borderId="0" xfId="15" applyFont="1" applyAlignment="1">
      <alignment vertical="center"/>
    </xf>
    <xf numFmtId="0" fontId="9" fillId="0" borderId="3" xfId="22" applyFont="1" applyBorder="1" applyAlignment="1">
      <alignment horizontal="center" vertical="center" wrapText="1"/>
    </xf>
    <xf numFmtId="0" fontId="9" fillId="0" borderId="4" xfId="22" applyFont="1" applyBorder="1" applyAlignment="1">
      <alignment horizontal="left" vertical="center" wrapText="1"/>
    </xf>
    <xf numFmtId="0" fontId="9" fillId="10" borderId="5" xfId="22" applyFont="1" applyFill="1" applyBorder="1" applyAlignment="1">
      <alignment horizontal="left" vertical="center" wrapText="1"/>
    </xf>
    <xf numFmtId="9" fontId="31" fillId="10" borderId="5" xfId="30" applyFont="1" applyFill="1" applyBorder="1" applyAlignment="1" applyProtection="1">
      <alignment vertical="center" wrapText="1"/>
    </xf>
    <xf numFmtId="173" fontId="9" fillId="10" borderId="5" xfId="28" applyNumberFormat="1" applyFont="1" applyFill="1" applyBorder="1" applyAlignment="1" applyProtection="1">
      <alignment vertical="center" wrapText="1"/>
    </xf>
    <xf numFmtId="165" fontId="29" fillId="0" borderId="0" xfId="15" applyFont="1" applyAlignment="1">
      <alignment vertical="center"/>
    </xf>
    <xf numFmtId="0" fontId="29" fillId="0" borderId="0" xfId="0" applyFont="1" applyAlignment="1">
      <alignment vertical="center"/>
    </xf>
    <xf numFmtId="0" fontId="9" fillId="10" borderId="6" xfId="22" applyFont="1" applyFill="1" applyBorder="1" applyAlignment="1">
      <alignment horizontal="left" vertical="center" wrapText="1"/>
    </xf>
    <xf numFmtId="9" fontId="8" fillId="10" borderId="6" xfId="28" applyFont="1" applyFill="1" applyBorder="1" applyAlignment="1" applyProtection="1">
      <alignment horizontal="center" vertical="center" wrapText="1"/>
      <protection locked="0"/>
    </xf>
    <xf numFmtId="0" fontId="9" fillId="0" borderId="6" xfId="22" applyFont="1" applyBorder="1" applyAlignment="1">
      <alignment horizontal="left" vertical="center" wrapText="1"/>
    </xf>
    <xf numFmtId="9" fontId="8" fillId="0" borderId="6" xfId="29" applyFont="1" applyFill="1" applyBorder="1" applyAlignment="1" applyProtection="1">
      <alignment horizontal="center" vertical="center" wrapText="1"/>
      <protection locked="0"/>
    </xf>
    <xf numFmtId="9" fontId="8" fillId="10" borderId="5" xfId="28" applyFont="1" applyFill="1" applyBorder="1" applyAlignment="1" applyProtection="1">
      <alignment horizontal="center" vertical="center" wrapText="1"/>
      <protection locked="0"/>
    </xf>
    <xf numFmtId="0" fontId="30" fillId="0" borderId="0" xfId="0" applyFont="1" applyAlignment="1">
      <alignment vertical="center"/>
    </xf>
    <xf numFmtId="0" fontId="32" fillId="10" borderId="7" xfId="0" applyFont="1" applyFill="1" applyBorder="1" applyAlignment="1">
      <alignment vertical="center"/>
    </xf>
    <xf numFmtId="0" fontId="32" fillId="10" borderId="8" xfId="0" applyFont="1" applyFill="1" applyBorder="1" applyAlignment="1">
      <alignment vertical="center"/>
    </xf>
    <xf numFmtId="0" fontId="32" fillId="10" borderId="0" xfId="0" applyFont="1" applyFill="1" applyAlignment="1">
      <alignment vertical="center"/>
    </xf>
    <xf numFmtId="0" fontId="32" fillId="10" borderId="9" xfId="0" applyFont="1" applyFill="1" applyBorder="1" applyAlignment="1">
      <alignment vertical="center"/>
    </xf>
    <xf numFmtId="0" fontId="32" fillId="10" borderId="10" xfId="0" applyFont="1" applyFill="1" applyBorder="1" applyAlignment="1">
      <alignment vertical="center"/>
    </xf>
    <xf numFmtId="0" fontId="32" fillId="10" borderId="11" xfId="0" applyFont="1" applyFill="1" applyBorder="1" applyAlignment="1">
      <alignment vertical="center"/>
    </xf>
    <xf numFmtId="0" fontId="32" fillId="10" borderId="6"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6" xfId="0" applyFont="1" applyBorder="1" applyAlignment="1">
      <alignment horizontal="center" vertical="center" wrapText="1"/>
    </xf>
    <xf numFmtId="0" fontId="30" fillId="0" borderId="6" xfId="0" applyFont="1" applyBorder="1" applyAlignment="1">
      <alignment vertical="center"/>
    </xf>
    <xf numFmtId="9" fontId="30" fillId="0" borderId="6" xfId="28" applyFont="1" applyBorder="1" applyAlignment="1">
      <alignment vertical="center"/>
    </xf>
    <xf numFmtId="0" fontId="9" fillId="10" borderId="3" xfId="0" applyFont="1" applyFill="1" applyBorder="1" applyAlignment="1">
      <alignment horizontal="center" vertical="center" wrapText="1"/>
    </xf>
    <xf numFmtId="0" fontId="33" fillId="10" borderId="6" xfId="0" applyFont="1" applyFill="1" applyBorder="1" applyAlignment="1">
      <alignment horizontal="center" vertical="center"/>
    </xf>
    <xf numFmtId="0" fontId="30" fillId="0" borderId="0" xfId="0" applyFont="1" applyAlignment="1">
      <alignment horizontal="center" vertical="center"/>
    </xf>
    <xf numFmtId="0" fontId="34" fillId="0" borderId="6" xfId="0" applyFont="1" applyBorder="1" applyAlignment="1">
      <alignment vertical="center"/>
    </xf>
    <xf numFmtId="0" fontId="33" fillId="10" borderId="6" xfId="0" applyFont="1" applyFill="1" applyBorder="1" applyAlignment="1">
      <alignment horizontal="left" vertical="center"/>
    </xf>
    <xf numFmtId="0" fontId="30" fillId="0" borderId="6" xfId="0" applyFont="1" applyBorder="1" applyAlignment="1">
      <alignment horizontal="left" vertical="center"/>
    </xf>
    <xf numFmtId="0" fontId="30" fillId="0" borderId="12" xfId="0" applyFont="1" applyBorder="1" applyAlignment="1">
      <alignment horizontal="left" vertical="center"/>
    </xf>
    <xf numFmtId="41" fontId="30" fillId="0" borderId="6" xfId="12" applyFont="1" applyFill="1" applyBorder="1" applyAlignment="1">
      <alignment vertical="center"/>
    </xf>
    <xf numFmtId="0" fontId="34" fillId="0" borderId="0" xfId="0" applyFont="1" applyAlignment="1">
      <alignment vertical="center"/>
    </xf>
    <xf numFmtId="0" fontId="32" fillId="0" borderId="0" xfId="0" applyFont="1" applyAlignment="1">
      <alignment horizontal="left" vertical="center"/>
    </xf>
    <xf numFmtId="0" fontId="32" fillId="10" borderId="6" xfId="0" applyFont="1" applyFill="1" applyBorder="1" applyAlignment="1">
      <alignment vertical="center"/>
    </xf>
    <xf numFmtId="41" fontId="30" fillId="0" borderId="12" xfId="12" applyFont="1" applyFill="1" applyBorder="1" applyAlignment="1">
      <alignment vertical="center"/>
    </xf>
    <xf numFmtId="49" fontId="30" fillId="0" borderId="12" xfId="12" applyNumberFormat="1" applyFont="1" applyFill="1" applyBorder="1" applyAlignment="1">
      <alignment vertical="center"/>
    </xf>
    <xf numFmtId="49" fontId="30" fillId="0" borderId="6" xfId="12" applyNumberFormat="1" applyFont="1" applyFill="1" applyBorder="1" applyAlignment="1">
      <alignment vertical="center"/>
    </xf>
    <xf numFmtId="0" fontId="30" fillId="0" borderId="0" xfId="0" applyFont="1" applyAlignment="1">
      <alignment horizontal="left" vertical="center"/>
    </xf>
    <xf numFmtId="0" fontId="14" fillId="9" borderId="0" xfId="0" applyFont="1" applyFill="1" applyAlignment="1">
      <alignment vertical="center"/>
    </xf>
    <xf numFmtId="0" fontId="14" fillId="9" borderId="0" xfId="0" applyFont="1" applyFill="1" applyAlignment="1">
      <alignment horizontal="center" vertical="center"/>
    </xf>
    <xf numFmtId="49" fontId="9" fillId="10" borderId="3" xfId="0" applyNumberFormat="1" applyFont="1" applyFill="1" applyBorder="1" applyAlignment="1">
      <alignment horizontal="center" vertical="center" wrapText="1"/>
    </xf>
    <xf numFmtId="0" fontId="14" fillId="0" borderId="6" xfId="0" applyFont="1" applyBorder="1" applyAlignment="1">
      <alignment vertical="center"/>
    </xf>
    <xf numFmtId="0" fontId="10" fillId="11" borderId="6" xfId="0" applyFont="1" applyFill="1" applyBorder="1" applyAlignment="1">
      <alignment horizontal="center" vertical="center"/>
    </xf>
    <xf numFmtId="0" fontId="10" fillId="0" borderId="6" xfId="0" applyFont="1" applyBorder="1" applyAlignment="1">
      <alignment vertical="center"/>
    </xf>
    <xf numFmtId="0" fontId="10" fillId="0" borderId="6" xfId="0" applyFont="1" applyBorder="1" applyAlignment="1">
      <alignment vertical="center" wrapText="1"/>
    </xf>
    <xf numFmtId="0" fontId="10" fillId="11" borderId="6" xfId="0" applyFont="1" applyFill="1" applyBorder="1" applyAlignment="1">
      <alignment horizontal="left" vertical="center"/>
    </xf>
    <xf numFmtId="0" fontId="9" fillId="10" borderId="6" xfId="0" applyFont="1" applyFill="1" applyBorder="1" applyAlignment="1">
      <alignment horizontal="left" vertical="center" wrapText="1"/>
    </xf>
    <xf numFmtId="0" fontId="9" fillId="10" borderId="6" xfId="0" applyFont="1" applyFill="1" applyBorder="1" applyAlignment="1">
      <alignment vertical="center" wrapText="1"/>
    </xf>
    <xf numFmtId="175" fontId="10" fillId="11" borderId="6" xfId="15" applyNumberFormat="1" applyFont="1" applyFill="1" applyBorder="1" applyAlignment="1">
      <alignment horizontal="center" vertical="center"/>
    </xf>
    <xf numFmtId="175" fontId="10" fillId="11" borderId="6" xfId="0" applyNumberFormat="1" applyFont="1" applyFill="1" applyBorder="1" applyAlignment="1">
      <alignment horizontal="center" vertical="center"/>
    </xf>
    <xf numFmtId="9" fontId="9" fillId="10" borderId="5" xfId="28" applyFont="1" applyFill="1" applyBorder="1" applyAlignment="1" applyProtection="1">
      <alignment horizontal="center" vertical="center" wrapText="1"/>
    </xf>
    <xf numFmtId="0" fontId="35" fillId="0" borderId="0" xfId="0" applyFont="1" applyAlignment="1">
      <alignment horizontal="center" vertical="center"/>
    </xf>
    <xf numFmtId="0" fontId="29" fillId="0" borderId="0" xfId="0" applyFont="1" applyAlignment="1">
      <alignment horizontal="center" vertical="center" wrapText="1"/>
    </xf>
    <xf numFmtId="0" fontId="0" fillId="0" borderId="0" xfId="0" applyAlignment="1">
      <alignment horizontal="center" vertical="center"/>
    </xf>
    <xf numFmtId="0" fontId="9" fillId="0" borderId="1" xfId="22" applyFont="1" applyBorder="1" applyAlignment="1">
      <alignment vertical="center" wrapText="1"/>
    </xf>
    <xf numFmtId="0" fontId="9" fillId="0" borderId="0" xfId="22" applyFont="1" applyAlignment="1">
      <alignment vertical="center" wrapText="1"/>
    </xf>
    <xf numFmtId="0" fontId="11" fillId="0" borderId="0" xfId="22" applyFont="1" applyAlignment="1">
      <alignment vertical="center" wrapText="1"/>
    </xf>
    <xf numFmtId="0" fontId="8" fillId="0" borderId="0" xfId="22" applyFont="1" applyAlignment="1">
      <alignment vertical="center" wrapText="1"/>
    </xf>
    <xf numFmtId="0" fontId="8" fillId="0" borderId="2" xfId="22" applyFont="1" applyBorder="1" applyAlignment="1">
      <alignment vertical="center" wrapText="1"/>
    </xf>
    <xf numFmtId="172" fontId="18" fillId="0" borderId="6" xfId="10" applyNumberFormat="1" applyFont="1" applyBorder="1" applyAlignment="1">
      <alignment vertical="center"/>
    </xf>
    <xf numFmtId="172" fontId="18" fillId="0" borderId="13" xfId="10" applyNumberFormat="1" applyFont="1" applyBorder="1" applyAlignment="1">
      <alignment vertical="center"/>
    </xf>
    <xf numFmtId="172" fontId="18" fillId="0" borderId="4" xfId="10" applyNumberFormat="1" applyFont="1" applyBorder="1" applyAlignment="1">
      <alignment vertical="center"/>
    </xf>
    <xf numFmtId="172" fontId="18" fillId="0" borderId="12" xfId="10" applyNumberFormat="1" applyFont="1" applyBorder="1" applyAlignment="1">
      <alignment vertical="center"/>
    </xf>
    <xf numFmtId="172" fontId="18" fillId="0" borderId="15" xfId="10" applyNumberFormat="1" applyFont="1" applyBorder="1" applyAlignment="1">
      <alignment vertical="center"/>
    </xf>
    <xf numFmtId="9" fontId="18" fillId="0" borderId="16" xfId="28" applyFont="1" applyBorder="1" applyAlignment="1">
      <alignment vertical="center"/>
    </xf>
    <xf numFmtId="0" fontId="3" fillId="10" borderId="3" xfId="0" applyFont="1" applyFill="1" applyBorder="1" applyAlignment="1">
      <alignment horizontal="center" vertical="center" wrapText="1"/>
    </xf>
    <xf numFmtId="49" fontId="3" fillId="10" borderId="3" xfId="0" applyNumberFormat="1"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4" xfId="0" applyFont="1" applyFill="1" applyBorder="1" applyAlignment="1">
      <alignment horizontal="center" vertical="center" wrapText="1"/>
    </xf>
    <xf numFmtId="175" fontId="10" fillId="0" borderId="6" xfId="15" applyNumberFormat="1" applyFont="1" applyFill="1" applyBorder="1" applyAlignment="1">
      <alignment horizontal="center" vertical="center"/>
    </xf>
    <xf numFmtId="0" fontId="14" fillId="12" borderId="6" xfId="0" applyFont="1" applyFill="1" applyBorder="1" applyAlignment="1">
      <alignment horizontal="center" vertical="center"/>
    </xf>
    <xf numFmtId="0" fontId="10" fillId="12" borderId="6" xfId="0" applyFont="1" applyFill="1" applyBorder="1" applyAlignment="1">
      <alignment horizontal="center" vertical="center"/>
    </xf>
    <xf numFmtId="9" fontId="18" fillId="0" borderId="12" xfId="28" applyFont="1" applyBorder="1" applyAlignment="1">
      <alignment vertical="center"/>
    </xf>
    <xf numFmtId="0" fontId="9" fillId="10" borderId="12" xfId="0" applyFont="1" applyFill="1" applyBorder="1" applyAlignment="1">
      <alignment horizontal="center" vertical="center" wrapText="1"/>
    </xf>
    <xf numFmtId="9" fontId="32" fillId="10" borderId="6" xfId="28" applyFont="1" applyFill="1" applyBorder="1" applyAlignment="1">
      <alignment horizontal="center" vertical="center" wrapText="1"/>
    </xf>
    <xf numFmtId="9" fontId="30" fillId="0" borderId="0" xfId="28" applyFont="1" applyAlignment="1">
      <alignment vertical="center"/>
    </xf>
    <xf numFmtId="176" fontId="14" fillId="0" borderId="6" xfId="14" applyNumberFormat="1" applyFont="1" applyBorder="1" applyAlignment="1">
      <alignment vertical="center"/>
    </xf>
    <xf numFmtId="176" fontId="10" fillId="11" borderId="6" xfId="14" applyNumberFormat="1" applyFont="1" applyFill="1" applyBorder="1" applyAlignment="1">
      <alignment horizontal="center" vertical="center"/>
    </xf>
    <xf numFmtId="0" fontId="9" fillId="13" borderId="6" xfId="22" applyFont="1" applyFill="1" applyBorder="1" applyAlignment="1">
      <alignment horizontal="center" vertical="center" wrapText="1"/>
    </xf>
    <xf numFmtId="0" fontId="9" fillId="9" borderId="67" xfId="22" applyFont="1" applyFill="1" applyBorder="1" applyAlignment="1">
      <alignment vertical="center" wrapText="1"/>
    </xf>
    <xf numFmtId="0" fontId="9" fillId="9" borderId="68" xfId="22" applyFont="1" applyFill="1" applyBorder="1" applyAlignment="1">
      <alignment vertical="center" wrapText="1"/>
    </xf>
    <xf numFmtId="0" fontId="9" fillId="0" borderId="5" xfId="22" applyFont="1" applyBorder="1" applyAlignment="1">
      <alignment horizontal="center" vertical="center" wrapText="1"/>
    </xf>
    <xf numFmtId="0" fontId="9" fillId="13" borderId="18" xfId="22" applyFont="1" applyFill="1" applyBorder="1" applyAlignment="1">
      <alignment horizontal="center" vertical="center" wrapText="1"/>
    </xf>
    <xf numFmtId="0" fontId="9" fillId="13" borderId="19" xfId="22" applyFont="1" applyFill="1" applyBorder="1" applyAlignment="1">
      <alignment horizontal="center" vertical="center" wrapText="1"/>
    </xf>
    <xf numFmtId="172" fontId="18" fillId="0" borderId="21" xfId="10" applyNumberFormat="1" applyFont="1" applyBorder="1" applyAlignment="1">
      <alignment vertical="center"/>
    </xf>
    <xf numFmtId="172" fontId="18" fillId="0" borderId="22" xfId="10" applyNumberFormat="1" applyFont="1" applyBorder="1" applyAlignment="1">
      <alignment vertical="center"/>
    </xf>
    <xf numFmtId="172" fontId="18" fillId="0" borderId="16" xfId="10" applyNumberFormat="1" applyFont="1" applyBorder="1" applyAlignment="1">
      <alignment vertical="center"/>
    </xf>
    <xf numFmtId="0" fontId="8" fillId="0" borderId="23" xfId="22" applyFont="1" applyBorder="1" applyAlignment="1">
      <alignment horizontal="left" vertical="center" wrapText="1"/>
    </xf>
    <xf numFmtId="168" fontId="9" fillId="0" borderId="5" xfId="11" applyFont="1" applyFill="1" applyBorder="1" applyAlignment="1" applyProtection="1">
      <alignment horizontal="center" vertical="center" wrapText="1"/>
    </xf>
    <xf numFmtId="9" fontId="9" fillId="0" borderId="6" xfId="22" applyNumberFormat="1" applyFont="1" applyBorder="1" applyAlignment="1">
      <alignment horizontal="center" vertical="center" wrapText="1"/>
    </xf>
    <xf numFmtId="9" fontId="9" fillId="0" borderId="5" xfId="22" applyNumberFormat="1" applyFont="1" applyBorder="1" applyAlignment="1">
      <alignment horizontal="center" vertical="center" wrapText="1"/>
    </xf>
    <xf numFmtId="0" fontId="9" fillId="13" borderId="24" xfId="22" applyFont="1" applyFill="1" applyBorder="1" applyAlignment="1">
      <alignment horizontal="center" vertical="center" wrapText="1"/>
    </xf>
    <xf numFmtId="0" fontId="9" fillId="13" borderId="25" xfId="22" applyFont="1" applyFill="1" applyBorder="1" applyAlignment="1">
      <alignment horizontal="center" vertical="center" wrapText="1"/>
    </xf>
    <xf numFmtId="0" fontId="9" fillId="13" borderId="26" xfId="22" applyFont="1" applyFill="1" applyBorder="1" applyAlignment="1">
      <alignment horizontal="center" vertical="center" wrapText="1"/>
    </xf>
    <xf numFmtId="172" fontId="18" fillId="0" borderId="23" xfId="10" applyNumberFormat="1" applyFont="1" applyBorder="1" applyAlignment="1">
      <alignment vertical="center"/>
    </xf>
    <xf numFmtId="172" fontId="18" fillId="0" borderId="5" xfId="10" applyNumberFormat="1" applyFont="1" applyBorder="1" applyAlignment="1">
      <alignment vertical="center"/>
    </xf>
    <xf numFmtId="9" fontId="18" fillId="0" borderId="28" xfId="28" applyFont="1" applyBorder="1" applyAlignment="1">
      <alignment vertical="center"/>
    </xf>
    <xf numFmtId="0" fontId="8" fillId="0" borderId="1" xfId="22" applyFont="1" applyBorder="1" applyAlignment="1">
      <alignment horizontal="left" vertical="center" wrapText="1"/>
    </xf>
    <xf numFmtId="3" fontId="9" fillId="0" borderId="0" xfId="22" applyNumberFormat="1" applyFont="1" applyAlignment="1">
      <alignment horizontal="center" vertical="center" wrapText="1"/>
    </xf>
    <xf numFmtId="168" fontId="9" fillId="0" borderId="0" xfId="11" applyFont="1" applyFill="1" applyBorder="1" applyAlignment="1" applyProtection="1">
      <alignment horizontal="center" vertical="center" wrapText="1"/>
    </xf>
    <xf numFmtId="0" fontId="31" fillId="0" borderId="0" xfId="22" applyFont="1" applyAlignment="1">
      <alignment horizontal="center" vertical="center" wrapText="1"/>
    </xf>
    <xf numFmtId="0" fontId="31" fillId="0" borderId="2" xfId="22" applyFont="1" applyBorder="1" applyAlignment="1">
      <alignment horizontal="center" vertical="center" wrapText="1"/>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30" fillId="0" borderId="15" xfId="0" applyFont="1" applyBorder="1" applyAlignment="1">
      <alignment horizontal="center" vertical="center"/>
    </xf>
    <xf numFmtId="0" fontId="15" fillId="0" borderId="22" xfId="0" applyFont="1" applyBorder="1" applyAlignment="1">
      <alignment horizontal="left" vertical="center" wrapText="1"/>
    </xf>
    <xf numFmtId="0" fontId="15" fillId="0" borderId="16" xfId="0" applyFont="1" applyBorder="1" applyAlignment="1">
      <alignment horizontal="left" vertical="center" wrapText="1"/>
    </xf>
    <xf numFmtId="0" fontId="36" fillId="0" borderId="28" xfId="0" applyFont="1" applyBorder="1" applyAlignment="1">
      <alignment horizontal="left" vertical="center" wrapText="1"/>
    </xf>
    <xf numFmtId="0" fontId="0" fillId="0" borderId="6" xfId="0" applyBorder="1"/>
    <xf numFmtId="0" fontId="0" fillId="0" borderId="13" xfId="0" applyBorder="1"/>
    <xf numFmtId="0" fontId="0" fillId="0" borderId="23" xfId="0" applyBorder="1"/>
    <xf numFmtId="0" fontId="0" fillId="0" borderId="5" xfId="0" applyBorder="1"/>
    <xf numFmtId="0" fontId="9" fillId="13" borderId="23" xfId="22" applyFont="1" applyFill="1" applyBorder="1" applyAlignment="1">
      <alignment horizontal="center" vertical="center" wrapText="1"/>
    </xf>
    <xf numFmtId="0" fontId="9" fillId="13" borderId="5" xfId="22" applyFont="1" applyFill="1" applyBorder="1" applyAlignment="1">
      <alignment horizontal="center" vertical="center" wrapText="1"/>
    </xf>
    <xf numFmtId="0" fontId="9" fillId="13" borderId="20" xfId="22" applyFont="1" applyFill="1" applyBorder="1" applyAlignment="1">
      <alignment vertical="center" wrapText="1"/>
    </xf>
    <xf numFmtId="0" fontId="9" fillId="13" borderId="13" xfId="22" applyFont="1" applyFill="1" applyBorder="1" applyAlignment="1">
      <alignment vertical="center" wrapText="1"/>
    </xf>
    <xf numFmtId="0" fontId="9" fillId="13" borderId="23" xfId="22" applyFont="1" applyFill="1" applyBorder="1" applyAlignment="1">
      <alignment vertical="center" wrapText="1"/>
    </xf>
    <xf numFmtId="0" fontId="9" fillId="13" borderId="31" xfId="22" applyFont="1" applyFill="1" applyBorder="1" applyAlignment="1">
      <alignment horizontal="center" vertical="center" wrapText="1"/>
    </xf>
    <xf numFmtId="0" fontId="9" fillId="12" borderId="0" xfId="22" applyFont="1" applyFill="1" applyAlignment="1">
      <alignment vertical="center" wrapText="1"/>
    </xf>
    <xf numFmtId="0" fontId="14" fillId="0" borderId="6" xfId="0" applyFont="1" applyBorder="1" applyAlignment="1">
      <alignment horizontal="center" vertical="center" wrapText="1"/>
    </xf>
    <xf numFmtId="169" fontId="9" fillId="0" borderId="1" xfId="10" applyFont="1" applyBorder="1" applyAlignment="1">
      <alignment vertical="center" wrapText="1"/>
    </xf>
    <xf numFmtId="9" fontId="9" fillId="0" borderId="3" xfId="22" applyNumberFormat="1" applyFont="1" applyBorder="1" applyAlignment="1">
      <alignment horizontal="center" vertical="center" wrapText="1"/>
    </xf>
    <xf numFmtId="9" fontId="8" fillId="0" borderId="6" xfId="28" applyFont="1" applyBorder="1" applyAlignment="1">
      <alignment horizontal="center" vertical="center" wrapText="1"/>
    </xf>
    <xf numFmtId="9" fontId="8" fillId="0" borderId="4" xfId="29" applyFont="1" applyFill="1" applyBorder="1" applyAlignment="1" applyProtection="1">
      <alignment horizontal="center" vertical="center" wrapText="1"/>
      <protection locked="0"/>
    </xf>
    <xf numFmtId="9" fontId="8" fillId="9" borderId="4" xfId="29" applyFont="1" applyFill="1" applyBorder="1" applyAlignment="1" applyProtection="1">
      <alignment horizontal="center" vertical="center" wrapText="1"/>
      <protection locked="0"/>
    </xf>
    <xf numFmtId="172" fontId="18" fillId="9" borderId="4" xfId="10" applyNumberFormat="1" applyFont="1" applyFill="1" applyBorder="1" applyAlignment="1">
      <alignment vertical="center"/>
    </xf>
    <xf numFmtId="172" fontId="18" fillId="9" borderId="13" xfId="10" applyNumberFormat="1" applyFont="1" applyFill="1" applyBorder="1" applyAlignment="1">
      <alignment vertical="center"/>
    </xf>
    <xf numFmtId="172" fontId="18" fillId="9" borderId="6" xfId="10" applyNumberFormat="1" applyFont="1" applyFill="1" applyBorder="1" applyAlignment="1">
      <alignment vertical="center"/>
    </xf>
    <xf numFmtId="172" fontId="18" fillId="9" borderId="5" xfId="10" applyNumberFormat="1" applyFont="1" applyFill="1" applyBorder="1" applyAlignment="1">
      <alignment vertical="center"/>
    </xf>
    <xf numFmtId="9" fontId="34" fillId="0" borderId="6" xfId="29" applyFont="1" applyFill="1" applyBorder="1" applyAlignment="1" applyProtection="1">
      <alignment horizontal="center" vertical="center" wrapText="1"/>
      <protection locked="0"/>
    </xf>
    <xf numFmtId="0" fontId="30" fillId="0" borderId="39" xfId="0" applyFont="1" applyBorder="1" applyAlignment="1">
      <alignment horizontal="center" vertical="center" wrapText="1"/>
    </xf>
    <xf numFmtId="0" fontId="8" fillId="0" borderId="8" xfId="0" applyFont="1" applyBorder="1" applyAlignment="1">
      <alignment horizontal="center" vertical="center" wrapText="1"/>
    </xf>
    <xf numFmtId="0" fontId="30" fillId="0" borderId="12" xfId="0" applyFont="1" applyBorder="1" applyAlignment="1">
      <alignment horizontal="center" vertical="center"/>
    </xf>
    <xf numFmtId="0" fontId="42" fillId="0" borderId="6" xfId="0" applyFont="1" applyBorder="1" applyAlignment="1">
      <alignment horizontal="center" vertical="center" wrapText="1"/>
    </xf>
    <xf numFmtId="0" fontId="42" fillId="0" borderId="6" xfId="0" applyFont="1" applyBorder="1" applyAlignment="1">
      <alignment horizontal="center" vertical="center"/>
    </xf>
    <xf numFmtId="9" fontId="42" fillId="0" borderId="6" xfId="0" applyNumberFormat="1" applyFont="1" applyBorder="1" applyAlignment="1">
      <alignment horizontal="center" vertical="center"/>
    </xf>
    <xf numFmtId="0" fontId="30" fillId="0" borderId="4" xfId="0" applyFont="1" applyBorder="1" applyAlignment="1">
      <alignment horizontal="center" vertical="center" wrapText="1"/>
    </xf>
    <xf numFmtId="172" fontId="18" fillId="9" borderId="20" xfId="10" applyNumberFormat="1" applyFont="1" applyFill="1" applyBorder="1" applyAlignment="1">
      <alignment vertical="center"/>
    </xf>
    <xf numFmtId="172" fontId="18" fillId="9" borderId="21" xfId="10" applyNumberFormat="1" applyFont="1" applyFill="1" applyBorder="1" applyAlignment="1">
      <alignment vertical="center"/>
    </xf>
    <xf numFmtId="0" fontId="30" fillId="0" borderId="6" xfId="28" applyNumberFormat="1" applyFont="1" applyBorder="1" applyAlignment="1">
      <alignment vertical="center" wrapText="1"/>
    </xf>
    <xf numFmtId="0" fontId="9" fillId="0" borderId="8" xfId="22" applyFont="1" applyBorder="1" applyAlignment="1">
      <alignment horizontal="center" vertical="center" wrapText="1"/>
    </xf>
    <xf numFmtId="0" fontId="9" fillId="13" borderId="3" xfId="22" applyFont="1" applyFill="1" applyBorder="1" applyAlignment="1">
      <alignment horizontal="center" vertical="center" wrapText="1"/>
    </xf>
    <xf numFmtId="0" fontId="9" fillId="10" borderId="71" xfId="22" applyFont="1" applyFill="1" applyBorder="1" applyAlignment="1">
      <alignment horizontal="left" vertical="center" wrapText="1"/>
    </xf>
    <xf numFmtId="0" fontId="9" fillId="0" borderId="30" xfId="22" applyFont="1" applyBorder="1" applyAlignment="1">
      <alignment horizontal="left" vertical="center" wrapText="1"/>
    </xf>
    <xf numFmtId="0" fontId="9" fillId="0" borderId="73" xfId="22" applyFont="1" applyBorder="1" applyAlignment="1">
      <alignment horizontal="center" vertical="center" wrapText="1"/>
    </xf>
    <xf numFmtId="9" fontId="30" fillId="0" borderId="6" xfId="0" applyNumberFormat="1" applyFont="1" applyBorder="1" applyAlignment="1">
      <alignment vertical="center"/>
    </xf>
    <xf numFmtId="9" fontId="30" fillId="10" borderId="5" xfId="30" applyFont="1" applyFill="1" applyBorder="1" applyAlignment="1" applyProtection="1">
      <alignment horizontal="center" vertical="center" wrapText="1"/>
    </xf>
    <xf numFmtId="0" fontId="43" fillId="0" borderId="6" xfId="34" applyNumberFormat="1" applyBorder="1" applyAlignment="1">
      <alignment vertical="center" wrapText="1"/>
    </xf>
    <xf numFmtId="172" fontId="0" fillId="0" borderId="0" xfId="0" applyNumberFormat="1" applyAlignment="1">
      <alignment vertical="center"/>
    </xf>
    <xf numFmtId="1" fontId="30" fillId="10" borderId="5" xfId="30" applyNumberFormat="1" applyFont="1" applyFill="1" applyBorder="1" applyAlignment="1" applyProtection="1">
      <alignment horizontal="center" vertical="center" wrapText="1"/>
    </xf>
    <xf numFmtId="1" fontId="9" fillId="0" borderId="3" xfId="10" applyNumberFormat="1" applyFont="1" applyFill="1" applyBorder="1" applyAlignment="1" applyProtection="1">
      <alignment horizontal="center" vertical="center" wrapText="1"/>
    </xf>
    <xf numFmtId="1" fontId="9" fillId="10" borderId="5" xfId="28" applyNumberFormat="1" applyFont="1" applyFill="1" applyBorder="1" applyAlignment="1" applyProtection="1">
      <alignment horizontal="center" vertical="center" wrapText="1"/>
    </xf>
    <xf numFmtId="1" fontId="31" fillId="10" borderId="5" xfId="30" applyNumberFormat="1" applyFont="1" applyFill="1" applyBorder="1" applyAlignment="1" applyProtection="1">
      <alignment vertical="center" wrapText="1"/>
    </xf>
    <xf numFmtId="1" fontId="9" fillId="10" borderId="5" xfId="28" applyNumberFormat="1" applyFont="1" applyFill="1" applyBorder="1" applyAlignment="1" applyProtection="1">
      <alignment vertical="center" wrapText="1"/>
    </xf>
    <xf numFmtId="0" fontId="0" fillId="0" borderId="6" xfId="0" applyBorder="1" applyAlignment="1">
      <alignment horizontal="center" vertical="center"/>
    </xf>
    <xf numFmtId="9" fontId="18" fillId="0" borderId="27" xfId="28" applyFont="1" applyBorder="1" applyAlignment="1">
      <alignment vertical="center"/>
    </xf>
    <xf numFmtId="172" fontId="0" fillId="0" borderId="0" xfId="10" applyNumberFormat="1" applyFont="1" applyAlignment="1">
      <alignment vertical="center"/>
    </xf>
    <xf numFmtId="0" fontId="42" fillId="0" borderId="12" xfId="0" applyFont="1" applyBorder="1" applyAlignment="1">
      <alignment vertical="center" wrapText="1"/>
    </xf>
    <xf numFmtId="9" fontId="0" fillId="0" borderId="6" xfId="0" applyNumberFormat="1" applyBorder="1" applyAlignment="1">
      <alignment vertical="center"/>
    </xf>
    <xf numFmtId="0" fontId="0" fillId="0" borderId="6" xfId="0" applyBorder="1" applyAlignment="1">
      <alignment vertical="center"/>
    </xf>
    <xf numFmtId="0" fontId="42" fillId="0" borderId="6" xfId="0" applyFont="1" applyBorder="1" applyAlignment="1">
      <alignment vertical="center"/>
    </xf>
    <xf numFmtId="0" fontId="29" fillId="0" borderId="71" xfId="0" applyFont="1" applyBorder="1"/>
    <xf numFmtId="0" fontId="38" fillId="0" borderId="71" xfId="0" applyFont="1" applyBorder="1"/>
    <xf numFmtId="0" fontId="0" fillId="0" borderId="73" xfId="0" applyBorder="1"/>
    <xf numFmtId="0" fontId="0" fillId="0" borderId="73" xfId="0" applyBorder="1" applyAlignment="1">
      <alignment vertical="center"/>
    </xf>
    <xf numFmtId="0" fontId="0" fillId="0" borderId="71" xfId="0" applyBorder="1"/>
    <xf numFmtId="0" fontId="0" fillId="0" borderId="71" xfId="0" applyBorder="1" applyAlignment="1">
      <alignment vertical="center"/>
    </xf>
    <xf numFmtId="0" fontId="0" fillId="14" borderId="71" xfId="0" applyFill="1" applyBorder="1"/>
    <xf numFmtId="9" fontId="30" fillId="10" borderId="5" xfId="30" applyFont="1" applyFill="1" applyBorder="1" applyAlignment="1" applyProtection="1">
      <alignment vertical="center" wrapText="1"/>
    </xf>
    <xf numFmtId="9" fontId="30" fillId="0" borderId="6" xfId="28" applyFont="1" applyBorder="1" applyAlignment="1">
      <alignment vertical="center" wrapText="1"/>
    </xf>
    <xf numFmtId="0" fontId="29" fillId="14" borderId="71" xfId="0" applyFont="1" applyFill="1" applyBorder="1"/>
    <xf numFmtId="0" fontId="29" fillId="14" borderId="71" xfId="0" applyFont="1" applyFill="1" applyBorder="1" applyAlignment="1">
      <alignment vertical="center"/>
    </xf>
    <xf numFmtId="0" fontId="34" fillId="10" borderId="5" xfId="30" applyNumberFormat="1" applyFont="1" applyFill="1" applyBorder="1" applyAlignment="1" applyProtection="1">
      <alignment horizontal="center" vertical="center" wrapText="1"/>
    </xf>
    <xf numFmtId="9" fontId="43" fillId="0" borderId="6" xfId="34" applyNumberFormat="1" applyBorder="1" applyAlignment="1">
      <alignment vertical="center" wrapText="1"/>
    </xf>
    <xf numFmtId="3" fontId="52" fillId="0" borderId="6" xfId="0" applyNumberFormat="1" applyFont="1" applyBorder="1"/>
    <xf numFmtId="3" fontId="52" fillId="0" borderId="39" xfId="0" applyNumberFormat="1" applyFont="1" applyBorder="1"/>
    <xf numFmtId="0" fontId="49" fillId="15" borderId="21" xfId="0" applyFont="1" applyFill="1" applyBorder="1"/>
    <xf numFmtId="0" fontId="49" fillId="15" borderId="43" xfId="0" applyFont="1" applyFill="1" applyBorder="1"/>
    <xf numFmtId="3" fontId="49" fillId="15" borderId="43" xfId="0" applyNumberFormat="1" applyFont="1" applyFill="1" applyBorder="1"/>
    <xf numFmtId="3" fontId="52" fillId="0" borderId="39" xfId="0" applyNumberFormat="1" applyFont="1" applyBorder="1" applyAlignment="1">
      <alignment vertical="center"/>
    </xf>
    <xf numFmtId="3" fontId="52" fillId="0" borderId="6" xfId="0" applyNumberFormat="1" applyFont="1" applyBorder="1" applyAlignment="1">
      <alignment vertical="center"/>
    </xf>
    <xf numFmtId="3" fontId="53" fillId="0" borderId="39" xfId="0" applyNumberFormat="1" applyFont="1" applyBorder="1" applyAlignment="1">
      <alignment horizontal="center" vertical="center"/>
    </xf>
    <xf numFmtId="9" fontId="51" fillId="0" borderId="6" xfId="0" applyNumberFormat="1" applyFont="1" applyBorder="1" applyAlignment="1">
      <alignment vertical="center"/>
    </xf>
    <xf numFmtId="9" fontId="51" fillId="0" borderId="39" xfId="0" applyNumberFormat="1" applyFont="1" applyBorder="1" applyAlignment="1">
      <alignment vertical="center"/>
    </xf>
    <xf numFmtId="0" fontId="43" fillId="0" borderId="0" xfId="34" applyAlignment="1">
      <alignment vertical="center" wrapText="1"/>
    </xf>
    <xf numFmtId="0" fontId="9" fillId="0" borderId="71" xfId="22" applyFont="1" applyBorder="1" applyAlignment="1">
      <alignment horizontal="left" vertical="center" wrapText="1"/>
    </xf>
    <xf numFmtId="9" fontId="8" fillId="0" borderId="71" xfId="28" applyFont="1" applyBorder="1" applyAlignment="1">
      <alignment horizontal="center" vertical="center" wrapText="1"/>
    </xf>
    <xf numFmtId="9" fontId="8" fillId="10" borderId="71" xfId="28" applyFont="1" applyFill="1" applyBorder="1" applyAlignment="1" applyProtection="1">
      <alignment horizontal="center" vertical="center" wrapText="1"/>
      <protection locked="0"/>
    </xf>
    <xf numFmtId="9" fontId="8" fillId="0" borderId="71" xfId="29" applyFont="1" applyFill="1" applyBorder="1" applyAlignment="1" applyProtection="1">
      <alignment horizontal="center" vertical="center" wrapText="1"/>
      <protection locked="0"/>
    </xf>
    <xf numFmtId="9" fontId="8" fillId="9" borderId="71" xfId="29" applyFont="1" applyFill="1" applyBorder="1" applyAlignment="1" applyProtection="1">
      <alignment horizontal="center" vertical="center" wrapText="1"/>
      <protection locked="0"/>
    </xf>
    <xf numFmtId="9" fontId="8" fillId="0" borderId="39" xfId="29" applyFont="1" applyFill="1" applyBorder="1" applyAlignment="1" applyProtection="1">
      <alignment horizontal="center" vertical="center" wrapText="1"/>
      <protection locked="0"/>
    </xf>
    <xf numFmtId="9" fontId="8" fillId="10" borderId="39" xfId="28" applyFont="1" applyFill="1" applyBorder="1" applyAlignment="1" applyProtection="1">
      <alignment horizontal="center" vertical="center" wrapText="1"/>
      <protection locked="0"/>
    </xf>
    <xf numFmtId="0" fontId="9" fillId="10" borderId="3" xfId="22" applyFont="1" applyFill="1" applyBorder="1" applyAlignment="1">
      <alignment horizontal="left" vertical="center" wrapText="1"/>
    </xf>
    <xf numFmtId="9" fontId="8" fillId="10" borderId="3" xfId="28" applyFont="1" applyFill="1" applyBorder="1" applyAlignment="1" applyProtection="1">
      <alignment horizontal="center" vertical="center" wrapText="1"/>
      <protection locked="0"/>
    </xf>
    <xf numFmtId="0" fontId="9" fillId="10" borderId="19" xfId="22" applyFont="1" applyFill="1" applyBorder="1" applyAlignment="1">
      <alignment horizontal="left" vertical="center" wrapText="1"/>
    </xf>
    <xf numFmtId="9" fontId="8" fillId="10" borderId="19" xfId="28" applyFont="1" applyFill="1" applyBorder="1" applyAlignment="1" applyProtection="1">
      <alignment horizontal="center" vertical="center" wrapText="1"/>
      <protection locked="0"/>
    </xf>
    <xf numFmtId="9" fontId="8" fillId="0" borderId="73" xfId="29" applyFont="1" applyFill="1" applyBorder="1" applyAlignment="1" applyProtection="1">
      <alignment horizontal="center" vertical="center" wrapText="1"/>
      <protection locked="0"/>
    </xf>
    <xf numFmtId="0" fontId="30" fillId="0" borderId="6" xfId="28" applyNumberFormat="1" applyFont="1" applyFill="1" applyBorder="1" applyAlignment="1">
      <alignment vertical="center" wrapText="1"/>
    </xf>
    <xf numFmtId="9" fontId="18" fillId="0" borderId="6" xfId="28" applyFont="1" applyBorder="1" applyAlignment="1">
      <alignment vertical="center"/>
    </xf>
    <xf numFmtId="9" fontId="18" fillId="0" borderId="5" xfId="28" applyFont="1" applyBorder="1" applyAlignment="1">
      <alignment vertical="center"/>
    </xf>
    <xf numFmtId="3" fontId="49" fillId="0" borderId="14" xfId="0" applyNumberFormat="1" applyFont="1" applyBorder="1" applyAlignment="1">
      <alignment horizontal="center" vertical="center"/>
    </xf>
    <xf numFmtId="3" fontId="49" fillId="0" borderId="11" xfId="0" applyNumberFormat="1" applyFont="1" applyBorder="1" applyAlignment="1">
      <alignment horizontal="center" vertical="center"/>
    </xf>
    <xf numFmtId="3" fontId="49" fillId="15" borderId="14" xfId="0" applyNumberFormat="1" applyFont="1" applyFill="1" applyBorder="1" applyAlignment="1">
      <alignment horizontal="center" vertical="center"/>
    </xf>
    <xf numFmtId="3" fontId="18" fillId="0" borderId="6" xfId="10" applyNumberFormat="1" applyFont="1" applyBorder="1" applyAlignment="1">
      <alignment horizontal="center" vertical="center"/>
    </xf>
    <xf numFmtId="3" fontId="49" fillId="0" borderId="18" xfId="0" applyNumberFormat="1" applyFont="1" applyBorder="1" applyAlignment="1">
      <alignment horizontal="center" vertical="center"/>
    </xf>
    <xf numFmtId="3" fontId="49" fillId="0" borderId="46" xfId="0" applyNumberFormat="1" applyFont="1" applyBorder="1" applyAlignment="1">
      <alignment horizontal="center" vertical="center"/>
    </xf>
    <xf numFmtId="3" fontId="18" fillId="9" borderId="21" xfId="10" applyNumberFormat="1" applyFont="1" applyFill="1" applyBorder="1" applyAlignment="1">
      <alignment horizontal="center" vertical="center"/>
    </xf>
    <xf numFmtId="3" fontId="18" fillId="0" borderId="21" xfId="10" applyNumberFormat="1" applyFont="1" applyBorder="1" applyAlignment="1">
      <alignment horizontal="center" vertical="center"/>
    </xf>
    <xf numFmtId="3" fontId="18" fillId="9" borderId="6" xfId="10" applyNumberFormat="1" applyFont="1" applyFill="1" applyBorder="1" applyAlignment="1">
      <alignment horizontal="center" vertical="center"/>
    </xf>
    <xf numFmtId="3" fontId="18" fillId="0" borderId="5" xfId="10" applyNumberFormat="1" applyFont="1" applyBorder="1" applyAlignment="1">
      <alignment horizontal="center" vertical="center"/>
    </xf>
    <xf numFmtId="0" fontId="9" fillId="10" borderId="75" xfId="22" applyFont="1" applyFill="1" applyBorder="1" applyAlignment="1">
      <alignment horizontal="left" vertical="center" wrapText="1"/>
    </xf>
    <xf numFmtId="1" fontId="32" fillId="10" borderId="75" xfId="30" applyNumberFormat="1" applyFont="1" applyFill="1" applyBorder="1" applyAlignment="1" applyProtection="1">
      <alignment horizontal="center" vertical="center" wrapText="1"/>
    </xf>
    <xf numFmtId="172" fontId="18" fillId="0" borderId="13" xfId="10" applyNumberFormat="1" applyFont="1" applyFill="1" applyBorder="1" applyAlignment="1">
      <alignment vertical="center"/>
    </xf>
    <xf numFmtId="9" fontId="9" fillId="0" borderId="3" xfId="28" applyFont="1" applyFill="1" applyBorder="1" applyAlignment="1" applyProtection="1">
      <alignment horizontal="center" vertical="center" wrapText="1"/>
    </xf>
    <xf numFmtId="9" fontId="8" fillId="10" borderId="79" xfId="28" applyFont="1" applyFill="1" applyBorder="1" applyAlignment="1" applyProtection="1">
      <alignment horizontal="center" vertical="center" wrapText="1"/>
      <protection locked="0"/>
    </xf>
    <xf numFmtId="9" fontId="30" fillId="0" borderId="6" xfId="28" applyFont="1" applyFill="1" applyBorder="1" applyAlignment="1">
      <alignment vertical="center" wrapText="1"/>
    </xf>
    <xf numFmtId="9" fontId="34" fillId="0" borderId="6" xfId="28" applyFont="1" applyFill="1" applyBorder="1" applyAlignment="1">
      <alignment horizontal="center" vertical="center" wrapText="1"/>
    </xf>
    <xf numFmtId="9" fontId="8" fillId="0" borderId="6" xfId="28" applyFont="1" applyBorder="1" applyAlignment="1">
      <alignment horizontal="left" vertical="center" wrapText="1"/>
    </xf>
    <xf numFmtId="9" fontId="30" fillId="0" borderId="6" xfId="28" applyFont="1" applyFill="1" applyBorder="1" applyAlignment="1">
      <alignment vertical="center"/>
    </xf>
    <xf numFmtId="9" fontId="18" fillId="9" borderId="6" xfId="28" applyFont="1" applyFill="1" applyBorder="1" applyAlignment="1">
      <alignment vertical="center"/>
    </xf>
    <xf numFmtId="9" fontId="18" fillId="9" borderId="5" xfId="28" applyFont="1" applyFill="1" applyBorder="1" applyAlignment="1">
      <alignment vertical="center"/>
    </xf>
    <xf numFmtId="172" fontId="18" fillId="9" borderId="23" xfId="10" applyNumberFormat="1" applyFont="1" applyFill="1" applyBorder="1" applyAlignment="1">
      <alignment vertical="center"/>
    </xf>
    <xf numFmtId="14" fontId="0" fillId="0" borderId="14" xfId="0" applyNumberFormat="1" applyBorder="1" applyAlignment="1">
      <alignment vertical="center"/>
    </xf>
    <xf numFmtId="0" fontId="0" fillId="0" borderId="4" xfId="0" applyBorder="1" applyAlignment="1">
      <alignment vertical="center" wrapText="1"/>
    </xf>
    <xf numFmtId="0" fontId="8" fillId="0" borderId="5" xfId="22" applyFont="1" applyBorder="1" applyAlignment="1">
      <alignment horizontal="left" vertical="center" wrapText="1"/>
    </xf>
    <xf numFmtId="0" fontId="8" fillId="0" borderId="28" xfId="22" applyFont="1" applyBorder="1" applyAlignment="1">
      <alignment horizontal="left" vertical="center" wrapText="1"/>
    </xf>
    <xf numFmtId="0" fontId="9" fillId="13" borderId="47" xfId="22" applyFont="1" applyFill="1" applyBorder="1" applyAlignment="1">
      <alignment horizontal="center" vertical="center" wrapText="1"/>
    </xf>
    <xf numFmtId="0" fontId="9" fillId="13" borderId="45" xfId="22" applyFont="1" applyFill="1" applyBorder="1" applyAlignment="1">
      <alignment horizontal="center" vertical="center" wrapText="1"/>
    </xf>
    <xf numFmtId="0" fontId="9" fillId="13" borderId="48" xfId="22" applyFont="1" applyFill="1" applyBorder="1" applyAlignment="1">
      <alignment horizontal="center" vertical="center" wrapText="1"/>
    </xf>
    <xf numFmtId="0" fontId="9" fillId="13" borderId="32" xfId="22" applyFont="1" applyFill="1" applyBorder="1" applyAlignment="1">
      <alignment horizontal="center" vertical="center" wrapText="1"/>
    </xf>
    <xf numFmtId="0" fontId="9" fillId="13" borderId="33" xfId="22" applyFont="1" applyFill="1" applyBorder="1" applyAlignment="1">
      <alignment horizontal="center" vertical="center" wrapText="1"/>
    </xf>
    <xf numFmtId="0" fontId="9" fillId="13" borderId="34" xfId="22" applyFont="1" applyFill="1" applyBorder="1" applyAlignment="1">
      <alignment horizontal="center" vertical="center" wrapText="1"/>
    </xf>
    <xf numFmtId="0" fontId="9" fillId="0" borderId="32" xfId="22" applyFont="1" applyBorder="1" applyAlignment="1">
      <alignment horizontal="center" vertical="center" wrapText="1"/>
    </xf>
    <xf numFmtId="0" fontId="9" fillId="0" borderId="33" xfId="22" applyFont="1" applyBorder="1" applyAlignment="1">
      <alignment horizontal="center" vertical="center" wrapText="1"/>
    </xf>
    <xf numFmtId="0" fontId="9" fillId="0" borderId="34" xfId="22" applyFont="1" applyBorder="1" applyAlignment="1">
      <alignment horizontal="center" vertical="center" wrapText="1"/>
    </xf>
    <xf numFmtId="0" fontId="9" fillId="13" borderId="6" xfId="22" applyFont="1" applyFill="1" applyBorder="1" applyAlignment="1">
      <alignment horizontal="center" vertical="center" wrapText="1"/>
    </xf>
    <xf numFmtId="0" fontId="8" fillId="0" borderId="5" xfId="22" applyFont="1" applyBorder="1" applyAlignment="1">
      <alignment horizontal="center" vertical="center" wrapText="1"/>
    </xf>
    <xf numFmtId="3" fontId="9" fillId="0" borderId="5" xfId="22" applyNumberFormat="1" applyFont="1" applyBorder="1" applyAlignment="1">
      <alignment horizontal="center" vertical="center" wrapText="1"/>
    </xf>
    <xf numFmtId="0" fontId="9" fillId="9" borderId="45" xfId="22" applyFont="1" applyFill="1" applyBorder="1" applyAlignment="1">
      <alignment horizontal="left" vertical="center" wrapText="1"/>
    </xf>
    <xf numFmtId="0" fontId="9" fillId="13" borderId="13" xfId="22" applyFont="1" applyFill="1" applyBorder="1" applyAlignment="1">
      <alignment horizontal="center" vertical="center" wrapText="1"/>
    </xf>
    <xf numFmtId="0" fontId="9" fillId="13" borderId="32" xfId="22" applyFont="1" applyFill="1" applyBorder="1" applyAlignment="1">
      <alignment horizontal="left" vertical="center" wrapText="1"/>
    </xf>
    <xf numFmtId="0" fontId="9" fillId="13" borderId="34" xfId="22" applyFont="1" applyFill="1" applyBorder="1" applyAlignment="1">
      <alignment horizontal="left" vertical="center" wrapText="1"/>
    </xf>
    <xf numFmtId="0" fontId="8" fillId="0" borderId="35"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47" xfId="22" applyFont="1" applyBorder="1" applyAlignment="1">
      <alignment horizontal="center" vertical="center" wrapText="1"/>
    </xf>
    <xf numFmtId="0" fontId="9" fillId="0" borderId="24" xfId="22" applyFont="1" applyBorder="1" applyAlignment="1">
      <alignment horizontal="center" vertical="center"/>
    </xf>
    <xf numFmtId="0" fontId="9" fillId="0" borderId="25" xfId="22" applyFont="1" applyBorder="1" applyAlignment="1">
      <alignment horizontal="center" vertical="center"/>
    </xf>
    <xf numFmtId="0" fontId="9" fillId="0" borderId="26" xfId="22" applyFont="1" applyBorder="1" applyAlignment="1">
      <alignment horizontal="center" vertical="center"/>
    </xf>
    <xf numFmtId="0" fontId="9" fillId="0" borderId="20" xfId="22" applyFont="1" applyBorder="1" applyAlignment="1">
      <alignment horizontal="center" vertical="center" wrapText="1"/>
    </xf>
    <xf numFmtId="0" fontId="9" fillId="0" borderId="21" xfId="22" applyFont="1" applyBorder="1" applyAlignment="1">
      <alignment horizontal="center" vertical="center" wrapText="1"/>
    </xf>
    <xf numFmtId="0" fontId="9" fillId="0" borderId="22" xfId="22" applyFont="1" applyBorder="1" applyAlignment="1">
      <alignment horizontal="center" vertical="center" wrapText="1"/>
    </xf>
    <xf numFmtId="0" fontId="9" fillId="0" borderId="23" xfId="22" applyFont="1" applyBorder="1" applyAlignment="1">
      <alignment horizontal="center" vertical="center" wrapText="1"/>
    </xf>
    <xf numFmtId="0" fontId="9" fillId="0" borderId="5" xfId="22" applyFont="1" applyBorder="1" applyAlignment="1">
      <alignment horizontal="center" vertical="center" wrapText="1"/>
    </xf>
    <xf numFmtId="0" fontId="9" fillId="0" borderId="28" xfId="22" applyFont="1" applyBorder="1" applyAlignment="1">
      <alignment horizontal="center" vertical="center" wrapText="1"/>
    </xf>
    <xf numFmtId="0" fontId="12" fillId="0" borderId="32" xfId="22" applyFont="1" applyBorder="1" applyAlignment="1">
      <alignment horizontal="center" vertical="center" wrapText="1"/>
    </xf>
    <xf numFmtId="0" fontId="12" fillId="0" borderId="33" xfId="22" applyFont="1" applyBorder="1" applyAlignment="1">
      <alignment horizontal="center" vertical="center" wrapText="1"/>
    </xf>
    <xf numFmtId="0" fontId="12" fillId="0" borderId="34" xfId="22" applyFont="1" applyBorder="1" applyAlignment="1">
      <alignment horizontal="center" vertical="center" wrapText="1"/>
    </xf>
    <xf numFmtId="0" fontId="29" fillId="0" borderId="51" xfId="0" applyFont="1" applyBorder="1" applyAlignment="1">
      <alignment horizontal="center" vertical="center" wrapText="1"/>
    </xf>
    <xf numFmtId="0" fontId="29" fillId="0" borderId="38" xfId="0" applyFont="1" applyBorder="1" applyAlignment="1">
      <alignment horizontal="center" vertical="center" wrapText="1"/>
    </xf>
    <xf numFmtId="0" fontId="9" fillId="9" borderId="20" xfId="22" applyFont="1" applyFill="1" applyBorder="1" applyAlignment="1">
      <alignment horizontal="center" vertical="center" wrapText="1"/>
    </xf>
    <xf numFmtId="0" fontId="9" fillId="9" borderId="21" xfId="22" applyFont="1" applyFill="1" applyBorder="1" applyAlignment="1">
      <alignment horizontal="center" vertical="center" wrapText="1"/>
    </xf>
    <xf numFmtId="0" fontId="9" fillId="9" borderId="22" xfId="22" applyFont="1" applyFill="1" applyBorder="1" applyAlignment="1">
      <alignment horizontal="center" vertical="center" wrapText="1"/>
    </xf>
    <xf numFmtId="0" fontId="9" fillId="13" borderId="16" xfId="22" applyFont="1" applyFill="1" applyBorder="1" applyAlignment="1">
      <alignment horizontal="center" vertical="center" wrapText="1"/>
    </xf>
    <xf numFmtId="0" fontId="15" fillId="0" borderId="32" xfId="0" applyFont="1" applyBorder="1" applyAlignment="1">
      <alignment horizontal="left" vertical="center" wrapText="1"/>
    </xf>
    <xf numFmtId="0" fontId="15" fillId="0" borderId="33" xfId="0" applyFont="1" applyBorder="1" applyAlignment="1">
      <alignment horizontal="left" vertical="center" wrapText="1"/>
    </xf>
    <xf numFmtId="0" fontId="15" fillId="0" borderId="34" xfId="0" applyFont="1" applyBorder="1" applyAlignment="1">
      <alignment horizontal="left" vertical="center" wrapText="1"/>
    </xf>
    <xf numFmtId="0" fontId="36" fillId="0" borderId="32" xfId="0" applyFont="1" applyBorder="1" applyAlignment="1">
      <alignment horizontal="left" vertical="center" wrapText="1"/>
    </xf>
    <xf numFmtId="0" fontId="36" fillId="0" borderId="33" xfId="0" applyFont="1" applyBorder="1" applyAlignment="1">
      <alignment horizontal="left" vertical="center" wrapText="1"/>
    </xf>
    <xf numFmtId="0" fontId="36" fillId="0" borderId="34" xfId="0" applyFont="1" applyBorder="1" applyAlignment="1">
      <alignment horizontal="left" vertical="center" wrapText="1"/>
    </xf>
    <xf numFmtId="0" fontId="9" fillId="13" borderId="35" xfId="22" applyFont="1" applyFill="1" applyBorder="1" applyAlignment="1">
      <alignment horizontal="left" vertical="center" wrapText="1"/>
    </xf>
    <xf numFmtId="0" fontId="9" fillId="13" borderId="37" xfId="22" applyFont="1" applyFill="1" applyBorder="1" applyAlignment="1">
      <alignment horizontal="left" vertical="center" wrapText="1"/>
    </xf>
    <xf numFmtId="0" fontId="9" fillId="13" borderId="1" xfId="22" applyFont="1" applyFill="1" applyBorder="1" applyAlignment="1">
      <alignment horizontal="left" vertical="center" wrapText="1"/>
    </xf>
    <xf numFmtId="0" fontId="9" fillId="13" borderId="2" xfId="22" applyFont="1" applyFill="1" applyBorder="1" applyAlignment="1">
      <alignment horizontal="left" vertical="center" wrapText="1"/>
    </xf>
    <xf numFmtId="0" fontId="9" fillId="13" borderId="47" xfId="22" applyFont="1" applyFill="1" applyBorder="1" applyAlignment="1">
      <alignment horizontal="left" vertical="center" wrapText="1"/>
    </xf>
    <xf numFmtId="0" fontId="9" fillId="13" borderId="48" xfId="22" applyFont="1" applyFill="1" applyBorder="1" applyAlignment="1">
      <alignment horizontal="left" vertical="center" wrapText="1"/>
    </xf>
    <xf numFmtId="0" fontId="9" fillId="13" borderId="36" xfId="22" applyFont="1" applyFill="1" applyBorder="1" applyAlignment="1">
      <alignment horizontal="left" vertical="center" wrapText="1"/>
    </xf>
    <xf numFmtId="0" fontId="9" fillId="13" borderId="0" xfId="22" applyFont="1" applyFill="1" applyAlignment="1">
      <alignment horizontal="left" vertical="center" wrapText="1"/>
    </xf>
    <xf numFmtId="0" fontId="9" fillId="13" borderId="45" xfId="22" applyFont="1" applyFill="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35" xfId="22" applyFont="1" applyBorder="1" applyAlignment="1">
      <alignment horizontal="center" vertical="center" wrapText="1"/>
    </xf>
    <xf numFmtId="0" fontId="9" fillId="0" borderId="36" xfId="22" applyFont="1" applyBorder="1" applyAlignment="1">
      <alignment horizontal="center" vertical="center" wrapText="1"/>
    </xf>
    <xf numFmtId="0" fontId="9" fillId="0" borderId="37" xfId="22" applyFont="1" applyBorder="1" applyAlignment="1">
      <alignment horizontal="center" vertical="center" wrapText="1"/>
    </xf>
    <xf numFmtId="0" fontId="9" fillId="0" borderId="1" xfId="22" applyFont="1" applyBorder="1" applyAlignment="1">
      <alignment horizontal="center" vertical="center" wrapText="1"/>
    </xf>
    <xf numFmtId="0" fontId="9" fillId="0" borderId="0" xfId="22" applyFont="1" applyAlignment="1">
      <alignment horizontal="center" vertical="center" wrapText="1"/>
    </xf>
    <xf numFmtId="0" fontId="9" fillId="0" borderId="2" xfId="22" applyFont="1" applyBorder="1" applyAlignment="1">
      <alignment horizontal="center" vertical="center" wrapText="1"/>
    </xf>
    <xf numFmtId="0" fontId="9" fillId="0" borderId="47" xfId="22" applyFont="1" applyBorder="1" applyAlignment="1">
      <alignment horizontal="center" vertical="center" wrapText="1"/>
    </xf>
    <xf numFmtId="0" fontId="9" fillId="0" borderId="45" xfId="22" applyFont="1" applyBorder="1" applyAlignment="1">
      <alignment horizontal="center" vertical="center" wrapText="1"/>
    </xf>
    <xf numFmtId="0" fontId="9" fillId="0" borderId="48" xfId="22" applyFont="1" applyBorder="1" applyAlignment="1">
      <alignment horizontal="center" vertical="center" wrapText="1"/>
    </xf>
    <xf numFmtId="0" fontId="29" fillId="0" borderId="49" xfId="0" applyFont="1" applyBorder="1" applyAlignment="1">
      <alignment horizontal="center" vertical="center" wrapText="1"/>
    </xf>
    <xf numFmtId="0" fontId="29" fillId="0" borderId="42" xfId="0" applyFont="1" applyBorder="1" applyAlignment="1">
      <alignment horizontal="center" vertical="center" wrapText="1"/>
    </xf>
    <xf numFmtId="0" fontId="0" fillId="0" borderId="13" xfId="0" applyBorder="1" applyAlignment="1">
      <alignment horizontal="center" vertical="center"/>
    </xf>
    <xf numFmtId="0" fontId="0" fillId="0" borderId="16" xfId="0" applyBorder="1" applyAlignment="1">
      <alignment horizontal="center" vertical="center"/>
    </xf>
    <xf numFmtId="0" fontId="29" fillId="0" borderId="53" xfId="0" applyFont="1" applyBorder="1" applyAlignment="1">
      <alignment horizontal="center" vertical="center" wrapText="1"/>
    </xf>
    <xf numFmtId="0" fontId="29" fillId="0" borderId="61" xfId="0"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4" fontId="35" fillId="0" borderId="35" xfId="0" applyNumberFormat="1" applyFont="1" applyBorder="1" applyAlignment="1">
      <alignment horizontal="center" vertical="center"/>
    </xf>
    <xf numFmtId="0" fontId="35" fillId="0" borderId="37" xfId="0" applyFont="1" applyBorder="1" applyAlignment="1">
      <alignment horizontal="center" vertical="center"/>
    </xf>
    <xf numFmtId="0" fontId="35" fillId="0" borderId="1" xfId="0" applyFont="1" applyBorder="1" applyAlignment="1">
      <alignment horizontal="center" vertical="center"/>
    </xf>
    <xf numFmtId="0" fontId="35" fillId="0" borderId="2"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7" fillId="0" borderId="55" xfId="0" applyFont="1" applyBorder="1" applyAlignment="1">
      <alignment horizontal="center" vertical="center"/>
    </xf>
    <xf numFmtId="0" fontId="37" fillId="0" borderId="56" xfId="0" applyFont="1" applyBorder="1" applyAlignment="1">
      <alignment horizontal="center" vertical="center"/>
    </xf>
    <xf numFmtId="0" fontId="37" fillId="0" borderId="57" xfId="0" applyFont="1" applyBorder="1" applyAlignment="1">
      <alignment horizontal="center" vertical="center"/>
    </xf>
    <xf numFmtId="0" fontId="9" fillId="13" borderId="12" xfId="22" applyFont="1" applyFill="1" applyBorder="1" applyAlignment="1">
      <alignment horizontal="center" vertical="center" wrapText="1"/>
    </xf>
    <xf numFmtId="0" fontId="9" fillId="13" borderId="38" xfId="22" applyFont="1" applyFill="1" applyBorder="1" applyAlignment="1">
      <alignment horizontal="center" vertical="center" wrapText="1"/>
    </xf>
    <xf numFmtId="0" fontId="9" fillId="13" borderId="39" xfId="22" applyFont="1" applyFill="1" applyBorder="1" applyAlignment="1">
      <alignment horizontal="center" vertical="center" wrapText="1"/>
    </xf>
    <xf numFmtId="0" fontId="8" fillId="13" borderId="6" xfId="22" applyFont="1" applyFill="1" applyBorder="1" applyAlignment="1">
      <alignment horizontal="center" vertical="center" wrapText="1"/>
    </xf>
    <xf numFmtId="0" fontId="9" fillId="0" borderId="58" xfId="22" applyFont="1" applyBorder="1" applyAlignment="1">
      <alignment horizontal="center" vertical="center" wrapText="1"/>
    </xf>
    <xf numFmtId="0" fontId="9" fillId="0" borderId="18" xfId="22" applyFont="1" applyBorder="1" applyAlignment="1">
      <alignment horizontal="center" vertical="center" wrapText="1"/>
    </xf>
    <xf numFmtId="9" fontId="9" fillId="0" borderId="3" xfId="22" applyNumberFormat="1" applyFont="1" applyBorder="1" applyAlignment="1">
      <alignment horizontal="center" vertical="center" wrapText="1"/>
    </xf>
    <xf numFmtId="0" fontId="9" fillId="0" borderId="19" xfId="22" applyFont="1" applyBorder="1" applyAlignment="1">
      <alignment horizontal="center" vertical="center" wrapText="1"/>
    </xf>
    <xf numFmtId="0" fontId="9" fillId="13" borderId="20" xfId="22" applyFont="1" applyFill="1" applyBorder="1" applyAlignment="1">
      <alignment horizontal="center" vertical="center" wrapText="1"/>
    </xf>
    <xf numFmtId="0" fontId="9" fillId="13" borderId="21" xfId="22" applyFont="1" applyFill="1" applyBorder="1" applyAlignment="1">
      <alignment horizontal="center" vertical="center" wrapText="1"/>
    </xf>
    <xf numFmtId="2" fontId="8" fillId="0" borderId="58" xfId="22" applyNumberFormat="1" applyFont="1" applyBorder="1" applyAlignment="1">
      <alignment horizontal="left" vertical="center" wrapText="1"/>
    </xf>
    <xf numFmtId="2" fontId="8" fillId="0" borderId="14" xfId="22" applyNumberFormat="1" applyFont="1" applyBorder="1" applyAlignment="1">
      <alignment horizontal="left" vertical="center" wrapText="1"/>
    </xf>
    <xf numFmtId="9" fontId="8" fillId="0" borderId="6" xfId="28" applyFont="1" applyBorder="1" applyAlignment="1">
      <alignment horizontal="center" vertical="center" wrapText="1"/>
    </xf>
    <xf numFmtId="0" fontId="9" fillId="13" borderId="40" xfId="22" applyFont="1" applyFill="1" applyBorder="1" applyAlignment="1">
      <alignment horizontal="center" vertical="center" wrapText="1"/>
    </xf>
    <xf numFmtId="0" fontId="9" fillId="13" borderId="4" xfId="22" applyFont="1" applyFill="1" applyBorder="1" applyAlignment="1">
      <alignment horizontal="center" vertical="center" wrapText="1"/>
    </xf>
    <xf numFmtId="0" fontId="9" fillId="13" borderId="41" xfId="22" applyFont="1" applyFill="1" applyBorder="1" applyAlignment="1">
      <alignment horizontal="center" vertical="center" wrapText="1"/>
    </xf>
    <xf numFmtId="0" fontId="9" fillId="13" borderId="42" xfId="22" applyFont="1" applyFill="1" applyBorder="1" applyAlignment="1">
      <alignment horizontal="center" vertical="center" wrapText="1"/>
    </xf>
    <xf numFmtId="0" fontId="9" fillId="13" borderId="43" xfId="22" applyFont="1" applyFill="1" applyBorder="1" applyAlignment="1">
      <alignment horizontal="center" vertical="center" wrapText="1"/>
    </xf>
    <xf numFmtId="9" fontId="34" fillId="0" borderId="29" xfId="30" applyFont="1" applyFill="1" applyBorder="1" applyAlignment="1" applyProtection="1">
      <alignment horizontal="center" vertical="center" wrapText="1"/>
    </xf>
    <xf numFmtId="9" fontId="34" fillId="0" borderId="7" xfId="30" applyFont="1" applyFill="1" applyBorder="1" applyAlignment="1" applyProtection="1">
      <alignment horizontal="center" vertical="center" wrapText="1"/>
    </xf>
    <xf numFmtId="9" fontId="34" fillId="0" borderId="8" xfId="30" applyFont="1" applyFill="1" applyBorder="1" applyAlignment="1" applyProtection="1">
      <alignment horizontal="center" vertical="center" wrapText="1"/>
    </xf>
    <xf numFmtId="9" fontId="34" fillId="0" borderId="44" xfId="30" applyFont="1" applyFill="1" applyBorder="1" applyAlignment="1" applyProtection="1">
      <alignment horizontal="center" vertical="center" wrapText="1"/>
    </xf>
    <xf numFmtId="9" fontId="34" fillId="0" borderId="45" xfId="30" applyFont="1" applyFill="1" applyBorder="1" applyAlignment="1" applyProtection="1">
      <alignment horizontal="center" vertical="center" wrapText="1"/>
    </xf>
    <xf numFmtId="9" fontId="34" fillId="0" borderId="46" xfId="30" applyFont="1" applyFill="1" applyBorder="1" applyAlignment="1" applyProtection="1">
      <alignment horizontal="center" vertical="center" wrapText="1"/>
    </xf>
    <xf numFmtId="9" fontId="34" fillId="0" borderId="6" xfId="30" applyFont="1" applyFill="1" applyBorder="1" applyAlignment="1" applyProtection="1">
      <alignment horizontal="center" vertical="center" wrapText="1"/>
    </xf>
    <xf numFmtId="9" fontId="34" fillId="0" borderId="5" xfId="30" applyFont="1" applyFill="1" applyBorder="1" applyAlignment="1" applyProtection="1">
      <alignment horizontal="center" vertical="center" wrapText="1"/>
    </xf>
    <xf numFmtId="9" fontId="34" fillId="0" borderId="16" xfId="30" applyFont="1" applyFill="1" applyBorder="1" applyAlignment="1" applyProtection="1">
      <alignment horizontal="center" vertical="center" wrapText="1"/>
    </xf>
    <xf numFmtId="9" fontId="34" fillId="0" borderId="28" xfId="30" applyFont="1" applyFill="1" applyBorder="1" applyAlignment="1" applyProtection="1">
      <alignment horizontal="center" vertical="center" wrapText="1"/>
    </xf>
    <xf numFmtId="0" fontId="9" fillId="13" borderId="22" xfId="22" applyFont="1" applyFill="1" applyBorder="1" applyAlignment="1">
      <alignment horizontal="center" vertical="center" wrapText="1"/>
    </xf>
    <xf numFmtId="2" fontId="8" fillId="0" borderId="18" xfId="22" applyNumberFormat="1" applyFont="1" applyBorder="1" applyAlignment="1">
      <alignment horizontal="left" vertical="center" wrapText="1"/>
    </xf>
    <xf numFmtId="9" fontId="8" fillId="0" borderId="12" xfId="28" applyFont="1" applyBorder="1" applyAlignment="1">
      <alignment horizontal="center" vertical="center" wrapText="1"/>
    </xf>
    <xf numFmtId="9" fontId="8" fillId="0" borderId="5" xfId="28" applyFont="1" applyBorder="1" applyAlignment="1">
      <alignment horizontal="center" vertical="center" wrapText="1"/>
    </xf>
    <xf numFmtId="9" fontId="46" fillId="0" borderId="29" xfId="22" applyNumberFormat="1" applyFont="1" applyBorder="1" applyAlignment="1">
      <alignment horizontal="left" vertical="center" wrapText="1"/>
    </xf>
    <xf numFmtId="9" fontId="30" fillId="0" borderId="7" xfId="22" applyNumberFormat="1" applyFont="1" applyBorder="1" applyAlignment="1">
      <alignment horizontal="left" vertical="center" wrapText="1"/>
    </xf>
    <xf numFmtId="9" fontId="30" fillId="0" borderId="8" xfId="22" applyNumberFormat="1" applyFont="1" applyBorder="1" applyAlignment="1">
      <alignment horizontal="left" vertical="center" wrapText="1"/>
    </xf>
    <xf numFmtId="9" fontId="30" fillId="0" borderId="44" xfId="22" applyNumberFormat="1" applyFont="1" applyBorder="1" applyAlignment="1">
      <alignment horizontal="left" vertical="center" wrapText="1"/>
    </xf>
    <xf numFmtId="9" fontId="30" fillId="0" borderId="45" xfId="22" applyNumberFormat="1" applyFont="1" applyBorder="1" applyAlignment="1">
      <alignment horizontal="left" vertical="center" wrapText="1"/>
    </xf>
    <xf numFmtId="9" fontId="30" fillId="0" borderId="46" xfId="22" applyNumberFormat="1" applyFont="1" applyBorder="1" applyAlignment="1">
      <alignment horizontal="left" vertical="center" wrapText="1"/>
    </xf>
    <xf numFmtId="0" fontId="9" fillId="13" borderId="52" xfId="22" applyFont="1" applyFill="1" applyBorder="1" applyAlignment="1">
      <alignment horizontal="center" vertical="center" wrapText="1"/>
    </xf>
    <xf numFmtId="9" fontId="43" fillId="0" borderId="29" xfId="34" applyNumberFormat="1" applyFill="1" applyBorder="1" applyAlignment="1">
      <alignment horizontal="center" vertical="center" wrapText="1"/>
    </xf>
    <xf numFmtId="9" fontId="43" fillId="0" borderId="7" xfId="34" applyNumberFormat="1" applyFill="1" applyBorder="1" applyAlignment="1">
      <alignment horizontal="center" vertical="center" wrapText="1"/>
    </xf>
    <xf numFmtId="9" fontId="43" fillId="0" borderId="59" xfId="34" applyNumberFormat="1" applyFill="1" applyBorder="1" applyAlignment="1">
      <alignment horizontal="center" vertical="center" wrapText="1"/>
    </xf>
    <xf numFmtId="9" fontId="43" fillId="0" borderId="15" xfId="34" applyNumberFormat="1" applyFill="1" applyBorder="1" applyAlignment="1">
      <alignment horizontal="center" vertical="center" wrapText="1"/>
    </xf>
    <xf numFmtId="9" fontId="43" fillId="0" borderId="10" xfId="34" applyNumberFormat="1" applyFill="1" applyBorder="1" applyAlignment="1">
      <alignment horizontal="center" vertical="center" wrapText="1"/>
    </xf>
    <xf numFmtId="9" fontId="43" fillId="0" borderId="60" xfId="34" applyNumberFormat="1" applyFill="1" applyBorder="1" applyAlignment="1">
      <alignment horizontal="center" vertical="center" wrapText="1"/>
    </xf>
    <xf numFmtId="9" fontId="34" fillId="0" borderId="29" xfId="22" applyNumberFormat="1" applyFont="1" applyBorder="1" applyAlignment="1">
      <alignment horizontal="left" vertical="center" wrapText="1"/>
    </xf>
    <xf numFmtId="9" fontId="31" fillId="0" borderId="7" xfId="22" applyNumberFormat="1" applyFont="1" applyBorder="1" applyAlignment="1">
      <alignment horizontal="left" vertical="center" wrapText="1"/>
    </xf>
    <xf numFmtId="9" fontId="31" fillId="0" borderId="8" xfId="22" applyNumberFormat="1" applyFont="1" applyBorder="1" applyAlignment="1">
      <alignment horizontal="left" vertical="center" wrapText="1"/>
    </xf>
    <xf numFmtId="9" fontId="31" fillId="0" borderId="15" xfId="22" applyNumberFormat="1" applyFont="1" applyBorder="1" applyAlignment="1">
      <alignment horizontal="left" vertical="center" wrapText="1"/>
    </xf>
    <xf numFmtId="9" fontId="31" fillId="0" borderId="10" xfId="22" applyNumberFormat="1" applyFont="1" applyBorder="1" applyAlignment="1">
      <alignment horizontal="left" vertical="center" wrapText="1"/>
    </xf>
    <xf numFmtId="9" fontId="31" fillId="0" borderId="11" xfId="22" applyNumberFormat="1" applyFont="1" applyBorder="1" applyAlignment="1">
      <alignment horizontal="left" vertical="center" wrapText="1"/>
    </xf>
    <xf numFmtId="9" fontId="31" fillId="0" borderId="7" xfId="22" applyNumberFormat="1" applyFont="1" applyBorder="1" applyAlignment="1">
      <alignment horizontal="center" vertical="center" wrapText="1"/>
    </xf>
    <xf numFmtId="9" fontId="31" fillId="0" borderId="59" xfId="22" applyNumberFormat="1" applyFont="1" applyBorder="1" applyAlignment="1">
      <alignment horizontal="center" vertical="center" wrapText="1"/>
    </xf>
    <xf numFmtId="9" fontId="31" fillId="0" borderId="30" xfId="22" applyNumberFormat="1" applyFont="1" applyBorder="1" applyAlignment="1">
      <alignment horizontal="center" vertical="center" wrapText="1"/>
    </xf>
    <xf numFmtId="9" fontId="31" fillId="0" borderId="0" xfId="22" applyNumberFormat="1" applyFont="1" applyAlignment="1">
      <alignment horizontal="center" vertical="center" wrapText="1"/>
    </xf>
    <xf numFmtId="9" fontId="31" fillId="0" borderId="2" xfId="22" applyNumberFormat="1" applyFont="1" applyBorder="1" applyAlignment="1">
      <alignment horizontal="center" vertical="center" wrapText="1"/>
    </xf>
    <xf numFmtId="9" fontId="30" fillId="0" borderId="29" xfId="22" applyNumberFormat="1" applyFont="1" applyBorder="1" applyAlignment="1">
      <alignment horizontal="left" vertical="center" wrapText="1"/>
    </xf>
    <xf numFmtId="9" fontId="30" fillId="0" borderId="15" xfId="22" applyNumberFormat="1" applyFont="1" applyBorder="1" applyAlignment="1">
      <alignment horizontal="left" vertical="center" wrapText="1"/>
    </xf>
    <xf numFmtId="9" fontId="30" fillId="0" borderId="10" xfId="22" applyNumberFormat="1" applyFont="1" applyBorder="1" applyAlignment="1">
      <alignment horizontal="left" vertical="center" wrapText="1"/>
    </xf>
    <xf numFmtId="9" fontId="30" fillId="0" borderId="11" xfId="22" applyNumberFormat="1" applyFont="1" applyBorder="1" applyAlignment="1">
      <alignment horizontal="left" vertical="center" wrapText="1"/>
    </xf>
    <xf numFmtId="9" fontId="43" fillId="0" borderId="71" xfId="34" applyNumberFormat="1" applyFill="1" applyBorder="1" applyAlignment="1">
      <alignment horizontal="center" vertical="center" wrapText="1"/>
    </xf>
    <xf numFmtId="9" fontId="43" fillId="0" borderId="76" xfId="34" applyNumberFormat="1" applyFill="1" applyBorder="1" applyAlignment="1">
      <alignment horizontal="center" vertical="center" wrapText="1"/>
    </xf>
    <xf numFmtId="9" fontId="30" fillId="0" borderId="30" xfId="22" applyNumberFormat="1" applyFont="1" applyBorder="1" applyAlignment="1">
      <alignment horizontal="center" vertical="center" wrapText="1"/>
    </xf>
    <xf numFmtId="9" fontId="30" fillId="0" borderId="0" xfId="22" applyNumberFormat="1" applyFont="1" applyAlignment="1">
      <alignment horizontal="center" vertical="center" wrapText="1"/>
    </xf>
    <xf numFmtId="9" fontId="30" fillId="0" borderId="2" xfId="22" applyNumberFormat="1" applyFont="1" applyBorder="1" applyAlignment="1">
      <alignment horizontal="center" vertical="center" wrapText="1"/>
    </xf>
    <xf numFmtId="9" fontId="30" fillId="0" borderId="15" xfId="22" applyNumberFormat="1" applyFont="1" applyBorder="1" applyAlignment="1">
      <alignment horizontal="center" vertical="center" wrapText="1"/>
    </xf>
    <xf numFmtId="9" fontId="30" fillId="0" borderId="10" xfId="22" applyNumberFormat="1" applyFont="1" applyBorder="1" applyAlignment="1">
      <alignment horizontal="center" vertical="center" wrapText="1"/>
    </xf>
    <xf numFmtId="9" fontId="30" fillId="0" borderId="60" xfId="22" applyNumberFormat="1" applyFont="1" applyBorder="1" applyAlignment="1">
      <alignment horizontal="center" vertical="center" wrapText="1"/>
    </xf>
    <xf numFmtId="9" fontId="43" fillId="0" borderId="29" xfId="34" applyNumberFormat="1" applyBorder="1" applyAlignment="1">
      <alignment horizontal="center" vertical="center" wrapText="1"/>
    </xf>
    <xf numFmtId="9" fontId="43" fillId="0" borderId="7" xfId="34" applyNumberFormat="1" applyBorder="1" applyAlignment="1">
      <alignment horizontal="center" vertical="center" wrapText="1"/>
    </xf>
    <xf numFmtId="9" fontId="43" fillId="0" borderId="59" xfId="34" applyNumberFormat="1" applyBorder="1" applyAlignment="1">
      <alignment horizontal="center" vertical="center" wrapText="1"/>
    </xf>
    <xf numFmtId="9" fontId="43" fillId="0" borderId="44" xfId="34" applyNumberFormat="1" applyBorder="1" applyAlignment="1">
      <alignment horizontal="center" vertical="center" wrapText="1"/>
    </xf>
    <xf numFmtId="9" fontId="43" fillId="0" borderId="45" xfId="34" applyNumberFormat="1" applyBorder="1" applyAlignment="1">
      <alignment horizontal="center" vertical="center" wrapText="1"/>
    </xf>
    <xf numFmtId="9" fontId="43" fillId="0" borderId="48" xfId="34" applyNumberFormat="1" applyBorder="1" applyAlignment="1">
      <alignment horizontal="center" vertical="center" wrapText="1"/>
    </xf>
    <xf numFmtId="9" fontId="30" fillId="0" borderId="29" xfId="30" applyFont="1" applyFill="1" applyBorder="1" applyAlignment="1" applyProtection="1">
      <alignment horizontal="center" vertical="center" wrapText="1"/>
    </xf>
    <xf numFmtId="9" fontId="30" fillId="0" borderId="7" xfId="30" applyFont="1" applyFill="1" applyBorder="1" applyAlignment="1" applyProtection="1">
      <alignment horizontal="center" vertical="center" wrapText="1"/>
    </xf>
    <xf numFmtId="9" fontId="30" fillId="0" borderId="59" xfId="30" applyFont="1" applyFill="1" applyBorder="1" applyAlignment="1" applyProtection="1">
      <alignment horizontal="center" vertical="center" wrapText="1"/>
    </xf>
    <xf numFmtId="9" fontId="30" fillId="0" borderId="44" xfId="30" applyFont="1" applyFill="1" applyBorder="1" applyAlignment="1" applyProtection="1">
      <alignment horizontal="center" vertical="center" wrapText="1"/>
    </xf>
    <xf numFmtId="9" fontId="30" fillId="0" borderId="45" xfId="30" applyFont="1" applyFill="1" applyBorder="1" applyAlignment="1" applyProtection="1">
      <alignment horizontal="center" vertical="center" wrapText="1"/>
    </xf>
    <xf numFmtId="9" fontId="30" fillId="0" borderId="48" xfId="30" applyFont="1" applyFill="1" applyBorder="1" applyAlignment="1" applyProtection="1">
      <alignment horizontal="center" vertical="center" wrapText="1"/>
    </xf>
    <xf numFmtId="0" fontId="9" fillId="13" borderId="72" xfId="22" applyFont="1" applyFill="1" applyBorder="1" applyAlignment="1">
      <alignment horizontal="center" vertical="center" wrapText="1"/>
    </xf>
    <xf numFmtId="0" fontId="9" fillId="13" borderId="71" xfId="22" applyFont="1" applyFill="1" applyBorder="1" applyAlignment="1">
      <alignment horizontal="center" vertical="center" wrapText="1"/>
    </xf>
    <xf numFmtId="0" fontId="9" fillId="13" borderId="76" xfId="22" applyFont="1" applyFill="1" applyBorder="1" applyAlignment="1">
      <alignment horizontal="center" vertical="center" wrapText="1"/>
    </xf>
    <xf numFmtId="0" fontId="9" fillId="0" borderId="44" xfId="22" applyFont="1" applyBorder="1" applyAlignment="1">
      <alignment horizontal="center" vertical="center" wrapText="1"/>
    </xf>
    <xf numFmtId="9" fontId="30" fillId="0" borderId="29" xfId="30" applyFont="1" applyFill="1" applyBorder="1" applyAlignment="1" applyProtection="1">
      <alignment horizontal="left" vertical="top" wrapText="1"/>
    </xf>
    <xf numFmtId="9" fontId="30" fillId="0" borderId="7" xfId="30" applyFont="1" applyFill="1" applyBorder="1" applyAlignment="1" applyProtection="1">
      <alignment horizontal="left" vertical="top" wrapText="1"/>
    </xf>
    <xf numFmtId="9" fontId="30" fillId="0" borderId="8" xfId="30" applyFont="1" applyFill="1" applyBorder="1" applyAlignment="1" applyProtection="1">
      <alignment horizontal="left" vertical="top" wrapText="1"/>
    </xf>
    <xf numFmtId="9" fontId="30" fillId="0" borderId="44" xfId="30" applyFont="1" applyFill="1" applyBorder="1" applyAlignment="1" applyProtection="1">
      <alignment horizontal="left" vertical="top" wrapText="1"/>
    </xf>
    <xf numFmtId="9" fontId="30" fillId="0" borderId="45" xfId="30" applyFont="1" applyFill="1" applyBorder="1" applyAlignment="1" applyProtection="1">
      <alignment horizontal="left" vertical="top" wrapText="1"/>
    </xf>
    <xf numFmtId="9" fontId="30" fillId="0" borderId="46" xfId="30" applyFont="1" applyFill="1" applyBorder="1" applyAlignment="1" applyProtection="1">
      <alignment horizontal="left" vertical="top" wrapText="1"/>
    </xf>
    <xf numFmtId="9" fontId="30" fillId="0" borderId="8" xfId="30" applyFont="1" applyFill="1" applyBorder="1" applyAlignment="1" applyProtection="1">
      <alignment horizontal="center" vertical="center" wrapText="1"/>
    </xf>
    <xf numFmtId="9" fontId="30" fillId="0" borderId="46" xfId="30" applyFont="1" applyFill="1" applyBorder="1" applyAlignment="1" applyProtection="1">
      <alignment horizontal="center" vertical="center" wrapText="1"/>
    </xf>
    <xf numFmtId="2" fontId="34" fillId="0" borderId="13" xfId="22" applyNumberFormat="1" applyFont="1" applyBorder="1" applyAlignment="1">
      <alignment horizontal="left" vertical="center" wrapText="1"/>
    </xf>
    <xf numFmtId="9" fontId="34" fillId="0" borderId="6" xfId="28" applyFont="1" applyBorder="1" applyAlignment="1">
      <alignment horizontal="center" vertical="center" wrapText="1"/>
    </xf>
    <xf numFmtId="9" fontId="30" fillId="0" borderId="29" xfId="22" applyNumberFormat="1" applyFont="1" applyBorder="1" applyAlignment="1">
      <alignment horizontal="left" vertical="top" wrapText="1"/>
    </xf>
    <xf numFmtId="9" fontId="30" fillId="0" borderId="7" xfId="22" applyNumberFormat="1" applyFont="1" applyBorder="1" applyAlignment="1">
      <alignment horizontal="left" vertical="top" wrapText="1"/>
    </xf>
    <xf numFmtId="9" fontId="30" fillId="0" borderId="15" xfId="22" applyNumberFormat="1" applyFont="1" applyBorder="1" applyAlignment="1">
      <alignment horizontal="left" vertical="top" wrapText="1"/>
    </xf>
    <xf numFmtId="9" fontId="30" fillId="0" borderId="10" xfId="22" applyNumberFormat="1" applyFont="1" applyBorder="1" applyAlignment="1">
      <alignment horizontal="left" vertical="top" wrapText="1"/>
    </xf>
    <xf numFmtId="9" fontId="43" fillId="0" borderId="71" xfId="35" applyNumberFormat="1" applyFill="1" applyBorder="1" applyAlignment="1">
      <alignment horizontal="center" vertical="center" wrapText="1"/>
    </xf>
    <xf numFmtId="0" fontId="38" fillId="0" borderId="23" xfId="0" applyFont="1" applyBorder="1" applyAlignment="1">
      <alignment horizontal="left" vertical="center" wrapText="1"/>
    </xf>
    <xf numFmtId="9" fontId="34" fillId="0" borderId="5" xfId="28" applyFont="1" applyBorder="1" applyAlignment="1">
      <alignment horizontal="center" vertical="center" wrapText="1"/>
    </xf>
    <xf numFmtId="9" fontId="30" fillId="0" borderId="74" xfId="22" applyNumberFormat="1" applyFont="1" applyBorder="1" applyAlignment="1">
      <alignment horizontal="left" vertical="center" wrapText="1"/>
    </xf>
    <xf numFmtId="9" fontId="30" fillId="0" borderId="77" xfId="22" applyNumberFormat="1" applyFont="1" applyBorder="1" applyAlignment="1">
      <alignment horizontal="left" vertical="center" wrapText="1"/>
    </xf>
    <xf numFmtId="9" fontId="43" fillId="0" borderId="75" xfId="34" applyNumberFormat="1" applyFill="1" applyBorder="1" applyAlignment="1">
      <alignment horizontal="center" vertical="center" wrapText="1"/>
    </xf>
    <xf numFmtId="9" fontId="43" fillId="0" borderId="78" xfId="34" applyNumberFormat="1" applyFill="1" applyBorder="1" applyAlignment="1">
      <alignment horizontal="center" vertical="center" wrapText="1"/>
    </xf>
    <xf numFmtId="0" fontId="29" fillId="0" borderId="50" xfId="0" applyFont="1" applyBorder="1" applyAlignment="1">
      <alignment horizontal="center" vertical="center" wrapText="1"/>
    </xf>
    <xf numFmtId="0" fontId="29" fillId="0" borderId="52" xfId="0" applyFont="1" applyBorder="1" applyAlignment="1">
      <alignment horizontal="center"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29" fillId="0" borderId="54" xfId="0" applyFont="1" applyBorder="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9" fontId="8" fillId="0" borderId="6" xfId="30" applyFont="1" applyFill="1" applyBorder="1" applyAlignment="1" applyProtection="1">
      <alignment horizontal="left" vertical="center" wrapText="1"/>
    </xf>
    <xf numFmtId="9" fontId="8" fillId="0" borderId="16" xfId="30" applyFont="1" applyFill="1" applyBorder="1" applyAlignment="1" applyProtection="1">
      <alignment horizontal="left" vertical="center" wrapText="1"/>
    </xf>
    <xf numFmtId="9" fontId="8" fillId="0" borderId="5" xfId="30" applyFont="1" applyFill="1" applyBorder="1" applyAlignment="1" applyProtection="1">
      <alignment horizontal="left" vertical="center" wrapText="1"/>
    </xf>
    <xf numFmtId="9" fontId="8" fillId="0" borderId="28" xfId="30" applyFont="1" applyFill="1" applyBorder="1" applyAlignment="1" applyProtection="1">
      <alignment horizontal="left" vertical="center" wrapText="1"/>
    </xf>
    <xf numFmtId="9" fontId="44" fillId="0" borderId="29" xfId="30" applyFont="1" applyFill="1" applyBorder="1" applyAlignment="1" applyProtection="1">
      <alignment horizontal="left" vertical="center" wrapText="1"/>
    </xf>
    <xf numFmtId="9" fontId="8" fillId="0" borderId="7" xfId="30" applyFont="1" applyFill="1" applyBorder="1" applyAlignment="1" applyProtection="1">
      <alignment horizontal="left" vertical="center" wrapText="1"/>
    </xf>
    <xf numFmtId="9" fontId="8" fillId="0" borderId="8" xfId="30" applyFont="1" applyFill="1" applyBorder="1" applyAlignment="1" applyProtection="1">
      <alignment horizontal="left" vertical="center" wrapText="1"/>
    </xf>
    <xf numFmtId="9" fontId="8" fillId="0" borderId="44" xfId="30" applyFont="1" applyFill="1" applyBorder="1" applyAlignment="1" applyProtection="1">
      <alignment horizontal="left" vertical="center" wrapText="1"/>
    </xf>
    <xf numFmtId="9" fontId="8" fillId="0" borderId="45" xfId="30" applyFont="1" applyFill="1" applyBorder="1" applyAlignment="1" applyProtection="1">
      <alignment horizontal="left" vertical="center" wrapText="1"/>
    </xf>
    <xf numFmtId="9" fontId="8" fillId="0" borderId="46" xfId="30" applyFont="1" applyFill="1" applyBorder="1" applyAlignment="1" applyProtection="1">
      <alignment horizontal="left" vertical="center" wrapText="1"/>
    </xf>
    <xf numFmtId="9" fontId="44" fillId="0" borderId="6" xfId="30" applyFont="1" applyFill="1" applyBorder="1" applyAlignment="1" applyProtection="1">
      <alignment horizontal="left" vertical="center" wrapText="1"/>
    </xf>
    <xf numFmtId="9" fontId="8" fillId="0" borderId="6" xfId="30" applyFont="1" applyFill="1" applyBorder="1" applyAlignment="1" applyProtection="1">
      <alignment horizontal="center" vertical="center" wrapText="1"/>
    </xf>
    <xf numFmtId="9" fontId="8" fillId="0" borderId="5" xfId="30" applyFont="1" applyFill="1" applyBorder="1" applyAlignment="1" applyProtection="1">
      <alignment horizontal="center" vertical="center" wrapText="1"/>
    </xf>
    <xf numFmtId="9" fontId="43" fillId="0" borderId="29" xfId="35" applyNumberFormat="1" applyFill="1" applyBorder="1" applyAlignment="1">
      <alignment horizontal="center" vertical="center" wrapText="1"/>
    </xf>
    <xf numFmtId="9" fontId="30" fillId="0" borderId="29" xfId="22" applyNumberFormat="1" applyFont="1" applyBorder="1" applyAlignment="1">
      <alignment horizontal="center" vertical="center" wrapText="1"/>
    </xf>
    <xf numFmtId="9" fontId="30" fillId="0" borderId="7" xfId="22" applyNumberFormat="1" applyFont="1" applyBorder="1" applyAlignment="1">
      <alignment horizontal="center" vertical="center" wrapText="1"/>
    </xf>
    <xf numFmtId="9" fontId="30" fillId="0" borderId="59" xfId="22" applyNumberFormat="1" applyFont="1" applyBorder="1" applyAlignment="1">
      <alignment horizontal="center" vertical="center" wrapText="1"/>
    </xf>
    <xf numFmtId="9" fontId="30" fillId="0" borderId="44" xfId="22" applyNumberFormat="1" applyFont="1" applyBorder="1" applyAlignment="1">
      <alignment horizontal="center" vertical="center" wrapText="1"/>
    </xf>
    <xf numFmtId="9" fontId="30" fillId="0" borderId="45" xfId="22" applyNumberFormat="1" applyFont="1" applyBorder="1" applyAlignment="1">
      <alignment horizontal="center" vertical="center" wrapText="1"/>
    </xf>
    <xf numFmtId="9" fontId="30" fillId="0" borderId="48" xfId="22" applyNumberFormat="1" applyFont="1" applyBorder="1" applyAlignment="1">
      <alignment horizontal="center" vertical="center" wrapText="1"/>
    </xf>
    <xf numFmtId="0" fontId="38" fillId="0" borderId="0" xfId="0" applyFont="1" applyAlignment="1">
      <alignment vertical="center" wrapText="1"/>
    </xf>
    <xf numFmtId="9" fontId="47" fillId="0" borderId="15" xfId="22" applyNumberFormat="1" applyFont="1" applyBorder="1" applyAlignment="1">
      <alignment horizontal="left" vertical="center" wrapText="1"/>
    </xf>
    <xf numFmtId="9" fontId="8" fillId="0" borderId="6" xfId="30" applyFont="1" applyBorder="1" applyAlignment="1">
      <alignment horizontal="center" vertical="center" wrapText="1"/>
    </xf>
    <xf numFmtId="9" fontId="8" fillId="0" borderId="16" xfId="30" applyFont="1" applyFill="1" applyBorder="1" applyAlignment="1" applyProtection="1">
      <alignment horizontal="center" vertical="center" wrapText="1"/>
    </xf>
    <xf numFmtId="9" fontId="8" fillId="0" borderId="28" xfId="30" applyFont="1" applyFill="1" applyBorder="1" applyAlignment="1" applyProtection="1">
      <alignment horizontal="center" vertical="center" wrapText="1"/>
    </xf>
    <xf numFmtId="0" fontId="39" fillId="0" borderId="58" xfId="0" applyFont="1" applyBorder="1" applyAlignment="1">
      <alignment vertical="center" wrapText="1"/>
    </xf>
    <xf numFmtId="0" fontId="39" fillId="0" borderId="69" xfId="0" applyFont="1" applyBorder="1" applyAlignment="1">
      <alignment vertical="center" wrapText="1"/>
    </xf>
    <xf numFmtId="9" fontId="34" fillId="0" borderId="3" xfId="22" applyNumberFormat="1" applyFont="1" applyBorder="1" applyAlignment="1">
      <alignment horizontal="center" vertical="center" wrapText="1"/>
    </xf>
    <xf numFmtId="9" fontId="34" fillId="0" borderId="4" xfId="22" applyNumberFormat="1" applyFont="1" applyBorder="1" applyAlignment="1">
      <alignment horizontal="center" vertical="center" wrapText="1"/>
    </xf>
    <xf numFmtId="0" fontId="39" fillId="0" borderId="17" xfId="0" applyFont="1" applyBorder="1" applyAlignment="1">
      <alignment vertical="center" wrapText="1"/>
    </xf>
    <xf numFmtId="0" fontId="39" fillId="0" borderId="70" xfId="0" applyFont="1" applyBorder="1" applyAlignment="1">
      <alignment vertical="center" wrapText="1"/>
    </xf>
    <xf numFmtId="9" fontId="34" fillId="0" borderId="6" xfId="22" applyNumberFormat="1" applyFont="1" applyBorder="1" applyAlignment="1">
      <alignment horizontal="center" vertical="center" wrapText="1"/>
    </xf>
    <xf numFmtId="9" fontId="34" fillId="0" borderId="7" xfId="22" applyNumberFormat="1" applyFont="1" applyBorder="1" applyAlignment="1">
      <alignment horizontal="left" vertical="center" wrapText="1"/>
    </xf>
    <xf numFmtId="9" fontId="34" fillId="0" borderId="8" xfId="22" applyNumberFormat="1" applyFont="1" applyBorder="1" applyAlignment="1">
      <alignment horizontal="left" vertical="center" wrapText="1"/>
    </xf>
    <xf numFmtId="9" fontId="34" fillId="0" borderId="15" xfId="22" applyNumberFormat="1" applyFont="1" applyBorder="1" applyAlignment="1">
      <alignment horizontal="left" vertical="center" wrapText="1"/>
    </xf>
    <xf numFmtId="9" fontId="34" fillId="0" borderId="10" xfId="22" applyNumberFormat="1" applyFont="1" applyBorder="1" applyAlignment="1">
      <alignment horizontal="left" vertical="center" wrapText="1"/>
    </xf>
    <xf numFmtId="9" fontId="34" fillId="0" borderId="11" xfId="22" applyNumberFormat="1" applyFont="1" applyBorder="1" applyAlignment="1">
      <alignment horizontal="left" vertical="center" wrapText="1"/>
    </xf>
    <xf numFmtId="0" fontId="32" fillId="10" borderId="3"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2" fillId="10" borderId="12"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4" xfId="0" applyFont="1" applyFill="1" applyBorder="1" applyAlignment="1">
      <alignment horizontal="center" vertical="center" wrapText="1"/>
    </xf>
    <xf numFmtId="0" fontId="9" fillId="9" borderId="6" xfId="22" applyFont="1" applyFill="1" applyBorder="1" applyAlignment="1">
      <alignment horizontal="left" vertical="center" wrapText="1"/>
    </xf>
    <xf numFmtId="0" fontId="9" fillId="12" borderId="6" xfId="22" applyFont="1" applyFill="1" applyBorder="1" applyAlignment="1">
      <alignment horizontal="center" vertical="center" wrapText="1"/>
    </xf>
    <xf numFmtId="0" fontId="32" fillId="10" borderId="12" xfId="0" applyFont="1" applyFill="1" applyBorder="1" applyAlignment="1">
      <alignment horizontal="center" vertical="center"/>
    </xf>
    <xf numFmtId="0" fontId="32" fillId="10" borderId="38" xfId="0" applyFont="1" applyFill="1" applyBorder="1" applyAlignment="1">
      <alignment horizontal="center" vertical="center"/>
    </xf>
    <xf numFmtId="0" fontId="32" fillId="10" borderId="39" xfId="0" applyFont="1" applyFill="1" applyBorder="1" applyAlignment="1">
      <alignment horizontal="center" vertical="center"/>
    </xf>
    <xf numFmtId="0" fontId="32" fillId="10" borderId="6" xfId="0" applyFont="1" applyFill="1" applyBorder="1" applyAlignment="1">
      <alignment horizontal="center" vertical="center" wrapText="1"/>
    </xf>
    <xf numFmtId="0" fontId="32" fillId="10" borderId="29" xfId="0" applyFont="1" applyFill="1" applyBorder="1" applyAlignment="1">
      <alignment horizontal="center" vertical="center"/>
    </xf>
    <xf numFmtId="0" fontId="32" fillId="10" borderId="7"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0" xfId="0" applyFont="1" applyFill="1" applyAlignment="1">
      <alignment horizontal="center" vertical="center"/>
    </xf>
    <xf numFmtId="0" fontId="32" fillId="10" borderId="15" xfId="0" applyFont="1" applyFill="1" applyBorder="1" applyAlignment="1">
      <alignment horizontal="center" vertical="center"/>
    </xf>
    <xf numFmtId="0" fontId="32" fillId="10" borderId="10" xfId="0" applyFont="1" applyFill="1" applyBorder="1" applyAlignment="1">
      <alignment horizontal="center" vertical="center"/>
    </xf>
    <xf numFmtId="0" fontId="32" fillId="0" borderId="6" xfId="0" applyFont="1" applyBorder="1" applyAlignment="1">
      <alignment horizontal="center" vertical="center" wrapText="1"/>
    </xf>
    <xf numFmtId="14" fontId="9" fillId="0" borderId="6" xfId="0" applyNumberFormat="1" applyFont="1" applyBorder="1" applyAlignment="1">
      <alignment horizontal="center" vertical="center"/>
    </xf>
    <xf numFmtId="0" fontId="9" fillId="0" borderId="6" xfId="0" applyFont="1" applyBorder="1" applyAlignment="1">
      <alignment horizontal="center" vertical="center"/>
    </xf>
    <xf numFmtId="0" fontId="30" fillId="0" borderId="6" xfId="0" applyFont="1" applyBorder="1" applyAlignment="1">
      <alignment horizontal="center" vertical="center"/>
    </xf>
    <xf numFmtId="0" fontId="9" fillId="0" borderId="43" xfId="0" applyFont="1" applyBorder="1" applyAlignment="1">
      <alignment horizontal="left" vertical="center" wrapText="1"/>
    </xf>
    <xf numFmtId="0" fontId="9" fillId="0" borderId="21" xfId="0" applyFont="1" applyBorder="1" applyAlignment="1">
      <alignment horizontal="left" vertical="center" wrapText="1"/>
    </xf>
    <xf numFmtId="0" fontId="9" fillId="0" borderId="39" xfId="0" applyFont="1" applyBorder="1" applyAlignment="1">
      <alignment horizontal="left" vertical="center" wrapText="1"/>
    </xf>
    <xf numFmtId="0" fontId="9" fillId="0" borderId="6" xfId="0" applyFont="1" applyBorder="1" applyAlignment="1">
      <alignment horizontal="left" vertical="center" wrapText="1"/>
    </xf>
    <xf numFmtId="0" fontId="32" fillId="0" borderId="6" xfId="0" applyFont="1" applyBorder="1" applyAlignment="1">
      <alignment horizontal="left" vertical="center" wrapText="1"/>
    </xf>
    <xf numFmtId="0" fontId="32" fillId="0" borderId="15"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2" fillId="0" borderId="29"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2" fillId="10" borderId="8" xfId="0" applyFont="1" applyFill="1" applyBorder="1" applyAlignment="1">
      <alignment horizontal="center" vertical="center"/>
    </xf>
    <xf numFmtId="0" fontId="32" fillId="10" borderId="9" xfId="0" applyFont="1" applyFill="1" applyBorder="1" applyAlignment="1">
      <alignment horizontal="center" vertical="center"/>
    </xf>
    <xf numFmtId="0" fontId="32" fillId="10" borderId="11" xfId="0" applyFont="1" applyFill="1" applyBorder="1" applyAlignment="1">
      <alignment horizontal="center" vertical="center"/>
    </xf>
    <xf numFmtId="0" fontId="30" fillId="0" borderId="12" xfId="0" applyFont="1" applyBorder="1" applyAlignment="1">
      <alignment horizontal="left" vertical="center"/>
    </xf>
    <xf numFmtId="0" fontId="30" fillId="0" borderId="38" xfId="0" applyFont="1" applyBorder="1" applyAlignment="1">
      <alignment horizontal="left" vertical="center"/>
    </xf>
    <xf numFmtId="0" fontId="30" fillId="0" borderId="39" xfId="0" applyFont="1" applyBorder="1" applyAlignment="1">
      <alignment horizontal="left" vertical="center"/>
    </xf>
    <xf numFmtId="0" fontId="32" fillId="12" borderId="6" xfId="22" applyFont="1" applyFill="1" applyBorder="1" applyAlignment="1">
      <alignment horizontal="center" vertical="center" wrapText="1"/>
    </xf>
    <xf numFmtId="0" fontId="9" fillId="10" borderId="12"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38" xfId="0" applyFont="1" applyFill="1" applyBorder="1" applyAlignment="1">
      <alignment horizontal="center" vertical="center" wrapText="1"/>
    </xf>
    <xf numFmtId="0" fontId="9" fillId="10" borderId="3"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10" fillId="9" borderId="4" xfId="0" applyFont="1" applyFill="1" applyBorder="1" applyAlignment="1">
      <alignment horizontal="center" vertical="center"/>
    </xf>
    <xf numFmtId="0" fontId="10" fillId="9" borderId="6" xfId="0" applyFont="1" applyFill="1" applyBorder="1" applyAlignment="1">
      <alignment horizontal="center" vertical="center"/>
    </xf>
    <xf numFmtId="0" fontId="9" fillId="10" borderId="6" xfId="0" applyFont="1" applyFill="1" applyBorder="1" applyAlignment="1">
      <alignment horizontal="center" vertical="center"/>
    </xf>
    <xf numFmtId="0" fontId="32" fillId="0" borderId="29" xfId="0" applyFont="1" applyBorder="1" applyAlignment="1">
      <alignment vertical="center" wrapText="1"/>
    </xf>
    <xf numFmtId="0" fontId="32" fillId="0" borderId="7" xfId="0" applyFont="1" applyBorder="1" applyAlignment="1">
      <alignment vertical="center" wrapText="1"/>
    </xf>
    <xf numFmtId="0" fontId="32" fillId="0" borderId="8" xfId="0" applyFont="1" applyBorder="1" applyAlignment="1">
      <alignment vertical="center" wrapText="1"/>
    </xf>
    <xf numFmtId="0" fontId="32" fillId="0" borderId="6" xfId="0" applyFont="1" applyBorder="1" applyAlignment="1">
      <alignment horizontal="center" vertical="center"/>
    </xf>
    <xf numFmtId="0" fontId="9" fillId="0" borderId="6" xfId="0" applyFont="1" applyBorder="1" applyAlignment="1">
      <alignment vertical="center" wrapText="1"/>
    </xf>
    <xf numFmtId="0" fontId="8" fillId="0" borderId="20" xfId="22" applyFont="1" applyBorder="1" applyAlignment="1">
      <alignment horizontal="center" vertical="center" wrapText="1"/>
    </xf>
    <xf numFmtId="0" fontId="8" fillId="0" borderId="13" xfId="22" applyFont="1" applyBorder="1" applyAlignment="1">
      <alignment horizontal="center" vertical="center" wrapText="1"/>
    </xf>
    <xf numFmtId="0" fontId="8" fillId="0" borderId="23" xfId="22" applyFont="1" applyBorder="1" applyAlignment="1">
      <alignment horizontal="center" vertical="center" wrapText="1"/>
    </xf>
    <xf numFmtId="0" fontId="9" fillId="0" borderId="21" xfId="22" applyFont="1" applyBorder="1" applyAlignment="1">
      <alignment horizontal="center" vertical="center"/>
    </xf>
    <xf numFmtId="0" fontId="9" fillId="0" borderId="6" xfId="22" applyFont="1" applyBorder="1" applyAlignment="1">
      <alignment horizontal="center" vertical="center"/>
    </xf>
    <xf numFmtId="0" fontId="9" fillId="0" borderId="6" xfId="22" applyFont="1" applyBorder="1" applyAlignment="1">
      <alignment horizontal="center" vertical="center" wrapText="1"/>
    </xf>
    <xf numFmtId="0" fontId="9" fillId="13" borderId="5" xfId="22" applyFont="1" applyFill="1" applyBorder="1" applyAlignment="1">
      <alignment horizontal="center" vertical="center" wrapText="1"/>
    </xf>
    <xf numFmtId="0" fontId="9" fillId="13" borderId="28" xfId="22" applyFont="1" applyFill="1" applyBorder="1" applyAlignment="1">
      <alignment horizontal="center" vertical="center" wrapText="1"/>
    </xf>
    <xf numFmtId="0" fontId="0" fillId="0" borderId="12"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60" xfId="0" applyBorder="1" applyAlignment="1">
      <alignment horizontal="left" vertical="center" wrapText="1"/>
    </xf>
    <xf numFmtId="0" fontId="0" fillId="0" borderId="27" xfId="0" applyBorder="1" applyAlignment="1">
      <alignment horizontal="center"/>
    </xf>
    <xf numFmtId="0" fontId="0" fillId="0" borderId="61" xfId="0" applyBorder="1" applyAlignment="1">
      <alignment horizontal="center"/>
    </xf>
    <xf numFmtId="0" fontId="0" fillId="0" borderId="54" xfId="0" applyBorder="1" applyAlignment="1">
      <alignment horizontal="center"/>
    </xf>
    <xf numFmtId="0" fontId="9" fillId="13" borderId="49" xfId="22" applyFont="1" applyFill="1" applyBorder="1" applyAlignment="1">
      <alignment horizontal="center" vertical="center" wrapText="1"/>
    </xf>
    <xf numFmtId="0" fontId="9" fillId="13" borderId="50" xfId="22" applyFont="1" applyFill="1" applyBorder="1" applyAlignment="1">
      <alignment horizontal="center" vertical="center" wrapText="1"/>
    </xf>
    <xf numFmtId="41" fontId="30" fillId="0" borderId="29" xfId="12" applyFont="1" applyFill="1" applyBorder="1" applyAlignment="1">
      <alignment horizontal="left" vertical="center"/>
    </xf>
    <xf numFmtId="41" fontId="30" fillId="0" borderId="30" xfId="12" applyFont="1" applyFill="1" applyBorder="1" applyAlignment="1">
      <alignment horizontal="left" vertical="center"/>
    </xf>
    <xf numFmtId="41" fontId="30" fillId="0" borderId="15" xfId="12" applyFont="1" applyFill="1" applyBorder="1" applyAlignment="1">
      <alignment horizontal="left" vertical="center"/>
    </xf>
    <xf numFmtId="0" fontId="9" fillId="13" borderId="80" xfId="22" applyFont="1" applyFill="1" applyBorder="1" applyAlignment="1">
      <alignment vertical="center" wrapText="1"/>
    </xf>
    <xf numFmtId="0" fontId="9" fillId="13" borderId="81" xfId="22" applyFont="1" applyFill="1" applyBorder="1" applyAlignment="1">
      <alignment vertical="center" wrapText="1"/>
    </xf>
    <xf numFmtId="0" fontId="9" fillId="13" borderId="82" xfId="22" applyFont="1" applyFill="1" applyBorder="1" applyAlignment="1">
      <alignment vertical="center" wrapText="1"/>
    </xf>
    <xf numFmtId="3" fontId="49" fillId="0" borderId="20" xfId="0" applyNumberFormat="1" applyFont="1" applyBorder="1" applyAlignment="1">
      <alignment vertical="center"/>
    </xf>
    <xf numFmtId="3" fontId="49" fillId="0" borderId="43" xfId="0" applyNumberFormat="1" applyFont="1" applyBorder="1" applyAlignment="1">
      <alignment vertical="center"/>
    </xf>
    <xf numFmtId="3" fontId="49" fillId="0" borderId="18" xfId="0" applyNumberFormat="1" applyFont="1" applyBorder="1" applyAlignment="1">
      <alignment vertical="center"/>
    </xf>
    <xf numFmtId="3" fontId="49" fillId="0" borderId="46" xfId="0" applyNumberFormat="1" applyFont="1" applyBorder="1" applyAlignment="1">
      <alignment vertical="center"/>
    </xf>
    <xf numFmtId="172" fontId="32" fillId="0" borderId="12" xfId="10" applyNumberFormat="1" applyFont="1" applyBorder="1" applyAlignment="1">
      <alignment vertical="top"/>
    </xf>
    <xf numFmtId="172" fontId="32" fillId="0" borderId="38" xfId="10" applyNumberFormat="1" applyFont="1" applyBorder="1" applyAlignment="1">
      <alignment vertical="top"/>
    </xf>
    <xf numFmtId="172" fontId="32" fillId="0" borderId="39" xfId="10" applyNumberFormat="1" applyFont="1" applyBorder="1" applyAlignment="1">
      <alignment vertical="top"/>
    </xf>
    <xf numFmtId="0" fontId="30" fillId="0" borderId="6" xfId="0" applyFont="1" applyBorder="1" applyAlignment="1">
      <alignment vertical="center" wrapText="1"/>
    </xf>
    <xf numFmtId="0" fontId="30" fillId="0" borderId="0" xfId="0" applyFont="1" applyAlignment="1">
      <alignment vertical="center" wrapText="1"/>
    </xf>
    <xf numFmtId="9" fontId="30" fillId="0" borderId="39" xfId="28" applyFont="1" applyBorder="1" applyAlignment="1">
      <alignment vertical="center" wrapText="1"/>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Hipervínculo" xfId="35" builtinId="8"/>
    <cellStyle name="Hyperlink" xfId="34" xr:uid="{00000000-000B-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178" name="Picture 47">
          <a:extLst>
            <a:ext uri="{FF2B5EF4-FFF2-40B4-BE49-F238E27FC236}">
              <a16:creationId xmlns:a16="http://schemas.microsoft.com/office/drawing/2014/main" id="{16BC92F2-7AC6-1845-6836-1F6C9AB34D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351E606D-B61D-4552-82C4-CDB1E9B5078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C7219F64-3A8A-4C0F-BDA1-F9B9F56333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15D74723-AF49-4841-B104-38A6E06C6D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180975</xdr:colOff>
      <xdr:row>0</xdr:row>
      <xdr:rowOff>76200</xdr:rowOff>
    </xdr:from>
    <xdr:to>
      <xdr:col>0</xdr:col>
      <xdr:colOff>1171575</xdr:colOff>
      <xdr:row>3</xdr:row>
      <xdr:rowOff>9525</xdr:rowOff>
    </xdr:to>
    <xdr:pic>
      <xdr:nvPicPr>
        <xdr:cNvPr id="82975" name="Picture 47">
          <a:extLst>
            <a:ext uri="{FF2B5EF4-FFF2-40B4-BE49-F238E27FC236}">
              <a16:creationId xmlns:a16="http://schemas.microsoft.com/office/drawing/2014/main" id="{62735B58-1724-3686-B4E6-7472C0689C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6200"/>
          <a:ext cx="990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secretariadistritald.sharepoint.com/:f:/s/PLANDEACCIN-POADDDP2023/Ernohy-lOlVLtpoH_Hs-ENwBQ_B_ni27fVYjgBE7IR31RQ?e=d4N1YL" TargetMode="External"/><Relationship Id="rId7" Type="http://schemas.openxmlformats.org/officeDocument/2006/relationships/vmlDrawing" Target="../drawings/vmlDrawing1.vml"/><Relationship Id="rId2" Type="http://schemas.openxmlformats.org/officeDocument/2006/relationships/hyperlink" Target="https://secretariadistritald.sharepoint.com/:f:/s/PLANDEACCIN-POADDDP2023/EkHEX33MUVRLgYYZHuimH6IBNR-Y9B3eg3t2KUIXu-zXKw?e=dcr2KM" TargetMode="External"/><Relationship Id="rId1" Type="http://schemas.openxmlformats.org/officeDocument/2006/relationships/hyperlink" Target="https://secretariadistritald.sharepoint.com/:f:/s/PLANDEACCIN-POADDDP2023/Egyy_kwV0lJNnvc6IDdDOkIBEgZ0exyiUe5osWdHUwUl4g?e=sclmTO"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secretariadistritald.sharepoint.com/:f:/s/PLANDEACCIN-POADDDP2023/Euuobvk4PHdFn0z8ul8_4CEBH-a_t_iCQmaRZ0TR3grcwg?e=qFuVfb"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ecretariadistritald.sharepoint.com/:f:/s/PLANDEACCIN-POADDDP2023/EkPUL94E6wRFh6KRdul21AwBtwe60H-MkRjm1QdZwUsZPQ?e=iB08C9" TargetMode="External"/><Relationship Id="rId1" Type="http://schemas.openxmlformats.org/officeDocument/2006/relationships/hyperlink" Target="https://secretariadistritald.sharepoint.com/:f:/s/PLANDEACCIN-POADDDP2023/Eg7eZumgOw1Hpn74U1JEQ5EBf7HzMMNVdFp5AJBwxHfdTw?e=etFGrH"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secretariadistritald.sharepoint.com/:f:/s/PLANDEACCIN-POADDDP2023/Ekg91AHAcQZAj8-oxHCld4EB-i_u525Mg12WpmXh-ygIeQ?e=4mG6B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hyperlink" Target="https://secretariadistritald.sharepoint.com/:f:/s/PLANDEACCIN-POADDDP2023/EsSUX0VN2LZLuX1fhq931KMBGwE_LGfIYe4qqYtuwfIcOw?e=oCtDPX" TargetMode="External"/><Relationship Id="rId7" Type="http://schemas.openxmlformats.org/officeDocument/2006/relationships/comments" Target="../comments4.xml"/><Relationship Id="rId2" Type="http://schemas.openxmlformats.org/officeDocument/2006/relationships/hyperlink" Target="https://secretariadistritald.sharepoint.com/:f:/s/PLANDEACCIN-POADDDP2023/Ej_H-6562PVIlAP3hAurrsABp-QOFz6JwQn_zTQ5uCuQCg?e=0kwYfc" TargetMode="External"/><Relationship Id="rId1" Type="http://schemas.openxmlformats.org/officeDocument/2006/relationships/hyperlink" Target="https://secretariadistritald.sharepoint.com/:f:/s/PLANDEACCIN-POADDDP2023/EkV47D0BiOZJhxmFYQ1sCY4Bebl40vK_hlCAHZlDuatbiA?e=6hbgCc" TargetMode="External"/><Relationship Id="rId6" Type="http://schemas.openxmlformats.org/officeDocument/2006/relationships/vmlDrawing" Target="../drawings/vmlDrawing4.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secretariadistritald.sharepoint.com/:f:/s/PLANDEACCIN-POADDDP2023/EoI4PlYXoF1GuHhqi5zGW2cBA1mO8KXMwSyecR7_SecVpw?e=spiM8g" TargetMode="External"/><Relationship Id="rId2" Type="http://schemas.openxmlformats.org/officeDocument/2006/relationships/hyperlink" Target="https://secretariadistritald.sharepoint.com/:f:/s/PLANDEACCIN-POADDDP2023/Ep8W8cX6gYxNspZJr5b2WZsB2a6YdqDnAvLL14Sbe6Usiw?e=h1JYg8" TargetMode="External"/><Relationship Id="rId1" Type="http://schemas.openxmlformats.org/officeDocument/2006/relationships/hyperlink" Target="https://secretariadistritald.sharepoint.com/:f:/s/PLANDEACCIN-POADDDP2023/EsO81M9fh7JPl1hbtv2iQ_UB_J25wZRzW9NMDidbc_8cDQ?e=E9nNqo"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51"/>
  <sheetViews>
    <sheetView showGridLines="0" tabSelected="1" zoomScale="60" zoomScaleNormal="60" workbookViewId="0">
      <selection activeCell="B2" sqref="B2:AA2"/>
    </sheetView>
  </sheetViews>
  <sheetFormatPr baseColWidth="10" defaultColWidth="10.85546875" defaultRowHeight="15" x14ac:dyDescent="0.2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65"/>
      <c r="B1" s="268" t="s">
        <v>0</v>
      </c>
      <c r="C1" s="269"/>
      <c r="D1" s="269"/>
      <c r="E1" s="269"/>
      <c r="F1" s="269"/>
      <c r="G1" s="269"/>
      <c r="H1" s="269"/>
      <c r="I1" s="269"/>
      <c r="J1" s="269"/>
      <c r="K1" s="269"/>
      <c r="L1" s="269"/>
      <c r="M1" s="269"/>
      <c r="N1" s="269"/>
      <c r="O1" s="269"/>
      <c r="P1" s="269"/>
      <c r="Q1" s="269"/>
      <c r="R1" s="269"/>
      <c r="S1" s="269"/>
      <c r="T1" s="269"/>
      <c r="U1" s="269"/>
      <c r="V1" s="269"/>
      <c r="W1" s="269"/>
      <c r="X1" s="269"/>
      <c r="Y1" s="269"/>
      <c r="Z1" s="269"/>
      <c r="AA1" s="270"/>
      <c r="AB1" s="286" t="s">
        <v>1</v>
      </c>
      <c r="AC1" s="287"/>
      <c r="AD1" s="287"/>
      <c r="AE1" s="288"/>
    </row>
    <row r="2" spans="1:31" ht="30.75" customHeight="1" thickBot="1" x14ac:dyDescent="0.3">
      <c r="A2" s="266"/>
      <c r="B2" s="268" t="s">
        <v>2</v>
      </c>
      <c r="C2" s="269"/>
      <c r="D2" s="269"/>
      <c r="E2" s="269"/>
      <c r="F2" s="269"/>
      <c r="G2" s="269"/>
      <c r="H2" s="269"/>
      <c r="I2" s="269"/>
      <c r="J2" s="269"/>
      <c r="K2" s="269"/>
      <c r="L2" s="269"/>
      <c r="M2" s="269"/>
      <c r="N2" s="269"/>
      <c r="O2" s="269"/>
      <c r="P2" s="269"/>
      <c r="Q2" s="269"/>
      <c r="R2" s="269"/>
      <c r="S2" s="269"/>
      <c r="T2" s="269"/>
      <c r="U2" s="269"/>
      <c r="V2" s="269"/>
      <c r="W2" s="269"/>
      <c r="X2" s="269"/>
      <c r="Y2" s="269"/>
      <c r="Z2" s="269"/>
      <c r="AA2" s="270"/>
      <c r="AB2" s="286" t="s">
        <v>3</v>
      </c>
      <c r="AC2" s="287"/>
      <c r="AD2" s="287"/>
      <c r="AE2" s="288"/>
    </row>
    <row r="3" spans="1:31" ht="24" customHeight="1" thickBot="1" x14ac:dyDescent="0.3">
      <c r="A3" s="266"/>
      <c r="B3" s="271" t="s">
        <v>4</v>
      </c>
      <c r="C3" s="272"/>
      <c r="D3" s="272"/>
      <c r="E3" s="272"/>
      <c r="F3" s="272"/>
      <c r="G3" s="272"/>
      <c r="H3" s="272"/>
      <c r="I3" s="272"/>
      <c r="J3" s="272"/>
      <c r="K3" s="272"/>
      <c r="L3" s="272"/>
      <c r="M3" s="272"/>
      <c r="N3" s="272"/>
      <c r="O3" s="272"/>
      <c r="P3" s="272"/>
      <c r="Q3" s="272"/>
      <c r="R3" s="272"/>
      <c r="S3" s="272"/>
      <c r="T3" s="272"/>
      <c r="U3" s="272"/>
      <c r="V3" s="272"/>
      <c r="W3" s="272"/>
      <c r="X3" s="272"/>
      <c r="Y3" s="272"/>
      <c r="Z3" s="272"/>
      <c r="AA3" s="273"/>
      <c r="AB3" s="286" t="s">
        <v>5</v>
      </c>
      <c r="AC3" s="287"/>
      <c r="AD3" s="287"/>
      <c r="AE3" s="288"/>
    </row>
    <row r="4" spans="1:31" ht="21.75" customHeight="1" thickBot="1" x14ac:dyDescent="0.3">
      <c r="A4" s="267"/>
      <c r="B4" s="274"/>
      <c r="C4" s="275"/>
      <c r="D4" s="275"/>
      <c r="E4" s="275"/>
      <c r="F4" s="275"/>
      <c r="G4" s="275"/>
      <c r="H4" s="275"/>
      <c r="I4" s="275"/>
      <c r="J4" s="275"/>
      <c r="K4" s="275"/>
      <c r="L4" s="275"/>
      <c r="M4" s="275"/>
      <c r="N4" s="275"/>
      <c r="O4" s="275"/>
      <c r="P4" s="275"/>
      <c r="Q4" s="275"/>
      <c r="R4" s="275"/>
      <c r="S4" s="275"/>
      <c r="T4" s="275"/>
      <c r="U4" s="275"/>
      <c r="V4" s="275"/>
      <c r="W4" s="275"/>
      <c r="X4" s="275"/>
      <c r="Y4" s="275"/>
      <c r="Z4" s="275"/>
      <c r="AA4" s="276"/>
      <c r="AB4" s="289" t="s">
        <v>6</v>
      </c>
      <c r="AC4" s="290"/>
      <c r="AD4" s="290"/>
      <c r="AE4" s="291"/>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92" t="s">
        <v>7</v>
      </c>
      <c r="B7" s="293"/>
      <c r="C7" s="326" t="s">
        <v>8</v>
      </c>
      <c r="D7" s="292" t="s">
        <v>9</v>
      </c>
      <c r="E7" s="298"/>
      <c r="F7" s="298"/>
      <c r="G7" s="298"/>
      <c r="H7" s="293"/>
      <c r="I7" s="320">
        <v>45356</v>
      </c>
      <c r="J7" s="321"/>
      <c r="K7" s="292" t="s">
        <v>10</v>
      </c>
      <c r="L7" s="293"/>
      <c r="M7" s="312" t="s">
        <v>11</v>
      </c>
      <c r="N7" s="313"/>
      <c r="O7" s="301"/>
      <c r="P7" s="302"/>
      <c r="Q7" s="4"/>
      <c r="R7" s="4"/>
      <c r="S7" s="4"/>
      <c r="T7" s="4"/>
      <c r="U7" s="4"/>
      <c r="V7" s="4"/>
      <c r="W7" s="4"/>
      <c r="X7" s="4"/>
      <c r="Y7" s="4"/>
      <c r="Z7" s="5"/>
      <c r="AA7" s="4"/>
      <c r="AB7" s="4"/>
      <c r="AD7" s="7"/>
      <c r="AE7" s="8"/>
    </row>
    <row r="8" spans="1:31" ht="15" customHeight="1" x14ac:dyDescent="0.25">
      <c r="A8" s="294"/>
      <c r="B8" s="295"/>
      <c r="C8" s="327"/>
      <c r="D8" s="294"/>
      <c r="E8" s="299"/>
      <c r="F8" s="299"/>
      <c r="G8" s="299"/>
      <c r="H8" s="295"/>
      <c r="I8" s="322"/>
      <c r="J8" s="323"/>
      <c r="K8" s="294"/>
      <c r="L8" s="295"/>
      <c r="M8" s="280" t="s">
        <v>12</v>
      </c>
      <c r="N8" s="281"/>
      <c r="O8" s="314"/>
      <c r="P8" s="315"/>
      <c r="Q8" s="4"/>
      <c r="R8" s="4"/>
      <c r="S8" s="4"/>
      <c r="T8" s="4"/>
      <c r="U8" s="4"/>
      <c r="V8" s="4"/>
      <c r="W8" s="4"/>
      <c r="X8" s="4"/>
      <c r="Y8" s="4"/>
      <c r="Z8" s="5"/>
      <c r="AA8" s="4"/>
      <c r="AB8" s="4"/>
      <c r="AD8" s="7"/>
      <c r="AE8" s="8"/>
    </row>
    <row r="9" spans="1:31" ht="15.75" customHeight="1" thickBot="1" x14ac:dyDescent="0.3">
      <c r="A9" s="296"/>
      <c r="B9" s="297"/>
      <c r="C9" s="328"/>
      <c r="D9" s="296"/>
      <c r="E9" s="300"/>
      <c r="F9" s="300"/>
      <c r="G9" s="300"/>
      <c r="H9" s="297"/>
      <c r="I9" s="324"/>
      <c r="J9" s="325"/>
      <c r="K9" s="296"/>
      <c r="L9" s="297"/>
      <c r="M9" s="316" t="s">
        <v>13</v>
      </c>
      <c r="N9" s="317"/>
      <c r="O9" s="318" t="s">
        <v>14</v>
      </c>
      <c r="P9" s="319"/>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92" t="s">
        <v>15</v>
      </c>
      <c r="B11" s="293"/>
      <c r="C11" s="303" t="s">
        <v>16</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5"/>
    </row>
    <row r="12" spans="1:31" ht="15" customHeight="1" x14ac:dyDescent="0.25">
      <c r="A12" s="294"/>
      <c r="B12" s="295"/>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8"/>
    </row>
    <row r="13" spans="1:31" ht="15" customHeight="1" thickBot="1" x14ac:dyDescent="0.3">
      <c r="A13" s="296"/>
      <c r="B13" s="297"/>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48.75" customHeight="1" thickBot="1" x14ac:dyDescent="0.3">
      <c r="A15" s="263" t="s">
        <v>17</v>
      </c>
      <c r="B15" s="264"/>
      <c r="C15" s="277" t="s">
        <v>18</v>
      </c>
      <c r="D15" s="278"/>
      <c r="E15" s="278"/>
      <c r="F15" s="278"/>
      <c r="G15" s="278"/>
      <c r="H15" s="278"/>
      <c r="I15" s="278"/>
      <c r="J15" s="278"/>
      <c r="K15" s="279"/>
      <c r="L15" s="252" t="s">
        <v>19</v>
      </c>
      <c r="M15" s="253"/>
      <c r="N15" s="253"/>
      <c r="O15" s="253"/>
      <c r="P15" s="253"/>
      <c r="Q15" s="254"/>
      <c r="R15" s="255" t="s">
        <v>20</v>
      </c>
      <c r="S15" s="256"/>
      <c r="T15" s="256"/>
      <c r="U15" s="256"/>
      <c r="V15" s="256"/>
      <c r="W15" s="256"/>
      <c r="X15" s="257"/>
      <c r="Y15" s="252" t="s">
        <v>21</v>
      </c>
      <c r="Z15" s="254"/>
      <c r="AA15" s="255" t="s">
        <v>22</v>
      </c>
      <c r="AB15" s="256"/>
      <c r="AC15" s="256"/>
      <c r="AD15" s="256"/>
      <c r="AE15" s="257"/>
    </row>
    <row r="16" spans="1:31" ht="9" customHeight="1" thickBot="1" x14ac:dyDescent="0.3">
      <c r="A16" s="6"/>
      <c r="B16" s="4"/>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D16" s="7"/>
      <c r="AE16" s="8"/>
    </row>
    <row r="17" spans="1:33" s="16" customFormat="1" ht="37.5" customHeight="1" thickBot="1" x14ac:dyDescent="0.3">
      <c r="A17" s="263" t="s">
        <v>23</v>
      </c>
      <c r="B17" s="264"/>
      <c r="C17" s="255" t="s">
        <v>24</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3"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3" ht="32.25" customHeight="1" thickBot="1" x14ac:dyDescent="0.3">
      <c r="A19" s="252" t="s">
        <v>25</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4"/>
      <c r="AF19" s="20"/>
    </row>
    <row r="20" spans="1:33" ht="32.25" customHeight="1" thickBot="1" x14ac:dyDescent="0.3">
      <c r="A20" s="105" t="s">
        <v>26</v>
      </c>
      <c r="B20" s="249" t="s">
        <v>27</v>
      </c>
      <c r="C20" s="250"/>
      <c r="D20" s="250"/>
      <c r="E20" s="250"/>
      <c r="F20" s="250"/>
      <c r="G20" s="250"/>
      <c r="H20" s="250"/>
      <c r="I20" s="250"/>
      <c r="J20" s="250"/>
      <c r="K20" s="250"/>
      <c r="L20" s="250"/>
      <c r="M20" s="250"/>
      <c r="N20" s="250"/>
      <c r="O20" s="251"/>
      <c r="P20" s="252" t="s">
        <v>28</v>
      </c>
      <c r="Q20" s="253"/>
      <c r="R20" s="253"/>
      <c r="S20" s="253"/>
      <c r="T20" s="253"/>
      <c r="U20" s="253"/>
      <c r="V20" s="253"/>
      <c r="W20" s="253"/>
      <c r="X20" s="253"/>
      <c r="Y20" s="253"/>
      <c r="Z20" s="253"/>
      <c r="AA20" s="253"/>
      <c r="AB20" s="253"/>
      <c r="AC20" s="253"/>
      <c r="AD20" s="253"/>
      <c r="AE20" s="254"/>
      <c r="AF20" s="20"/>
    </row>
    <row r="21" spans="1:33" ht="32.25" customHeight="1" thickBot="1" x14ac:dyDescent="0.3">
      <c r="A21" s="143">
        <v>48622667</v>
      </c>
      <c r="B21" s="114" t="s">
        <v>29</v>
      </c>
      <c r="C21" s="115" t="s">
        <v>8</v>
      </c>
      <c r="D21" s="115" t="s">
        <v>30</v>
      </c>
      <c r="E21" s="115" t="s">
        <v>31</v>
      </c>
      <c r="F21" s="115" t="s">
        <v>32</v>
      </c>
      <c r="G21" s="115" t="s">
        <v>33</v>
      </c>
      <c r="H21" s="115" t="s">
        <v>34</v>
      </c>
      <c r="I21" s="115" t="s">
        <v>35</v>
      </c>
      <c r="J21" s="115" t="s">
        <v>36</v>
      </c>
      <c r="K21" s="115" t="s">
        <v>37</v>
      </c>
      <c r="L21" s="115" t="s">
        <v>38</v>
      </c>
      <c r="M21" s="115" t="s">
        <v>39</v>
      </c>
      <c r="N21" s="115" t="s">
        <v>40</v>
      </c>
      <c r="O21" s="116" t="s">
        <v>41</v>
      </c>
      <c r="P21" s="141"/>
      <c r="Q21" s="105" t="s">
        <v>29</v>
      </c>
      <c r="R21" s="106" t="s">
        <v>8</v>
      </c>
      <c r="S21" s="106" t="s">
        <v>30</v>
      </c>
      <c r="T21" s="106" t="s">
        <v>31</v>
      </c>
      <c r="U21" s="106" t="s">
        <v>32</v>
      </c>
      <c r="V21" s="106" t="s">
        <v>33</v>
      </c>
      <c r="W21" s="106" t="s">
        <v>34</v>
      </c>
      <c r="X21" s="106" t="s">
        <v>35</v>
      </c>
      <c r="Y21" s="106" t="s">
        <v>36</v>
      </c>
      <c r="Z21" s="106" t="s">
        <v>37</v>
      </c>
      <c r="AA21" s="106" t="s">
        <v>38</v>
      </c>
      <c r="AB21" s="106" t="s">
        <v>39</v>
      </c>
      <c r="AC21" s="106" t="s">
        <v>40</v>
      </c>
      <c r="AD21" s="140" t="s">
        <v>42</v>
      </c>
      <c r="AE21" s="140" t="s">
        <v>43</v>
      </c>
      <c r="AF21" s="1"/>
    </row>
    <row r="22" spans="1:33" ht="32.25" customHeight="1" x14ac:dyDescent="0.25">
      <c r="A22" s="137" t="s">
        <v>44</v>
      </c>
      <c r="B22" s="179">
        <v>23661323</v>
      </c>
      <c r="C22" s="84">
        <v>3645000</v>
      </c>
      <c r="D22" s="84"/>
      <c r="E22" s="84">
        <v>338677</v>
      </c>
      <c r="F22" s="84">
        <v>20977667</v>
      </c>
      <c r="G22" s="84"/>
      <c r="H22" s="84"/>
      <c r="I22" s="84"/>
      <c r="J22" s="84"/>
      <c r="K22" s="84"/>
      <c r="L22" s="84"/>
      <c r="M22" s="84"/>
      <c r="N22" s="84">
        <f>SUM(B22:M22)</f>
        <v>48622667</v>
      </c>
      <c r="O22" s="86"/>
      <c r="P22" s="137" t="s">
        <v>45</v>
      </c>
      <c r="Q22" s="149">
        <v>221349600</v>
      </c>
      <c r="R22" s="150">
        <v>501282000</v>
      </c>
      <c r="S22" s="150"/>
      <c r="T22" s="150">
        <v>15356000</v>
      </c>
      <c r="U22" s="150"/>
      <c r="V22" s="150"/>
      <c r="W22" s="150"/>
      <c r="X22" s="150">
        <v>483440900</v>
      </c>
      <c r="Y22" s="161"/>
      <c r="Z22" s="161"/>
      <c r="AA22" s="161"/>
      <c r="AB22" s="161"/>
      <c r="AC22" s="107">
        <f>SUM(Q22:AB22)</f>
        <v>1221428500</v>
      </c>
      <c r="AE22" s="108"/>
      <c r="AF22" s="1"/>
      <c r="AG22" s="171"/>
    </row>
    <row r="23" spans="1:33" ht="32.25" customHeight="1" x14ac:dyDescent="0.25">
      <c r="A23" s="138" t="s">
        <v>46</v>
      </c>
      <c r="B23" s="83">
        <v>0</v>
      </c>
      <c r="C23" s="82">
        <v>0</v>
      </c>
      <c r="D23" s="82"/>
      <c r="E23" s="82"/>
      <c r="F23" s="82"/>
      <c r="G23" s="82"/>
      <c r="H23" s="82"/>
      <c r="I23" s="82"/>
      <c r="J23" s="82"/>
      <c r="K23" s="82"/>
      <c r="L23" s="82"/>
      <c r="M23" s="82"/>
      <c r="N23" s="82">
        <f>SUM(B23:M23)</f>
        <v>0</v>
      </c>
      <c r="O23" s="95" t="str">
        <f>IFERROR(N23/(SUMIF(B23:M23,"&gt;0",B22:M22))," ")</f>
        <v xml:space="preserve"> </v>
      </c>
      <c r="P23" s="138" t="s">
        <v>47</v>
      </c>
      <c r="Q23" s="149">
        <v>221349600</v>
      </c>
      <c r="R23" s="150">
        <v>447210000</v>
      </c>
      <c r="S23" s="150"/>
      <c r="T23" s="150"/>
      <c r="U23" s="150"/>
      <c r="V23" s="150"/>
      <c r="W23" s="150"/>
      <c r="X23" s="150">
        <v>0</v>
      </c>
      <c r="Y23" s="150"/>
      <c r="Z23" s="150"/>
      <c r="AA23" s="150"/>
      <c r="AB23" s="150"/>
      <c r="AC23" s="82">
        <f>SUM(Q23:AB23)</f>
        <v>668559600</v>
      </c>
      <c r="AD23" s="242">
        <f>AC23/SUM(Q22:R22)</f>
        <v>0.92517349089079415</v>
      </c>
      <c r="AE23" s="87">
        <f>AC23/AC22</f>
        <v>0.54735876885139001</v>
      </c>
      <c r="AF23" s="1"/>
      <c r="AG23" s="171"/>
    </row>
    <row r="24" spans="1:33" ht="32.25" customHeight="1" x14ac:dyDescent="0.25">
      <c r="A24" s="138" t="s">
        <v>48</v>
      </c>
      <c r="B24" s="83">
        <f>+A21-B23</f>
        <v>48622667</v>
      </c>
      <c r="C24" s="82">
        <f>+B24-C23</f>
        <v>48622667</v>
      </c>
      <c r="D24" s="82"/>
      <c r="E24" s="82"/>
      <c r="F24" s="82"/>
      <c r="G24" s="82"/>
      <c r="H24" s="82"/>
      <c r="I24" s="82"/>
      <c r="J24" s="82"/>
      <c r="K24" s="82"/>
      <c r="L24" s="82"/>
      <c r="M24" s="82"/>
      <c r="N24" s="82">
        <f>MIN(B24:M24)</f>
        <v>48622667</v>
      </c>
      <c r="O24" s="85"/>
      <c r="P24" s="138" t="s">
        <v>44</v>
      </c>
      <c r="Q24" s="83"/>
      <c r="R24" s="150">
        <v>4618640</v>
      </c>
      <c r="S24" s="150">
        <v>72821500</v>
      </c>
      <c r="T24" s="150">
        <v>120439000</v>
      </c>
      <c r="U24" s="150">
        <v>120439000</v>
      </c>
      <c r="V24" s="150">
        <v>120439000</v>
      </c>
      <c r="W24" s="150">
        <v>131175960</v>
      </c>
      <c r="X24" s="150">
        <v>120439000</v>
      </c>
      <c r="Y24" s="150">
        <v>120439000</v>
      </c>
      <c r="Z24" s="150">
        <v>120439000</v>
      </c>
      <c r="AA24" s="150">
        <v>120439000</v>
      </c>
      <c r="AB24" s="150">
        <v>169739400</v>
      </c>
      <c r="AC24" s="150">
        <v>1221428500</v>
      </c>
      <c r="AD24" s="242"/>
      <c r="AE24" s="109"/>
      <c r="AF24" s="1"/>
      <c r="AG24" s="171"/>
    </row>
    <row r="25" spans="1:33" ht="32.25" customHeight="1" thickBot="1" x14ac:dyDescent="0.3">
      <c r="A25" s="139" t="s">
        <v>49</v>
      </c>
      <c r="B25" s="118">
        <v>23661323</v>
      </c>
      <c r="C25" s="118">
        <v>3645000</v>
      </c>
      <c r="D25" s="118"/>
      <c r="E25" s="118">
        <v>0</v>
      </c>
      <c r="F25" s="118"/>
      <c r="G25" s="118"/>
      <c r="H25" s="118"/>
      <c r="I25" s="118"/>
      <c r="J25" s="118"/>
      <c r="K25" s="118"/>
      <c r="L25" s="118"/>
      <c r="M25" s="118"/>
      <c r="N25" s="118">
        <f>SUM(B25:M25)</f>
        <v>27306323</v>
      </c>
      <c r="O25" s="178">
        <f>+N25/N22</f>
        <v>0.56159656976446803</v>
      </c>
      <c r="P25" s="139" t="s">
        <v>49</v>
      </c>
      <c r="Q25" s="117"/>
      <c r="R25" s="118">
        <v>4618640</v>
      </c>
      <c r="S25" s="118"/>
      <c r="T25" s="118"/>
      <c r="U25" s="118"/>
      <c r="V25" s="118"/>
      <c r="W25" s="118"/>
      <c r="X25" s="118"/>
      <c r="Y25" s="118"/>
      <c r="Z25" s="118"/>
      <c r="AA25" s="118"/>
      <c r="AB25" s="118"/>
      <c r="AC25" s="118">
        <f>SUM(Q25:AB25)</f>
        <v>4618640</v>
      </c>
      <c r="AD25" s="243">
        <f>AC25/SUM(Q24:R24)</f>
        <v>1</v>
      </c>
      <c r="AE25" s="119">
        <f>AC25/AC24</f>
        <v>3.7813429111896437E-3</v>
      </c>
      <c r="AF25" s="1"/>
      <c r="AG25" s="171"/>
    </row>
    <row r="26" spans="1:33" customFormat="1" ht="16.5" customHeight="1" thickBot="1" x14ac:dyDescent="0.3"/>
    <row r="27" spans="1:33" ht="33.950000000000003" customHeight="1" x14ac:dyDescent="0.25">
      <c r="A27" s="282" t="s">
        <v>50</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4"/>
    </row>
    <row r="28" spans="1:33" ht="15" customHeight="1" x14ac:dyDescent="0.25">
      <c r="A28" s="262" t="s">
        <v>51</v>
      </c>
      <c r="B28" s="258" t="s">
        <v>52</v>
      </c>
      <c r="C28" s="258"/>
      <c r="D28" s="258" t="s">
        <v>53</v>
      </c>
      <c r="E28" s="258"/>
      <c r="F28" s="258"/>
      <c r="G28" s="258"/>
      <c r="H28" s="258"/>
      <c r="I28" s="258"/>
      <c r="J28" s="258"/>
      <c r="K28" s="258"/>
      <c r="L28" s="258"/>
      <c r="M28" s="258"/>
      <c r="N28" s="258"/>
      <c r="O28" s="258"/>
      <c r="P28" s="258" t="s">
        <v>40</v>
      </c>
      <c r="Q28" s="258" t="s">
        <v>54</v>
      </c>
      <c r="R28" s="258"/>
      <c r="S28" s="258"/>
      <c r="T28" s="258"/>
      <c r="U28" s="258"/>
      <c r="V28" s="258"/>
      <c r="W28" s="258"/>
      <c r="X28" s="258"/>
      <c r="Y28" s="258" t="s">
        <v>55</v>
      </c>
      <c r="Z28" s="258"/>
      <c r="AA28" s="258"/>
      <c r="AB28" s="258"/>
      <c r="AC28" s="258"/>
      <c r="AD28" s="258"/>
      <c r="AE28" s="285"/>
    </row>
    <row r="29" spans="1:33" ht="27" customHeight="1" x14ac:dyDescent="0.25">
      <c r="A29" s="262"/>
      <c r="B29" s="258"/>
      <c r="C29" s="258"/>
      <c r="D29" s="101" t="s">
        <v>29</v>
      </c>
      <c r="E29" s="101" t="s">
        <v>8</v>
      </c>
      <c r="F29" s="101" t="s">
        <v>30</v>
      </c>
      <c r="G29" s="101" t="s">
        <v>31</v>
      </c>
      <c r="H29" s="101" t="s">
        <v>32</v>
      </c>
      <c r="I29" s="101" t="s">
        <v>33</v>
      </c>
      <c r="J29" s="101" t="s">
        <v>34</v>
      </c>
      <c r="K29" s="101" t="s">
        <v>35</v>
      </c>
      <c r="L29" s="101" t="s">
        <v>36</v>
      </c>
      <c r="M29" s="101" t="s">
        <v>37</v>
      </c>
      <c r="N29" s="101" t="s">
        <v>38</v>
      </c>
      <c r="O29" s="101" t="s">
        <v>39</v>
      </c>
      <c r="P29" s="258"/>
      <c r="Q29" s="258"/>
      <c r="R29" s="258"/>
      <c r="S29" s="258"/>
      <c r="T29" s="258"/>
      <c r="U29" s="258"/>
      <c r="V29" s="258"/>
      <c r="W29" s="258"/>
      <c r="X29" s="258"/>
      <c r="Y29" s="258"/>
      <c r="Z29" s="258"/>
      <c r="AA29" s="258"/>
      <c r="AB29" s="258"/>
      <c r="AC29" s="258"/>
      <c r="AD29" s="258"/>
      <c r="AE29" s="285"/>
    </row>
    <row r="30" spans="1:33" ht="110.25" customHeight="1" thickBot="1" x14ac:dyDescent="0.3">
      <c r="A30" s="110" t="str">
        <f>C17</f>
        <v>1 - Acompañar técnicamente a 15 sectores de la Administración Distrital en la inclusión del enfoque de género en las políticas, planes,  programas y proyectos así como en su cultura organizacional e institucional</v>
      </c>
      <c r="B30" s="260" t="s">
        <v>56</v>
      </c>
      <c r="C30" s="260"/>
      <c r="D30" s="104"/>
      <c r="E30" s="104"/>
      <c r="F30" s="104"/>
      <c r="G30" s="104"/>
      <c r="H30" s="104"/>
      <c r="I30" s="104"/>
      <c r="J30" s="104"/>
      <c r="K30" s="104"/>
      <c r="L30" s="104"/>
      <c r="M30" s="104"/>
      <c r="N30" s="104"/>
      <c r="O30" s="104"/>
      <c r="P30" s="111">
        <f>SUM(D30:O30)</f>
        <v>0</v>
      </c>
      <c r="Q30" s="259" t="s">
        <v>57</v>
      </c>
      <c r="R30" s="259"/>
      <c r="S30" s="259"/>
      <c r="T30" s="259"/>
      <c r="U30" s="259"/>
      <c r="V30" s="259"/>
      <c r="W30" s="259"/>
      <c r="X30" s="259"/>
      <c r="Y30" s="247" t="s">
        <v>621</v>
      </c>
      <c r="Z30" s="247"/>
      <c r="AA30" s="247"/>
      <c r="AB30" s="247"/>
      <c r="AC30" s="247"/>
      <c r="AD30" s="247"/>
      <c r="AE30" s="248"/>
    </row>
    <row r="31" spans="1:33"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3" ht="45" customHeight="1" x14ac:dyDescent="0.25">
      <c r="A32" s="303" t="s">
        <v>58</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5"/>
    </row>
    <row r="33" spans="1:41" ht="23.25" customHeight="1" x14ac:dyDescent="0.25">
      <c r="A33" s="262" t="s">
        <v>59</v>
      </c>
      <c r="B33" s="258" t="s">
        <v>60</v>
      </c>
      <c r="C33" s="258" t="s">
        <v>52</v>
      </c>
      <c r="D33" s="258" t="s">
        <v>61</v>
      </c>
      <c r="E33" s="258"/>
      <c r="F33" s="258"/>
      <c r="G33" s="258"/>
      <c r="H33" s="258"/>
      <c r="I33" s="258"/>
      <c r="J33" s="258"/>
      <c r="K33" s="258"/>
      <c r="L33" s="258"/>
      <c r="M33" s="258"/>
      <c r="N33" s="258"/>
      <c r="O33" s="258"/>
      <c r="P33" s="258"/>
      <c r="Q33" s="258" t="s">
        <v>62</v>
      </c>
      <c r="R33" s="258"/>
      <c r="S33" s="258"/>
      <c r="T33" s="258"/>
      <c r="U33" s="258"/>
      <c r="V33" s="258"/>
      <c r="W33" s="258"/>
      <c r="X33" s="258"/>
      <c r="Y33" s="258"/>
      <c r="Z33" s="258"/>
      <c r="AA33" s="258"/>
      <c r="AB33" s="258"/>
      <c r="AC33" s="258"/>
      <c r="AD33" s="258"/>
      <c r="AE33" s="285"/>
      <c r="AG33" s="21"/>
      <c r="AH33" s="21"/>
      <c r="AI33" s="21"/>
      <c r="AJ33" s="21"/>
      <c r="AK33" s="21"/>
      <c r="AL33" s="21"/>
      <c r="AM33" s="21"/>
      <c r="AN33" s="21"/>
      <c r="AO33" s="21"/>
    </row>
    <row r="34" spans="1:41" ht="27" customHeight="1" x14ac:dyDescent="0.25">
      <c r="A34" s="262"/>
      <c r="B34" s="258"/>
      <c r="C34" s="332"/>
      <c r="D34" s="101" t="s">
        <v>29</v>
      </c>
      <c r="E34" s="101" t="s">
        <v>8</v>
      </c>
      <c r="F34" s="101" t="s">
        <v>30</v>
      </c>
      <c r="G34" s="101" t="s">
        <v>31</v>
      </c>
      <c r="H34" s="101" t="s">
        <v>32</v>
      </c>
      <c r="I34" s="101" t="s">
        <v>33</v>
      </c>
      <c r="J34" s="101" t="s">
        <v>34</v>
      </c>
      <c r="K34" s="101" t="s">
        <v>35</v>
      </c>
      <c r="L34" s="101" t="s">
        <v>36</v>
      </c>
      <c r="M34" s="101" t="s">
        <v>37</v>
      </c>
      <c r="N34" s="101" t="s">
        <v>38</v>
      </c>
      <c r="O34" s="101" t="s">
        <v>39</v>
      </c>
      <c r="P34" s="101" t="s">
        <v>40</v>
      </c>
      <c r="Q34" s="329" t="s">
        <v>63</v>
      </c>
      <c r="R34" s="330"/>
      <c r="S34" s="330"/>
      <c r="T34" s="331"/>
      <c r="U34" s="258" t="s">
        <v>64</v>
      </c>
      <c r="V34" s="258"/>
      <c r="W34" s="258"/>
      <c r="X34" s="258"/>
      <c r="Y34" s="258" t="s">
        <v>65</v>
      </c>
      <c r="Z34" s="258"/>
      <c r="AA34" s="258"/>
      <c r="AB34" s="258"/>
      <c r="AC34" s="258" t="s">
        <v>66</v>
      </c>
      <c r="AD34" s="258"/>
      <c r="AE34" s="285"/>
      <c r="AG34" s="21"/>
      <c r="AH34" s="21"/>
      <c r="AI34" s="21"/>
      <c r="AJ34" s="21"/>
      <c r="AK34" s="21"/>
      <c r="AL34" s="21"/>
      <c r="AM34" s="21"/>
      <c r="AN34" s="21"/>
      <c r="AO34" s="21"/>
    </row>
    <row r="35" spans="1:41" ht="101.25" customHeight="1" x14ac:dyDescent="0.25">
      <c r="A35" s="333" t="str">
        <f>C17</f>
        <v>1 - Acompañar técnicamente a 15 sectores de la Administración Distrital en la inclusión del enfoque de género en las políticas, planes,  programas y proyectos así como en su cultura organizacional e institucional</v>
      </c>
      <c r="B35" s="335">
        <v>0.45</v>
      </c>
      <c r="C35" s="23" t="s">
        <v>67</v>
      </c>
      <c r="D35" s="22">
        <v>15</v>
      </c>
      <c r="E35" s="22">
        <v>15</v>
      </c>
      <c r="F35" s="22">
        <v>15</v>
      </c>
      <c r="G35" s="22">
        <v>15</v>
      </c>
      <c r="H35" s="22">
        <v>15</v>
      </c>
      <c r="I35" s="22"/>
      <c r="J35" s="22"/>
      <c r="K35" s="22"/>
      <c r="L35" s="22"/>
      <c r="M35" s="22"/>
      <c r="N35" s="22"/>
      <c r="O35" s="22"/>
      <c r="P35" s="173">
        <f>MAX(D35:O35)</f>
        <v>15</v>
      </c>
      <c r="Q35" s="347" t="s">
        <v>68</v>
      </c>
      <c r="R35" s="348"/>
      <c r="S35" s="348"/>
      <c r="T35" s="349"/>
      <c r="U35" s="353" t="s">
        <v>69</v>
      </c>
      <c r="V35" s="353"/>
      <c r="W35" s="353"/>
      <c r="X35" s="353"/>
      <c r="Y35" s="353" t="s">
        <v>70</v>
      </c>
      <c r="Z35" s="353"/>
      <c r="AA35" s="353"/>
      <c r="AB35" s="353"/>
      <c r="AC35" s="353" t="s">
        <v>71</v>
      </c>
      <c r="AD35" s="353"/>
      <c r="AE35" s="355"/>
      <c r="AG35" s="21"/>
      <c r="AH35" s="21"/>
      <c r="AI35" s="21"/>
      <c r="AJ35" s="21"/>
      <c r="AK35" s="21"/>
      <c r="AL35" s="21"/>
      <c r="AM35" s="21"/>
      <c r="AN35" s="21"/>
      <c r="AO35" s="21"/>
    </row>
    <row r="36" spans="1:41" ht="101.25" customHeight="1" thickBot="1" x14ac:dyDescent="0.3">
      <c r="A36" s="334"/>
      <c r="B36" s="336"/>
      <c r="C36" s="24" t="s">
        <v>72</v>
      </c>
      <c r="D36" s="172">
        <v>15</v>
      </c>
      <c r="E36" s="195">
        <v>15</v>
      </c>
      <c r="F36" s="25"/>
      <c r="G36" s="26"/>
      <c r="H36" s="26"/>
      <c r="I36" s="26"/>
      <c r="J36" s="26"/>
      <c r="K36" s="26"/>
      <c r="L36" s="26"/>
      <c r="M36" s="26"/>
      <c r="N36" s="26"/>
      <c r="O36" s="26"/>
      <c r="P36" s="174">
        <f>MAX(D36:O36)</f>
        <v>15</v>
      </c>
      <c r="Q36" s="350"/>
      <c r="R36" s="351"/>
      <c r="S36" s="351"/>
      <c r="T36" s="352"/>
      <c r="U36" s="354"/>
      <c r="V36" s="354"/>
      <c r="W36" s="354"/>
      <c r="X36" s="354"/>
      <c r="Y36" s="354"/>
      <c r="Z36" s="354"/>
      <c r="AA36" s="354"/>
      <c r="AB36" s="354"/>
      <c r="AC36" s="354"/>
      <c r="AD36" s="354"/>
      <c r="AE36" s="356"/>
      <c r="AG36" s="21"/>
      <c r="AH36" s="21"/>
      <c r="AI36" s="21"/>
      <c r="AJ36" s="21"/>
      <c r="AK36" s="21"/>
      <c r="AL36" s="21"/>
      <c r="AM36" s="21"/>
      <c r="AN36" s="21"/>
      <c r="AO36" s="21"/>
    </row>
    <row r="37" spans="1:41" customFormat="1" ht="17.25" customHeight="1" thickBot="1" x14ac:dyDescent="0.3"/>
    <row r="38" spans="1:41" ht="45" customHeight="1" thickBot="1" x14ac:dyDescent="0.3">
      <c r="A38" s="303" t="s">
        <v>73</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c r="AG38" s="21"/>
      <c r="AH38" s="21"/>
      <c r="AI38" s="21"/>
      <c r="AJ38" s="21"/>
      <c r="AK38" s="21"/>
      <c r="AL38" s="21"/>
      <c r="AM38" s="21"/>
      <c r="AN38" s="21"/>
      <c r="AO38" s="21"/>
    </row>
    <row r="39" spans="1:41" ht="26.25" customHeight="1" x14ac:dyDescent="0.25">
      <c r="A39" s="337" t="s">
        <v>74</v>
      </c>
      <c r="B39" s="338" t="s">
        <v>75</v>
      </c>
      <c r="C39" s="342" t="s">
        <v>76</v>
      </c>
      <c r="D39" s="344" t="s">
        <v>77</v>
      </c>
      <c r="E39" s="345"/>
      <c r="F39" s="345"/>
      <c r="G39" s="345"/>
      <c r="H39" s="345"/>
      <c r="I39" s="345"/>
      <c r="J39" s="345"/>
      <c r="K39" s="345"/>
      <c r="L39" s="345"/>
      <c r="M39" s="345"/>
      <c r="N39" s="345"/>
      <c r="O39" s="345"/>
      <c r="P39" s="346"/>
      <c r="Q39" s="338" t="s">
        <v>78</v>
      </c>
      <c r="R39" s="338"/>
      <c r="S39" s="338"/>
      <c r="T39" s="338"/>
      <c r="U39" s="338"/>
      <c r="V39" s="338"/>
      <c r="W39" s="338"/>
      <c r="X39" s="338"/>
      <c r="Y39" s="338"/>
      <c r="Z39" s="338"/>
      <c r="AA39" s="338"/>
      <c r="AB39" s="338"/>
      <c r="AC39" s="338"/>
      <c r="AD39" s="338"/>
      <c r="AE39" s="357"/>
      <c r="AG39" s="21"/>
      <c r="AH39" s="21"/>
      <c r="AI39" s="21"/>
      <c r="AJ39" s="21"/>
      <c r="AK39" s="21"/>
      <c r="AL39" s="21"/>
      <c r="AM39" s="21"/>
      <c r="AN39" s="21"/>
      <c r="AO39" s="21"/>
    </row>
    <row r="40" spans="1:41" ht="26.25" customHeight="1" x14ac:dyDescent="0.25">
      <c r="A40" s="262"/>
      <c r="B40" s="258"/>
      <c r="C40" s="34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329" t="s">
        <v>92</v>
      </c>
      <c r="R40" s="330"/>
      <c r="S40" s="330"/>
      <c r="T40" s="330"/>
      <c r="U40" s="330"/>
      <c r="V40" s="330"/>
      <c r="W40" s="330"/>
      <c r="X40" s="331"/>
      <c r="Y40" s="329" t="s">
        <v>93</v>
      </c>
      <c r="Z40" s="330"/>
      <c r="AA40" s="330"/>
      <c r="AB40" s="330"/>
      <c r="AC40" s="330"/>
      <c r="AD40" s="330"/>
      <c r="AE40" s="367"/>
      <c r="AG40" s="27"/>
      <c r="AH40" s="27"/>
      <c r="AI40" s="27"/>
      <c r="AJ40" s="27"/>
      <c r="AK40" s="27"/>
      <c r="AL40" s="27"/>
      <c r="AM40" s="27"/>
      <c r="AN40" s="27"/>
      <c r="AO40" s="27"/>
    </row>
    <row r="41" spans="1:41" ht="81.75" customHeight="1" x14ac:dyDescent="0.25">
      <c r="A41" s="339" t="s">
        <v>94</v>
      </c>
      <c r="B41" s="341">
        <v>0.11</v>
      </c>
      <c r="C41" s="31" t="s">
        <v>67</v>
      </c>
      <c r="D41" s="146">
        <v>0</v>
      </c>
      <c r="E41" s="147">
        <v>0.1</v>
      </c>
      <c r="F41" s="146">
        <v>0.3</v>
      </c>
      <c r="G41" s="146">
        <v>0.3</v>
      </c>
      <c r="H41" s="146">
        <v>0.3</v>
      </c>
      <c r="I41" s="32"/>
      <c r="J41" s="32"/>
      <c r="K41" s="32"/>
      <c r="L41" s="32"/>
      <c r="M41" s="32"/>
      <c r="N41" s="32"/>
      <c r="O41" s="32"/>
      <c r="P41" s="112">
        <f t="shared" ref="P41:P50" si="0">SUM(D41:O41)</f>
        <v>1</v>
      </c>
      <c r="Q41" s="385" t="s">
        <v>634</v>
      </c>
      <c r="R41" s="362"/>
      <c r="S41" s="362"/>
      <c r="T41" s="362"/>
      <c r="U41" s="362"/>
      <c r="V41" s="362"/>
      <c r="W41" s="362"/>
      <c r="X41" s="363"/>
      <c r="Y41" s="368" t="s">
        <v>95</v>
      </c>
      <c r="Z41" s="369"/>
      <c r="AA41" s="369"/>
      <c r="AB41" s="369"/>
      <c r="AC41" s="369"/>
      <c r="AD41" s="369"/>
      <c r="AE41" s="370"/>
      <c r="AG41" s="28"/>
      <c r="AH41" s="28"/>
      <c r="AI41" s="28"/>
      <c r="AJ41" s="28"/>
      <c r="AK41" s="28"/>
      <c r="AL41" s="28"/>
      <c r="AM41" s="28"/>
      <c r="AN41" s="28"/>
      <c r="AO41" s="28"/>
    </row>
    <row r="42" spans="1:41" ht="81.75" customHeight="1" x14ac:dyDescent="0.25">
      <c r="A42" s="340"/>
      <c r="B42" s="341"/>
      <c r="C42" s="29" t="s">
        <v>72</v>
      </c>
      <c r="D42" s="30">
        <v>0</v>
      </c>
      <c r="E42" s="30">
        <v>0.1</v>
      </c>
      <c r="F42" s="30"/>
      <c r="G42" s="30"/>
      <c r="H42" s="30"/>
      <c r="I42" s="30"/>
      <c r="J42" s="30"/>
      <c r="K42" s="30"/>
      <c r="L42" s="30"/>
      <c r="M42" s="30"/>
      <c r="N42" s="30"/>
      <c r="O42" s="30"/>
      <c r="P42" s="112">
        <f t="shared" si="0"/>
        <v>0.1</v>
      </c>
      <c r="Q42" s="386"/>
      <c r="R42" s="387"/>
      <c r="S42" s="387"/>
      <c r="T42" s="387"/>
      <c r="U42" s="387"/>
      <c r="V42" s="387"/>
      <c r="W42" s="387"/>
      <c r="X42" s="388"/>
      <c r="Y42" s="371"/>
      <c r="Z42" s="372"/>
      <c r="AA42" s="372"/>
      <c r="AB42" s="372"/>
      <c r="AC42" s="372"/>
      <c r="AD42" s="372"/>
      <c r="AE42" s="373"/>
    </row>
    <row r="43" spans="1:41" ht="60" customHeight="1" x14ac:dyDescent="0.25">
      <c r="A43" s="339" t="s">
        <v>96</v>
      </c>
      <c r="B43" s="341">
        <v>0.02</v>
      </c>
      <c r="C43" s="31" t="s">
        <v>67</v>
      </c>
      <c r="D43" s="146">
        <v>0</v>
      </c>
      <c r="E43" s="147">
        <v>0.1</v>
      </c>
      <c r="F43" s="146">
        <v>0.3</v>
      </c>
      <c r="G43" s="146">
        <v>0.3</v>
      </c>
      <c r="H43" s="146">
        <v>0.3</v>
      </c>
      <c r="I43" s="32"/>
      <c r="J43" s="32"/>
      <c r="K43" s="32"/>
      <c r="L43" s="32"/>
      <c r="M43" s="32"/>
      <c r="N43" s="32"/>
      <c r="O43" s="32"/>
      <c r="P43" s="112">
        <f t="shared" si="0"/>
        <v>1</v>
      </c>
      <c r="Q43" s="374" t="s">
        <v>97</v>
      </c>
      <c r="R43" s="375"/>
      <c r="S43" s="375"/>
      <c r="T43" s="375"/>
      <c r="U43" s="375"/>
      <c r="V43" s="375"/>
      <c r="W43" s="375"/>
      <c r="X43" s="376"/>
      <c r="Y43" s="368" t="s">
        <v>98</v>
      </c>
      <c r="Z43" s="380"/>
      <c r="AA43" s="380"/>
      <c r="AB43" s="380"/>
      <c r="AC43" s="380"/>
      <c r="AD43" s="380"/>
      <c r="AE43" s="381"/>
      <c r="AF43"/>
    </row>
    <row r="44" spans="1:41" ht="60" customHeight="1" x14ac:dyDescent="0.25">
      <c r="A44" s="340"/>
      <c r="B44" s="341"/>
      <c r="C44" s="29" t="s">
        <v>72</v>
      </c>
      <c r="D44" s="30">
        <v>0.02</v>
      </c>
      <c r="E44" s="30">
        <v>0.1</v>
      </c>
      <c r="F44" s="30"/>
      <c r="G44" s="30"/>
      <c r="H44" s="30"/>
      <c r="I44" s="30"/>
      <c r="J44" s="30"/>
      <c r="K44" s="30"/>
      <c r="L44" s="30"/>
      <c r="M44" s="30"/>
      <c r="N44" s="30"/>
      <c r="O44" s="30"/>
      <c r="P44" s="112">
        <f t="shared" si="0"/>
        <v>0.12000000000000001</v>
      </c>
      <c r="Q44" s="377"/>
      <c r="R44" s="378"/>
      <c r="S44" s="378"/>
      <c r="T44" s="378"/>
      <c r="U44" s="378"/>
      <c r="V44" s="378"/>
      <c r="W44" s="378"/>
      <c r="X44" s="379"/>
      <c r="Y44" s="382"/>
      <c r="Z44" s="383"/>
      <c r="AA44" s="383"/>
      <c r="AB44" s="383"/>
      <c r="AC44" s="383"/>
      <c r="AD44" s="383"/>
      <c r="AE44" s="384"/>
      <c r="AF44"/>
    </row>
    <row r="45" spans="1:41" ht="101.25" customHeight="1" x14ac:dyDescent="0.25">
      <c r="A45" s="339" t="s">
        <v>99</v>
      </c>
      <c r="B45" s="341">
        <v>0.1</v>
      </c>
      <c r="C45" s="31" t="s">
        <v>67</v>
      </c>
      <c r="D45" s="145">
        <v>0</v>
      </c>
      <c r="E45" s="147">
        <v>0.1</v>
      </c>
      <c r="F45" s="146">
        <v>0.3</v>
      </c>
      <c r="G45" s="146">
        <v>0.3</v>
      </c>
      <c r="H45" s="146">
        <v>0.3</v>
      </c>
      <c r="I45" s="32"/>
      <c r="J45" s="32"/>
      <c r="K45" s="32"/>
      <c r="L45" s="32"/>
      <c r="M45" s="32"/>
      <c r="N45" s="32"/>
      <c r="O45" s="32"/>
      <c r="P45" s="112">
        <f t="shared" si="0"/>
        <v>1</v>
      </c>
      <c r="Q45" s="385" t="s">
        <v>100</v>
      </c>
      <c r="R45" s="362"/>
      <c r="S45" s="362"/>
      <c r="T45" s="362"/>
      <c r="U45" s="362"/>
      <c r="V45" s="362"/>
      <c r="W45" s="362"/>
      <c r="X45" s="362"/>
      <c r="Y45" s="389" t="s">
        <v>101</v>
      </c>
      <c r="Z45" s="389"/>
      <c r="AA45" s="389"/>
      <c r="AB45" s="389"/>
      <c r="AC45" s="389"/>
      <c r="AD45" s="389"/>
      <c r="AE45" s="390"/>
      <c r="AF45"/>
    </row>
    <row r="46" spans="1:41" ht="101.25" customHeight="1" x14ac:dyDescent="0.25">
      <c r="A46" s="340"/>
      <c r="B46" s="341"/>
      <c r="C46" s="215" t="s">
        <v>72</v>
      </c>
      <c r="D46" s="216">
        <v>0</v>
      </c>
      <c r="E46" s="216">
        <v>0.1</v>
      </c>
      <c r="F46" s="216"/>
      <c r="G46" s="216"/>
      <c r="H46" s="216"/>
      <c r="I46" s="30"/>
      <c r="J46" s="30"/>
      <c r="K46" s="30"/>
      <c r="L46" s="30"/>
      <c r="M46" s="30"/>
      <c r="N46" s="30"/>
      <c r="O46" s="30"/>
      <c r="P46" s="112">
        <f t="shared" si="0"/>
        <v>0.1</v>
      </c>
      <c r="Q46" s="386"/>
      <c r="R46" s="387"/>
      <c r="S46" s="387"/>
      <c r="T46" s="387"/>
      <c r="U46" s="387"/>
      <c r="V46" s="387"/>
      <c r="W46" s="387"/>
      <c r="X46" s="387"/>
      <c r="Y46" s="389"/>
      <c r="Z46" s="389"/>
      <c r="AA46" s="389"/>
      <c r="AB46" s="389"/>
      <c r="AC46" s="389"/>
      <c r="AD46" s="389"/>
      <c r="AE46" s="390"/>
      <c r="AF46"/>
    </row>
    <row r="47" spans="1:41" ht="49.5" customHeight="1" x14ac:dyDescent="0.25">
      <c r="A47" s="339" t="s">
        <v>102</v>
      </c>
      <c r="B47" s="359">
        <v>0.11</v>
      </c>
      <c r="C47" s="208" t="s">
        <v>67</v>
      </c>
      <c r="D47" s="209">
        <v>0</v>
      </c>
      <c r="E47" s="209">
        <v>0</v>
      </c>
      <c r="F47" s="209">
        <v>0.7</v>
      </c>
      <c r="G47" s="209">
        <v>0.15</v>
      </c>
      <c r="H47" s="209">
        <v>0.15</v>
      </c>
      <c r="I47" s="213"/>
      <c r="J47" s="32"/>
      <c r="K47" s="32"/>
      <c r="L47" s="32"/>
      <c r="M47" s="32"/>
      <c r="N47" s="32"/>
      <c r="O47" s="32"/>
      <c r="P47" s="112">
        <f t="shared" ref="P47:P48" si="1">SUM(D47:O47)</f>
        <v>1</v>
      </c>
      <c r="Q47" s="385" t="s">
        <v>622</v>
      </c>
      <c r="R47" s="362"/>
      <c r="S47" s="362"/>
      <c r="T47" s="362"/>
      <c r="U47" s="362"/>
      <c r="V47" s="362"/>
      <c r="W47" s="362"/>
      <c r="X47" s="363"/>
      <c r="Y47" s="391" t="s">
        <v>103</v>
      </c>
      <c r="Z47" s="392"/>
      <c r="AA47" s="392"/>
      <c r="AB47" s="392"/>
      <c r="AC47" s="392"/>
      <c r="AD47" s="392"/>
      <c r="AE47" s="393"/>
      <c r="AF47"/>
    </row>
    <row r="48" spans="1:41" ht="49.5" customHeight="1" x14ac:dyDescent="0.25">
      <c r="A48" s="340"/>
      <c r="B48" s="359"/>
      <c r="C48" s="165" t="s">
        <v>72</v>
      </c>
      <c r="D48" s="210">
        <v>0</v>
      </c>
      <c r="E48" s="210">
        <v>0</v>
      </c>
      <c r="F48" s="210"/>
      <c r="G48" s="210"/>
      <c r="H48" s="210"/>
      <c r="I48" s="214"/>
      <c r="J48" s="30"/>
      <c r="K48" s="30"/>
      <c r="L48" s="30"/>
      <c r="M48" s="30"/>
      <c r="N48" s="30"/>
      <c r="O48" s="30"/>
      <c r="P48" s="112">
        <f t="shared" si="1"/>
        <v>0</v>
      </c>
      <c r="Q48" s="386"/>
      <c r="R48" s="387"/>
      <c r="S48" s="387"/>
      <c r="T48" s="387"/>
      <c r="U48" s="387"/>
      <c r="V48" s="387"/>
      <c r="W48" s="387"/>
      <c r="X48" s="388"/>
      <c r="Y48" s="394"/>
      <c r="Z48" s="395"/>
      <c r="AA48" s="395"/>
      <c r="AB48" s="395"/>
      <c r="AC48" s="395"/>
      <c r="AD48" s="395"/>
      <c r="AE48" s="396"/>
      <c r="AF48"/>
    </row>
    <row r="49" spans="1:32" ht="66.75" customHeight="1" x14ac:dyDescent="0.25">
      <c r="A49" s="339" t="s">
        <v>104</v>
      </c>
      <c r="B49" s="359">
        <v>0.11</v>
      </c>
      <c r="C49" s="208" t="s">
        <v>67</v>
      </c>
      <c r="D49" s="219">
        <v>0</v>
      </c>
      <c r="E49" s="212">
        <v>0.1</v>
      </c>
      <c r="F49" s="211">
        <v>0.3</v>
      </c>
      <c r="G49" s="211">
        <v>0.3</v>
      </c>
      <c r="H49" s="211">
        <v>0.3</v>
      </c>
      <c r="I49" s="213"/>
      <c r="J49" s="32"/>
      <c r="K49" s="32"/>
      <c r="L49" s="32"/>
      <c r="M49" s="32"/>
      <c r="N49" s="32"/>
      <c r="O49" s="32"/>
      <c r="P49" s="112">
        <f t="shared" si="0"/>
        <v>1</v>
      </c>
      <c r="Q49" s="361" t="s">
        <v>105</v>
      </c>
      <c r="R49" s="362"/>
      <c r="S49" s="362"/>
      <c r="T49" s="362"/>
      <c r="U49" s="362"/>
      <c r="V49" s="362"/>
      <c r="W49" s="362"/>
      <c r="X49" s="363"/>
      <c r="Y49" s="397" t="s">
        <v>106</v>
      </c>
      <c r="Z49" s="398"/>
      <c r="AA49" s="398"/>
      <c r="AB49" s="398"/>
      <c r="AC49" s="398"/>
      <c r="AD49" s="398"/>
      <c r="AE49" s="399"/>
      <c r="AF49"/>
    </row>
    <row r="50" spans="1:32" ht="66.75" customHeight="1" thickBot="1" x14ac:dyDescent="0.3">
      <c r="A50" s="358"/>
      <c r="B50" s="360"/>
      <c r="C50" s="217" t="s">
        <v>72</v>
      </c>
      <c r="D50" s="237">
        <v>0</v>
      </c>
      <c r="E50" s="218">
        <v>0.1</v>
      </c>
      <c r="F50" s="218"/>
      <c r="G50" s="218"/>
      <c r="H50" s="218"/>
      <c r="I50" s="33"/>
      <c r="J50" s="33"/>
      <c r="K50" s="33"/>
      <c r="L50" s="33"/>
      <c r="M50" s="33"/>
      <c r="N50" s="33"/>
      <c r="O50" s="33"/>
      <c r="P50" s="113">
        <f t="shared" si="0"/>
        <v>0.1</v>
      </c>
      <c r="Q50" s="364"/>
      <c r="R50" s="365"/>
      <c r="S50" s="365"/>
      <c r="T50" s="365"/>
      <c r="U50" s="365"/>
      <c r="V50" s="365"/>
      <c r="W50" s="365"/>
      <c r="X50" s="366"/>
      <c r="Y50" s="400"/>
      <c r="Z50" s="401"/>
      <c r="AA50" s="401"/>
      <c r="AB50" s="401"/>
      <c r="AC50" s="401"/>
      <c r="AD50" s="401"/>
      <c r="AE50" s="402"/>
      <c r="AF50"/>
    </row>
    <row r="51" spans="1:32" ht="15" customHeight="1" x14ac:dyDescent="0.25">
      <c r="A51" s="2" t="s">
        <v>107</v>
      </c>
    </row>
  </sheetData>
  <mergeCells count="87">
    <mergeCell ref="Q49:X50"/>
    <mergeCell ref="Y40:AE40"/>
    <mergeCell ref="Y41:AE42"/>
    <mergeCell ref="Q43:X44"/>
    <mergeCell ref="Y43:AE44"/>
    <mergeCell ref="Q45:X46"/>
    <mergeCell ref="Q41:X42"/>
    <mergeCell ref="Q47:X48"/>
    <mergeCell ref="Y45:AE46"/>
    <mergeCell ref="Y47:AE48"/>
    <mergeCell ref="Y49:AE50"/>
    <mergeCell ref="A49:A50"/>
    <mergeCell ref="B49:B50"/>
    <mergeCell ref="A43:A44"/>
    <mergeCell ref="B43:B44"/>
    <mergeCell ref="A45:A46"/>
    <mergeCell ref="B45:B46"/>
    <mergeCell ref="A47:A48"/>
    <mergeCell ref="B47:B48"/>
    <mergeCell ref="A35:A36"/>
    <mergeCell ref="B35:B36"/>
    <mergeCell ref="A39:A40"/>
    <mergeCell ref="B39:B40"/>
    <mergeCell ref="A41:A42"/>
    <mergeCell ref="B41:B42"/>
    <mergeCell ref="A38:AE38"/>
    <mergeCell ref="Q40:X40"/>
    <mergeCell ref="C39:C40"/>
    <mergeCell ref="D39:P39"/>
    <mergeCell ref="Q35:T36"/>
    <mergeCell ref="U35:X36"/>
    <mergeCell ref="Y35:AB36"/>
    <mergeCell ref="AC35:AE36"/>
    <mergeCell ref="Q39:AE39"/>
    <mergeCell ref="U34:X34"/>
    <mergeCell ref="Y34:AB34"/>
    <mergeCell ref="A32:AE32"/>
    <mergeCell ref="Q33:AE33"/>
    <mergeCell ref="Q34:T34"/>
    <mergeCell ref="A33:A34"/>
    <mergeCell ref="B33:B34"/>
    <mergeCell ref="C33:C34"/>
    <mergeCell ref="D33:P33"/>
    <mergeCell ref="AC34:AE34"/>
    <mergeCell ref="C17:AE17"/>
    <mergeCell ref="Y28:AE29"/>
    <mergeCell ref="AB1:AE1"/>
    <mergeCell ref="AB2:AE2"/>
    <mergeCell ref="AB3:AE3"/>
    <mergeCell ref="AB4:AE4"/>
    <mergeCell ref="D7:H9"/>
    <mergeCell ref="O7:P7"/>
    <mergeCell ref="C11:AE13"/>
    <mergeCell ref="M7:N7"/>
    <mergeCell ref="O8:P8"/>
    <mergeCell ref="M9:N9"/>
    <mergeCell ref="O9:P9"/>
    <mergeCell ref="I7:J9"/>
    <mergeCell ref="K7:L9"/>
    <mergeCell ref="C7:C9"/>
    <mergeCell ref="A1:A4"/>
    <mergeCell ref="B1:AA1"/>
    <mergeCell ref="B2:AA2"/>
    <mergeCell ref="B3:AA4"/>
    <mergeCell ref="A15:B15"/>
    <mergeCell ref="C15:K15"/>
    <mergeCell ref="Y15:Z15"/>
    <mergeCell ref="M8:N8"/>
    <mergeCell ref="R15:X15"/>
    <mergeCell ref="A11:B13"/>
    <mergeCell ref="A7:B9"/>
    <mergeCell ref="Y30:AE30"/>
    <mergeCell ref="B20:O20"/>
    <mergeCell ref="L15:Q15"/>
    <mergeCell ref="AA15:AE15"/>
    <mergeCell ref="Q28:X29"/>
    <mergeCell ref="Q30:X30"/>
    <mergeCell ref="B30:C30"/>
    <mergeCell ref="A19:AE19"/>
    <mergeCell ref="P20:AE20"/>
    <mergeCell ref="C16:AB16"/>
    <mergeCell ref="B28:C29"/>
    <mergeCell ref="A28:A29"/>
    <mergeCell ref="A17:B17"/>
    <mergeCell ref="D28:O28"/>
    <mergeCell ref="P28:P29"/>
    <mergeCell ref="A27:AE27"/>
  </mergeCells>
  <dataValidations count="3">
    <dataValidation type="textLength" operator="lessThanOrEqual" allowBlank="1" showInputMessage="1" showErrorMessage="1" errorTitle="Máximo 2.000 caracteres" error="Máximo 2.000 caracteres" sqref="AC35 Q35 Y35 Q43 Q47 Q45 Q49 Q41" xr:uid="{00000000-0002-0000-0000-000000000000}">
      <formula1>2000</formula1>
    </dataValidation>
    <dataValidation type="textLength" operator="lessThanOrEqual" allowBlank="1" showInputMessage="1" showErrorMessage="1" errorTitle="Máximo 2.000 caracteres" error="Máximo 2.000 caracteres" promptTitle="2.000 caracteres" sqref="Q30:Q31" xr:uid="{00000000-0002-0000-0000-000001000000}">
      <formula1>2000</formula1>
    </dataValidation>
    <dataValidation type="list" allowBlank="1" showInputMessage="1" showErrorMessage="1" sqref="C7:C9" xr:uid="{6E059682-B452-4A23-9FB2-174BE91BB53A}">
      <formula1>$B$21:$M$21</formula1>
    </dataValidation>
  </dataValidations>
  <hyperlinks>
    <hyperlink ref="Y43" r:id="rId1" xr:uid="{B7DC17FB-0D1E-4632-AE8D-BCFD2ACF9402}"/>
    <hyperlink ref="Y41:AE42" r:id="rId2" display="https://secretariadistritald.sharepoint.com/:f:/s/PLANDEACCIN-POADDDP2023/EkHEX33MUVRLgYYZHuimH6IBNR-Y9B3eg3t2KUIXu-zXKw?e=dcr2KM" xr:uid="{BDEE553E-0E66-4F95-A8FE-329EB70603E9}"/>
    <hyperlink ref="Y45:AE46" r:id="rId3" display="https://secretariadistritald.sharepoint.com/:f:/s/PLANDEACCIN-POADDDP2023/Ernohy-lOlVLtpoH_Hs-ENwBQ_B_ni27fVYjgBE7IR31RQ?e=d4N1YL" xr:uid="{531A52A7-E4E7-4B1E-AFB0-4961B206BFEA}"/>
    <hyperlink ref="Y49:AE50" r:id="rId4" display="https://secretariadistritald.sharepoint.com/:f:/s/PLANDEACCIN-POADDDP2023/Euuobvk4PHdFn0z8ul8_4CEBH-a_t_iCQmaRZ0TR3grcwg?e=qFuVfb" xr:uid="{500EE847-EA31-4AE5-ACD4-9D40C70E1824}"/>
  </hyperlinks>
  <pageMargins left="0.25" right="0.25" top="0.75" bottom="0.75" header="0.3" footer="0.3"/>
  <pageSetup scale="20" orientation="landscape" r:id="rId5"/>
  <drawing r:id="rId6"/>
  <legacy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91" workbookViewId="0">
      <selection activeCell="C28" sqref="C28"/>
    </sheetView>
  </sheetViews>
  <sheetFormatPr baseColWidth="10" defaultColWidth="11.42578125" defaultRowHeight="15" x14ac:dyDescent="0.25"/>
  <cols>
    <col min="1" max="1" width="44.140625" style="34" customWidth="1"/>
    <col min="2" max="2" width="61.85546875" style="34" customWidth="1"/>
    <col min="3" max="3" width="61.140625" style="34" customWidth="1"/>
    <col min="4" max="4" width="81" style="34" customWidth="1"/>
    <col min="5" max="5" width="32.85546875" style="60" customWidth="1"/>
    <col min="6" max="6" width="19" style="34" customWidth="1"/>
    <col min="7" max="7" width="29.42578125" style="34" customWidth="1"/>
    <col min="8" max="8" width="36.28515625" style="34" customWidth="1"/>
    <col min="9" max="9" width="40" style="34" customWidth="1"/>
    <col min="10" max="16384" width="11.42578125" style="34"/>
  </cols>
  <sheetData>
    <row r="1" spans="1:9" s="48" customFormat="1" x14ac:dyDescent="0.25">
      <c r="A1" s="47" t="s">
        <v>463</v>
      </c>
      <c r="B1" s="47" t="s">
        <v>464</v>
      </c>
      <c r="C1" s="47" t="s">
        <v>465</v>
      </c>
      <c r="D1" s="47" t="s">
        <v>466</v>
      </c>
      <c r="E1" s="47" t="s">
        <v>156</v>
      </c>
      <c r="F1" s="47" t="s">
        <v>467</v>
      </c>
      <c r="G1" s="47" t="s">
        <v>468</v>
      </c>
      <c r="H1" s="47" t="s">
        <v>420</v>
      </c>
      <c r="I1" s="47" t="s">
        <v>469</v>
      </c>
    </row>
    <row r="2" spans="1:9" s="48" customFormat="1" x14ac:dyDescent="0.25">
      <c r="A2" s="49" t="s">
        <v>470</v>
      </c>
      <c r="B2" s="43" t="s">
        <v>471</v>
      </c>
      <c r="C2" s="49" t="s">
        <v>472</v>
      </c>
      <c r="D2" s="50" t="s">
        <v>473</v>
      </c>
      <c r="E2" s="44" t="s">
        <v>474</v>
      </c>
      <c r="F2" s="51" t="s">
        <v>475</v>
      </c>
      <c r="G2" s="52" t="s">
        <v>476</v>
      </c>
      <c r="H2" s="52" t="s">
        <v>477</v>
      </c>
      <c r="I2" s="51" t="s">
        <v>478</v>
      </c>
    </row>
    <row r="3" spans="1:9" x14ac:dyDescent="0.25">
      <c r="A3" s="49" t="s">
        <v>479</v>
      </c>
      <c r="B3" s="43" t="s">
        <v>480</v>
      </c>
      <c r="C3" s="49" t="s">
        <v>481</v>
      </c>
      <c r="D3" s="53" t="s">
        <v>482</v>
      </c>
      <c r="E3" s="44" t="s">
        <v>483</v>
      </c>
      <c r="F3" s="51" t="s">
        <v>484</v>
      </c>
      <c r="G3" s="52" t="s">
        <v>485</v>
      </c>
      <c r="H3" s="52" t="s">
        <v>429</v>
      </c>
      <c r="I3" s="51" t="s">
        <v>486</v>
      </c>
    </row>
    <row r="4" spans="1:9" x14ac:dyDescent="0.25">
      <c r="A4" s="49" t="s">
        <v>487</v>
      </c>
      <c r="B4" s="43" t="s">
        <v>488</v>
      </c>
      <c r="C4" s="49" t="s">
        <v>489</v>
      </c>
      <c r="D4" s="53" t="s">
        <v>490</v>
      </c>
      <c r="E4" s="44" t="s">
        <v>491</v>
      </c>
      <c r="F4" s="51" t="s">
        <v>492</v>
      </c>
      <c r="G4" s="52" t="s">
        <v>493</v>
      </c>
      <c r="H4" s="52" t="s">
        <v>424</v>
      </c>
      <c r="I4" s="51" t="s">
        <v>494</v>
      </c>
    </row>
    <row r="5" spans="1:9" x14ac:dyDescent="0.25">
      <c r="A5" s="49" t="s">
        <v>495</v>
      </c>
      <c r="B5" s="43" t="s">
        <v>496</v>
      </c>
      <c r="C5" s="49" t="s">
        <v>497</v>
      </c>
      <c r="D5" s="53" t="s">
        <v>498</v>
      </c>
      <c r="E5" s="44" t="s">
        <v>499</v>
      </c>
      <c r="F5" s="51" t="s">
        <v>500</v>
      </c>
      <c r="G5" s="52" t="s">
        <v>501</v>
      </c>
      <c r="H5" s="52" t="s">
        <v>425</v>
      </c>
      <c r="I5" s="51" t="s">
        <v>502</v>
      </c>
    </row>
    <row r="6" spans="1:9" ht="30" x14ac:dyDescent="0.25">
      <c r="A6" s="49" t="s">
        <v>503</v>
      </c>
      <c r="B6" s="43" t="s">
        <v>504</v>
      </c>
      <c r="C6" s="49" t="s">
        <v>505</v>
      </c>
      <c r="D6" s="53" t="s">
        <v>506</v>
      </c>
      <c r="E6" s="44" t="s">
        <v>507</v>
      </c>
      <c r="G6" s="52" t="s">
        <v>508</v>
      </c>
      <c r="H6" s="52" t="s">
        <v>426</v>
      </c>
      <c r="I6" s="51" t="s">
        <v>509</v>
      </c>
    </row>
    <row r="7" spans="1:9" ht="30" x14ac:dyDescent="0.25">
      <c r="B7" s="43" t="s">
        <v>510</v>
      </c>
      <c r="C7" s="49" t="s">
        <v>511</v>
      </c>
      <c r="D7" s="53" t="s">
        <v>512</v>
      </c>
      <c r="E7" s="51" t="s">
        <v>513</v>
      </c>
      <c r="G7" s="44" t="s">
        <v>435</v>
      </c>
      <c r="H7" s="52" t="s">
        <v>427</v>
      </c>
      <c r="I7" s="51" t="s">
        <v>514</v>
      </c>
    </row>
    <row r="8" spans="1:9" ht="30" x14ac:dyDescent="0.25">
      <c r="A8" s="54"/>
      <c r="B8" s="43" t="s">
        <v>515</v>
      </c>
      <c r="C8" s="49" t="s">
        <v>516</v>
      </c>
      <c r="D8" s="53" t="s">
        <v>517</v>
      </c>
      <c r="E8" s="51" t="s">
        <v>518</v>
      </c>
      <c r="I8" s="51" t="s">
        <v>519</v>
      </c>
    </row>
    <row r="9" spans="1:9" ht="32.25" customHeight="1" x14ac:dyDescent="0.25">
      <c r="A9" s="54"/>
      <c r="B9" s="43" t="s">
        <v>520</v>
      </c>
      <c r="C9" s="49" t="s">
        <v>521</v>
      </c>
      <c r="D9" s="53" t="s">
        <v>522</v>
      </c>
      <c r="E9" s="51" t="s">
        <v>523</v>
      </c>
      <c r="I9" s="51" t="s">
        <v>524</v>
      </c>
    </row>
    <row r="10" spans="1:9" x14ac:dyDescent="0.25">
      <c r="A10" s="54"/>
      <c r="B10" s="43" t="s">
        <v>525</v>
      </c>
      <c r="C10" s="49" t="s">
        <v>526</v>
      </c>
      <c r="D10" s="53" t="s">
        <v>527</v>
      </c>
      <c r="E10" s="51" t="s">
        <v>528</v>
      </c>
      <c r="I10" s="51" t="s">
        <v>529</v>
      </c>
    </row>
    <row r="11" spans="1:9" x14ac:dyDescent="0.25">
      <c r="A11" s="54"/>
      <c r="B11" s="43" t="s">
        <v>530</v>
      </c>
      <c r="C11" s="49" t="s">
        <v>531</v>
      </c>
      <c r="D11" s="53" t="s">
        <v>532</v>
      </c>
      <c r="E11" s="51" t="s">
        <v>533</v>
      </c>
      <c r="I11" s="51" t="s">
        <v>534</v>
      </c>
    </row>
    <row r="12" spans="1:9" ht="30" x14ac:dyDescent="0.25">
      <c r="A12" s="54"/>
      <c r="B12" s="43" t="s">
        <v>535</v>
      </c>
      <c r="C12" s="49" t="s">
        <v>536</v>
      </c>
      <c r="D12" s="53" t="s">
        <v>537</v>
      </c>
      <c r="E12" s="51" t="s">
        <v>538</v>
      </c>
      <c r="I12" s="51" t="s">
        <v>539</v>
      </c>
    </row>
    <row r="13" spans="1:9" x14ac:dyDescent="0.25">
      <c r="A13" s="54"/>
      <c r="B13" s="142" t="s">
        <v>540</v>
      </c>
      <c r="D13" s="53" t="s">
        <v>541</v>
      </c>
      <c r="E13" s="51" t="s">
        <v>542</v>
      </c>
      <c r="I13" s="51" t="s">
        <v>543</v>
      </c>
    </row>
    <row r="14" spans="1:9" x14ac:dyDescent="0.25">
      <c r="A14" s="54"/>
      <c r="B14" s="43" t="s">
        <v>544</v>
      </c>
      <c r="C14" s="54"/>
      <c r="D14" s="53" t="s">
        <v>545</v>
      </c>
      <c r="E14" s="51" t="s">
        <v>546</v>
      </c>
    </row>
    <row r="15" spans="1:9" x14ac:dyDescent="0.25">
      <c r="A15" s="54"/>
      <c r="B15" s="43" t="s">
        <v>547</v>
      </c>
      <c r="C15" s="54"/>
      <c r="D15" s="53" t="s">
        <v>548</v>
      </c>
      <c r="E15" s="51" t="s">
        <v>549</v>
      </c>
    </row>
    <row r="16" spans="1:9" x14ac:dyDescent="0.25">
      <c r="A16" s="54"/>
      <c r="B16" s="43" t="s">
        <v>550</v>
      </c>
      <c r="C16" s="54"/>
      <c r="D16" s="53" t="s">
        <v>551</v>
      </c>
      <c r="E16" s="55"/>
    </row>
    <row r="17" spans="1:5" x14ac:dyDescent="0.25">
      <c r="A17" s="54"/>
      <c r="B17" s="43" t="s">
        <v>552</v>
      </c>
      <c r="C17" s="54"/>
      <c r="D17" s="53" t="s">
        <v>553</v>
      </c>
      <c r="E17" s="55"/>
    </row>
    <row r="18" spans="1:5" x14ac:dyDescent="0.25">
      <c r="A18" s="54"/>
      <c r="B18" s="43" t="s">
        <v>554</v>
      </c>
      <c r="C18" s="54"/>
      <c r="D18" s="53" t="s">
        <v>555</v>
      </c>
      <c r="E18" s="55"/>
    </row>
    <row r="19" spans="1:5" x14ac:dyDescent="0.25">
      <c r="A19" s="54"/>
      <c r="B19" s="43" t="s">
        <v>556</v>
      </c>
      <c r="C19" s="54"/>
      <c r="D19" s="53" t="s">
        <v>557</v>
      </c>
      <c r="E19" s="55"/>
    </row>
    <row r="20" spans="1:5" x14ac:dyDescent="0.25">
      <c r="A20" s="54"/>
      <c r="B20" s="43" t="s">
        <v>558</v>
      </c>
      <c r="C20" s="54"/>
      <c r="D20" s="53" t="s">
        <v>559</v>
      </c>
      <c r="E20" s="55"/>
    </row>
    <row r="21" spans="1:5" x14ac:dyDescent="0.25">
      <c r="B21" s="43" t="s">
        <v>560</v>
      </c>
      <c r="D21" s="53" t="s">
        <v>561</v>
      </c>
      <c r="E21" s="55"/>
    </row>
    <row r="22" spans="1:5" x14ac:dyDescent="0.25">
      <c r="B22" s="43" t="s">
        <v>562</v>
      </c>
      <c r="D22" s="53" t="s">
        <v>563</v>
      </c>
      <c r="E22" s="55"/>
    </row>
    <row r="23" spans="1:5" x14ac:dyDescent="0.25">
      <c r="B23" s="43" t="s">
        <v>564</v>
      </c>
      <c r="D23" s="53" t="s">
        <v>565</v>
      </c>
      <c r="E23" s="55"/>
    </row>
    <row r="24" spans="1:5" x14ac:dyDescent="0.25">
      <c r="D24" s="56" t="s">
        <v>566</v>
      </c>
      <c r="E24" s="56" t="s">
        <v>567</v>
      </c>
    </row>
    <row r="25" spans="1:5" x14ac:dyDescent="0.25">
      <c r="D25" s="57" t="s">
        <v>568</v>
      </c>
      <c r="E25" s="51" t="s">
        <v>569</v>
      </c>
    </row>
    <row r="26" spans="1:5" x14ac:dyDescent="0.25">
      <c r="D26" s="57" t="s">
        <v>570</v>
      </c>
      <c r="E26" s="51" t="s">
        <v>571</v>
      </c>
    </row>
    <row r="27" spans="1:5" x14ac:dyDescent="0.25">
      <c r="D27" s="553" t="s">
        <v>572</v>
      </c>
      <c r="E27" s="51" t="s">
        <v>573</v>
      </c>
    </row>
    <row r="28" spans="1:5" x14ac:dyDescent="0.25">
      <c r="D28" s="554"/>
      <c r="E28" s="51" t="s">
        <v>574</v>
      </c>
    </row>
    <row r="29" spans="1:5" x14ac:dyDescent="0.25">
      <c r="D29" s="554"/>
      <c r="E29" s="51" t="s">
        <v>575</v>
      </c>
    </row>
    <row r="30" spans="1:5" x14ac:dyDescent="0.25">
      <c r="D30" s="555"/>
      <c r="E30" s="51" t="s">
        <v>576</v>
      </c>
    </row>
    <row r="31" spans="1:5" x14ac:dyDescent="0.25">
      <c r="D31" s="57" t="s">
        <v>577</v>
      </c>
      <c r="E31" s="51" t="s">
        <v>578</v>
      </c>
    </row>
    <row r="32" spans="1:5" x14ac:dyDescent="0.25">
      <c r="D32" s="57" t="s">
        <v>579</v>
      </c>
      <c r="E32" s="51" t="s">
        <v>580</v>
      </c>
    </row>
    <row r="33" spans="4:5" x14ac:dyDescent="0.25">
      <c r="D33" s="57" t="s">
        <v>581</v>
      </c>
      <c r="E33" s="51" t="s">
        <v>582</v>
      </c>
    </row>
    <row r="34" spans="4:5" x14ac:dyDescent="0.25">
      <c r="D34" s="57" t="s">
        <v>583</v>
      </c>
      <c r="E34" s="51" t="s">
        <v>584</v>
      </c>
    </row>
    <row r="35" spans="4:5" x14ac:dyDescent="0.25">
      <c r="D35" s="57" t="s">
        <v>585</v>
      </c>
      <c r="E35" s="51" t="s">
        <v>586</v>
      </c>
    </row>
    <row r="36" spans="4:5" x14ac:dyDescent="0.25">
      <c r="D36" s="57" t="s">
        <v>587</v>
      </c>
      <c r="E36" s="51" t="s">
        <v>588</v>
      </c>
    </row>
    <row r="37" spans="4:5" x14ac:dyDescent="0.25">
      <c r="D37" s="57" t="s">
        <v>589</v>
      </c>
      <c r="E37" s="51" t="s">
        <v>590</v>
      </c>
    </row>
    <row r="38" spans="4:5" x14ac:dyDescent="0.25">
      <c r="D38" s="57" t="s">
        <v>591</v>
      </c>
      <c r="E38" s="51" t="s">
        <v>592</v>
      </c>
    </row>
    <row r="39" spans="4:5" x14ac:dyDescent="0.25">
      <c r="D39" s="58" t="s">
        <v>593</v>
      </c>
      <c r="E39" s="51" t="s">
        <v>594</v>
      </c>
    </row>
    <row r="40" spans="4:5" x14ac:dyDescent="0.25">
      <c r="D40" s="58" t="s">
        <v>595</v>
      </c>
      <c r="E40" s="51" t="s">
        <v>596</v>
      </c>
    </row>
    <row r="41" spans="4:5" x14ac:dyDescent="0.25">
      <c r="D41" s="57" t="s">
        <v>597</v>
      </c>
      <c r="E41" s="51" t="s">
        <v>598</v>
      </c>
    </row>
    <row r="42" spans="4:5" x14ac:dyDescent="0.25">
      <c r="D42" s="57" t="s">
        <v>599</v>
      </c>
      <c r="E42" s="51" t="s">
        <v>600</v>
      </c>
    </row>
    <row r="43" spans="4:5" x14ac:dyDescent="0.25">
      <c r="D43" s="58" t="s">
        <v>601</v>
      </c>
      <c r="E43" s="51" t="s">
        <v>602</v>
      </c>
    </row>
    <row r="44" spans="4:5" x14ac:dyDescent="0.25">
      <c r="D44" s="59" t="s">
        <v>603</v>
      </c>
      <c r="E44" s="51" t="s">
        <v>604</v>
      </c>
    </row>
    <row r="45" spans="4:5" x14ac:dyDescent="0.25">
      <c r="D45" s="53" t="s">
        <v>605</v>
      </c>
      <c r="E45" s="51" t="s">
        <v>606</v>
      </c>
    </row>
    <row r="46" spans="4:5" x14ac:dyDescent="0.25">
      <c r="D46" s="53" t="s">
        <v>607</v>
      </c>
      <c r="E46" s="51" t="s">
        <v>608</v>
      </c>
    </row>
    <row r="47" spans="4:5" x14ac:dyDescent="0.25">
      <c r="D47" s="53" t="s">
        <v>609</v>
      </c>
      <c r="E47" s="51" t="s">
        <v>610</v>
      </c>
    </row>
    <row r="48" spans="4:5" x14ac:dyDescent="0.25">
      <c r="D48" s="53" t="s">
        <v>611</v>
      </c>
      <c r="E48" s="51" t="s">
        <v>612</v>
      </c>
    </row>
    <row r="49" spans="4:4" x14ac:dyDescent="0.25">
      <c r="D49" s="56" t="s">
        <v>613</v>
      </c>
    </row>
    <row r="50" spans="4:4" x14ac:dyDescent="0.25">
      <c r="D50" s="53" t="s">
        <v>614</v>
      </c>
    </row>
    <row r="51" spans="4:4" x14ac:dyDescent="0.25">
      <c r="D51" s="53" t="s">
        <v>615</v>
      </c>
    </row>
    <row r="52" spans="4:4" x14ac:dyDescent="0.25">
      <c r="D52" s="56" t="s">
        <v>616</v>
      </c>
    </row>
    <row r="53" spans="4:4" x14ac:dyDescent="0.25">
      <c r="D53" s="59" t="s">
        <v>617</v>
      </c>
    </row>
    <row r="54" spans="4:4" x14ac:dyDescent="0.25">
      <c r="D54" s="59" t="s">
        <v>618</v>
      </c>
    </row>
    <row r="55" spans="4:4" x14ac:dyDescent="0.25">
      <c r="D55" s="59" t="s">
        <v>619</v>
      </c>
    </row>
    <row r="56" spans="4:4" x14ac:dyDescent="0.25">
      <c r="D56" s="59" t="s">
        <v>620</v>
      </c>
    </row>
  </sheetData>
  <mergeCells count="1">
    <mergeCell ref="D27:D30"/>
  </mergeCells>
  <pageMargins left="0.7" right="0.7" top="0.75" bottom="0.75" header="0.3" footer="0.3"/>
  <pageSetup scale="27"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F6627-8B7F-4B8F-8AB2-4859A0C5EAC4}">
  <sheetPr>
    <tabColor theme="7" tint="0.39997558519241921"/>
    <pageSetUpPr fitToPage="1"/>
  </sheetPr>
  <dimension ref="A1:AO45"/>
  <sheetViews>
    <sheetView showGridLines="0" topLeftCell="N37" zoomScale="85" zoomScaleNormal="85" workbookViewId="0">
      <selection activeCell="Y43" sqref="Y43:AE44"/>
    </sheetView>
  </sheetViews>
  <sheetFormatPr baseColWidth="10" defaultColWidth="10.85546875" defaultRowHeight="15" x14ac:dyDescent="0.2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19" width="18.140625" style="2" customWidth="1"/>
    <col min="20" max="20" width="23.140625" style="2" customWidth="1"/>
    <col min="21" max="27" width="18.140625" style="2" customWidth="1"/>
    <col min="28" max="28" width="22.7109375" style="2" customWidth="1"/>
    <col min="29" max="29" width="19" style="2" customWidth="1"/>
    <col min="30" max="30" width="19.42578125" style="2" customWidth="1"/>
    <col min="31" max="31" width="28.285156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65"/>
      <c r="B1" s="268" t="s">
        <v>0</v>
      </c>
      <c r="C1" s="269"/>
      <c r="D1" s="269"/>
      <c r="E1" s="269"/>
      <c r="F1" s="269"/>
      <c r="G1" s="269"/>
      <c r="H1" s="269"/>
      <c r="I1" s="269"/>
      <c r="J1" s="269"/>
      <c r="K1" s="269"/>
      <c r="L1" s="269"/>
      <c r="M1" s="269"/>
      <c r="N1" s="269"/>
      <c r="O1" s="269"/>
      <c r="P1" s="269"/>
      <c r="Q1" s="269"/>
      <c r="R1" s="269"/>
      <c r="S1" s="269"/>
      <c r="T1" s="269"/>
      <c r="U1" s="269"/>
      <c r="V1" s="269"/>
      <c r="W1" s="269"/>
      <c r="X1" s="269"/>
      <c r="Y1" s="269"/>
      <c r="Z1" s="269"/>
      <c r="AA1" s="270"/>
      <c r="AB1" s="286" t="s">
        <v>1</v>
      </c>
      <c r="AC1" s="287"/>
      <c r="AD1" s="287"/>
      <c r="AE1" s="288"/>
    </row>
    <row r="2" spans="1:31" ht="30.75" customHeight="1" thickBot="1" x14ac:dyDescent="0.3">
      <c r="A2" s="266"/>
      <c r="B2" s="268" t="s">
        <v>2</v>
      </c>
      <c r="C2" s="269"/>
      <c r="D2" s="269"/>
      <c r="E2" s="269"/>
      <c r="F2" s="269"/>
      <c r="G2" s="269"/>
      <c r="H2" s="269"/>
      <c r="I2" s="269"/>
      <c r="J2" s="269"/>
      <c r="K2" s="269"/>
      <c r="L2" s="269"/>
      <c r="M2" s="269"/>
      <c r="N2" s="269"/>
      <c r="O2" s="269"/>
      <c r="P2" s="269"/>
      <c r="Q2" s="269"/>
      <c r="R2" s="269"/>
      <c r="S2" s="269"/>
      <c r="T2" s="269"/>
      <c r="U2" s="269"/>
      <c r="V2" s="269"/>
      <c r="W2" s="269"/>
      <c r="X2" s="269"/>
      <c r="Y2" s="269"/>
      <c r="Z2" s="269"/>
      <c r="AA2" s="270"/>
      <c r="AB2" s="286" t="s">
        <v>3</v>
      </c>
      <c r="AC2" s="287"/>
      <c r="AD2" s="287"/>
      <c r="AE2" s="288"/>
    </row>
    <row r="3" spans="1:31" ht="24" customHeight="1" thickBot="1" x14ac:dyDescent="0.3">
      <c r="A3" s="266"/>
      <c r="B3" s="271" t="s">
        <v>4</v>
      </c>
      <c r="C3" s="272"/>
      <c r="D3" s="272"/>
      <c r="E3" s="272"/>
      <c r="F3" s="272"/>
      <c r="G3" s="272"/>
      <c r="H3" s="272"/>
      <c r="I3" s="272"/>
      <c r="J3" s="272"/>
      <c r="K3" s="272"/>
      <c r="L3" s="272"/>
      <c r="M3" s="272"/>
      <c r="N3" s="272"/>
      <c r="O3" s="272"/>
      <c r="P3" s="272"/>
      <c r="Q3" s="272"/>
      <c r="R3" s="272"/>
      <c r="S3" s="272"/>
      <c r="T3" s="272"/>
      <c r="U3" s="272"/>
      <c r="V3" s="272"/>
      <c r="W3" s="272"/>
      <c r="X3" s="272"/>
      <c r="Y3" s="272"/>
      <c r="Z3" s="272"/>
      <c r="AA3" s="273"/>
      <c r="AB3" s="286" t="s">
        <v>5</v>
      </c>
      <c r="AC3" s="287"/>
      <c r="AD3" s="287"/>
      <c r="AE3" s="288"/>
    </row>
    <row r="4" spans="1:31" ht="21.75" customHeight="1" thickBot="1" x14ac:dyDescent="0.3">
      <c r="A4" s="267"/>
      <c r="B4" s="274"/>
      <c r="C4" s="275"/>
      <c r="D4" s="275"/>
      <c r="E4" s="275"/>
      <c r="F4" s="275"/>
      <c r="G4" s="275"/>
      <c r="H4" s="275"/>
      <c r="I4" s="275"/>
      <c r="J4" s="275"/>
      <c r="K4" s="275"/>
      <c r="L4" s="275"/>
      <c r="M4" s="275"/>
      <c r="N4" s="275"/>
      <c r="O4" s="275"/>
      <c r="P4" s="275"/>
      <c r="Q4" s="275"/>
      <c r="R4" s="275"/>
      <c r="S4" s="275"/>
      <c r="T4" s="275"/>
      <c r="U4" s="275"/>
      <c r="V4" s="275"/>
      <c r="W4" s="275"/>
      <c r="X4" s="275"/>
      <c r="Y4" s="275"/>
      <c r="Z4" s="275"/>
      <c r="AA4" s="276"/>
      <c r="AB4" s="289" t="s">
        <v>6</v>
      </c>
      <c r="AC4" s="290"/>
      <c r="AD4" s="290"/>
      <c r="AE4" s="291"/>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92" t="s">
        <v>7</v>
      </c>
      <c r="B7" s="293"/>
      <c r="C7" s="326" t="s">
        <v>8</v>
      </c>
      <c r="D7" s="292" t="s">
        <v>9</v>
      </c>
      <c r="E7" s="298"/>
      <c r="F7" s="298"/>
      <c r="G7" s="298"/>
      <c r="H7" s="293"/>
      <c r="I7" s="320">
        <v>45356</v>
      </c>
      <c r="J7" s="321"/>
      <c r="K7" s="292" t="s">
        <v>10</v>
      </c>
      <c r="L7" s="293"/>
      <c r="M7" s="312" t="s">
        <v>11</v>
      </c>
      <c r="N7" s="313"/>
      <c r="O7" s="301"/>
      <c r="P7" s="302"/>
      <c r="Q7" s="4"/>
      <c r="R7" s="4"/>
      <c r="S7" s="4"/>
      <c r="T7" s="4"/>
      <c r="U7" s="4"/>
      <c r="V7" s="4"/>
      <c r="W7" s="4"/>
      <c r="X7" s="4"/>
      <c r="Y7" s="4"/>
      <c r="Z7" s="5"/>
      <c r="AA7" s="4"/>
      <c r="AB7" s="4"/>
      <c r="AD7" s="7"/>
      <c r="AE7" s="8"/>
    </row>
    <row r="8" spans="1:31" ht="15" customHeight="1" x14ac:dyDescent="0.25">
      <c r="A8" s="294"/>
      <c r="B8" s="295"/>
      <c r="C8" s="327"/>
      <c r="D8" s="294"/>
      <c r="E8" s="299"/>
      <c r="F8" s="299"/>
      <c r="G8" s="299"/>
      <c r="H8" s="295"/>
      <c r="I8" s="322"/>
      <c r="J8" s="323"/>
      <c r="K8" s="294"/>
      <c r="L8" s="295"/>
      <c r="M8" s="280" t="s">
        <v>12</v>
      </c>
      <c r="N8" s="281"/>
      <c r="O8" s="314"/>
      <c r="P8" s="315"/>
      <c r="Q8" s="4"/>
      <c r="R8" s="4"/>
      <c r="S8" s="4"/>
      <c r="T8" s="4"/>
      <c r="U8" s="4"/>
      <c r="V8" s="4"/>
      <c r="W8" s="4"/>
      <c r="X8" s="4"/>
      <c r="Y8" s="4"/>
      <c r="Z8" s="5"/>
      <c r="AA8" s="4"/>
      <c r="AB8" s="4"/>
      <c r="AD8" s="7"/>
      <c r="AE8" s="8"/>
    </row>
    <row r="9" spans="1:31" ht="15.75" customHeight="1" thickBot="1" x14ac:dyDescent="0.3">
      <c r="A9" s="296"/>
      <c r="B9" s="297"/>
      <c r="C9" s="328"/>
      <c r="D9" s="296"/>
      <c r="E9" s="300"/>
      <c r="F9" s="300"/>
      <c r="G9" s="300"/>
      <c r="H9" s="297"/>
      <c r="I9" s="324"/>
      <c r="J9" s="325"/>
      <c r="K9" s="296"/>
      <c r="L9" s="297"/>
      <c r="M9" s="316" t="s">
        <v>13</v>
      </c>
      <c r="N9" s="317"/>
      <c r="O9" s="318" t="s">
        <v>14</v>
      </c>
      <c r="P9" s="319"/>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92" t="s">
        <v>15</v>
      </c>
      <c r="B11" s="293"/>
      <c r="C11" s="303" t="s">
        <v>16</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5"/>
    </row>
    <row r="12" spans="1:31" ht="15" customHeight="1" x14ac:dyDescent="0.25">
      <c r="A12" s="294"/>
      <c r="B12" s="295"/>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8"/>
    </row>
    <row r="13" spans="1:31" ht="15" customHeight="1" thickBot="1" x14ac:dyDescent="0.3">
      <c r="A13" s="296"/>
      <c r="B13" s="297"/>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52.5" customHeight="1" thickBot="1" x14ac:dyDescent="0.3">
      <c r="A15" s="263" t="s">
        <v>17</v>
      </c>
      <c r="B15" s="264"/>
      <c r="C15" s="277" t="s">
        <v>18</v>
      </c>
      <c r="D15" s="278"/>
      <c r="E15" s="278"/>
      <c r="F15" s="278"/>
      <c r="G15" s="278"/>
      <c r="H15" s="278"/>
      <c r="I15" s="278"/>
      <c r="J15" s="278"/>
      <c r="K15" s="279"/>
      <c r="L15" s="252" t="s">
        <v>19</v>
      </c>
      <c r="M15" s="253"/>
      <c r="N15" s="253"/>
      <c r="O15" s="253"/>
      <c r="P15" s="253"/>
      <c r="Q15" s="254"/>
      <c r="R15" s="255" t="s">
        <v>20</v>
      </c>
      <c r="S15" s="256"/>
      <c r="T15" s="256"/>
      <c r="U15" s="256"/>
      <c r="V15" s="256"/>
      <c r="W15" s="256"/>
      <c r="X15" s="257"/>
      <c r="Y15" s="252" t="s">
        <v>21</v>
      </c>
      <c r="Z15" s="254"/>
      <c r="AA15" s="255" t="s">
        <v>22</v>
      </c>
      <c r="AB15" s="256"/>
      <c r="AC15" s="256"/>
      <c r="AD15" s="256"/>
      <c r="AE15" s="257"/>
    </row>
    <row r="16" spans="1:31" ht="9" customHeight="1" thickBot="1" x14ac:dyDescent="0.3">
      <c r="A16" s="6"/>
      <c r="B16" s="4"/>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D16" s="7"/>
      <c r="AE16" s="8"/>
    </row>
    <row r="17" spans="1:32" s="16" customFormat="1" ht="37.5" customHeight="1" thickBot="1" x14ac:dyDescent="0.3">
      <c r="A17" s="263" t="s">
        <v>23</v>
      </c>
      <c r="B17" s="264"/>
      <c r="C17" s="255" t="s">
        <v>108</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25" customHeight="1" thickBot="1" x14ac:dyDescent="0.3">
      <c r="A19" s="252" t="s">
        <v>25</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4"/>
      <c r="AF19" s="20"/>
    </row>
    <row r="20" spans="1:32" ht="32.25" customHeight="1" thickBot="1" x14ac:dyDescent="0.3">
      <c r="A20" s="105" t="s">
        <v>26</v>
      </c>
      <c r="B20" s="249" t="s">
        <v>27</v>
      </c>
      <c r="C20" s="250"/>
      <c r="D20" s="250"/>
      <c r="E20" s="250"/>
      <c r="F20" s="250"/>
      <c r="G20" s="250"/>
      <c r="H20" s="250"/>
      <c r="I20" s="250"/>
      <c r="J20" s="250"/>
      <c r="K20" s="250"/>
      <c r="L20" s="250"/>
      <c r="M20" s="250"/>
      <c r="N20" s="250"/>
      <c r="O20" s="251"/>
      <c r="P20" s="252" t="s">
        <v>28</v>
      </c>
      <c r="Q20" s="253"/>
      <c r="R20" s="253"/>
      <c r="S20" s="253"/>
      <c r="T20" s="253"/>
      <c r="U20" s="253"/>
      <c r="V20" s="253"/>
      <c r="W20" s="253"/>
      <c r="X20" s="253"/>
      <c r="Y20" s="253"/>
      <c r="Z20" s="253"/>
      <c r="AA20" s="253"/>
      <c r="AB20" s="253"/>
      <c r="AC20" s="253"/>
      <c r="AD20" s="253"/>
      <c r="AE20" s="254"/>
      <c r="AF20" s="20"/>
    </row>
    <row r="21" spans="1:32" ht="32.25" customHeight="1" thickBot="1" x14ac:dyDescent="0.3">
      <c r="A21" s="143">
        <v>7312420</v>
      </c>
      <c r="B21" s="114" t="s">
        <v>29</v>
      </c>
      <c r="C21" s="115" t="s">
        <v>8</v>
      </c>
      <c r="D21" s="115" t="s">
        <v>30</v>
      </c>
      <c r="E21" s="115" t="s">
        <v>31</v>
      </c>
      <c r="F21" s="115" t="s">
        <v>32</v>
      </c>
      <c r="G21" s="115" t="s">
        <v>33</v>
      </c>
      <c r="H21" s="115" t="s">
        <v>34</v>
      </c>
      <c r="I21" s="115" t="s">
        <v>35</v>
      </c>
      <c r="J21" s="115" t="s">
        <v>36</v>
      </c>
      <c r="K21" s="115" t="s">
        <v>37</v>
      </c>
      <c r="L21" s="115" t="s">
        <v>38</v>
      </c>
      <c r="M21" s="115" t="s">
        <v>39</v>
      </c>
      <c r="N21" s="115" t="s">
        <v>40</v>
      </c>
      <c r="O21" s="116" t="s">
        <v>41</v>
      </c>
      <c r="P21" s="141"/>
      <c r="Q21" s="105" t="s">
        <v>29</v>
      </c>
      <c r="R21" s="106" t="s">
        <v>8</v>
      </c>
      <c r="S21" s="106" t="s">
        <v>30</v>
      </c>
      <c r="T21" s="106" t="s">
        <v>31</v>
      </c>
      <c r="U21" s="106" t="s">
        <v>32</v>
      </c>
      <c r="V21" s="106" t="s">
        <v>33</v>
      </c>
      <c r="W21" s="106" t="s">
        <v>34</v>
      </c>
      <c r="X21" s="106" t="s">
        <v>35</v>
      </c>
      <c r="Y21" s="106" t="s">
        <v>36</v>
      </c>
      <c r="Z21" s="106" t="s">
        <v>37</v>
      </c>
      <c r="AA21" s="106" t="s">
        <v>38</v>
      </c>
      <c r="AB21" s="106" t="s">
        <v>39</v>
      </c>
      <c r="AC21" s="106" t="s">
        <v>40</v>
      </c>
      <c r="AD21" s="140" t="s">
        <v>42</v>
      </c>
      <c r="AE21" s="140" t="s">
        <v>43</v>
      </c>
      <c r="AF21" s="1"/>
    </row>
    <row r="22" spans="1:32" ht="32.25" customHeight="1" x14ac:dyDescent="0.25">
      <c r="A22" s="137" t="s">
        <v>44</v>
      </c>
      <c r="B22" s="160">
        <v>3667420</v>
      </c>
      <c r="C22" s="148">
        <v>3645000</v>
      </c>
      <c r="D22" s="148"/>
      <c r="E22" s="148"/>
      <c r="F22" s="84"/>
      <c r="G22" s="84"/>
      <c r="H22" s="84"/>
      <c r="I22" s="84"/>
      <c r="J22" s="84"/>
      <c r="K22" s="84"/>
      <c r="L22" s="84"/>
      <c r="M22" s="84"/>
      <c r="N22" s="84">
        <f>SUM(B22:M22)</f>
        <v>7312420</v>
      </c>
      <c r="O22" s="86"/>
      <c r="P22" s="137" t="s">
        <v>45</v>
      </c>
      <c r="Q22" s="160">
        <v>66744000</v>
      </c>
      <c r="R22" s="161">
        <v>111072000</v>
      </c>
      <c r="S22" s="107"/>
      <c r="T22" s="107">
        <v>3993000</v>
      </c>
      <c r="U22" s="107"/>
      <c r="V22" s="107"/>
      <c r="W22" s="107"/>
      <c r="X22" s="107">
        <v>133912500</v>
      </c>
      <c r="Y22" s="107"/>
      <c r="Z22" s="107"/>
      <c r="AA22" s="107"/>
      <c r="AB22" s="107"/>
      <c r="AC22" s="107">
        <f>SUM(Q22:AB22)</f>
        <v>315721500</v>
      </c>
      <c r="AE22" s="108"/>
      <c r="AF22" s="1"/>
    </row>
    <row r="23" spans="1:32" ht="32.25" customHeight="1" x14ac:dyDescent="0.25">
      <c r="A23" s="138" t="s">
        <v>46</v>
      </c>
      <c r="B23" s="235">
        <v>0</v>
      </c>
      <c r="C23" s="150">
        <v>0</v>
      </c>
      <c r="D23" s="150"/>
      <c r="E23" s="150"/>
      <c r="F23" s="82"/>
      <c r="G23" s="82"/>
      <c r="H23" s="82"/>
      <c r="I23" s="82"/>
      <c r="J23" s="82"/>
      <c r="K23" s="82"/>
      <c r="L23" s="82"/>
      <c r="M23" s="82"/>
      <c r="N23" s="82">
        <f>SUM(B23:M23)</f>
        <v>0</v>
      </c>
      <c r="O23" s="95" t="str">
        <f>IFERROR(N23/(SUMIF(B23:M23,"&gt;0",B22:M22))," ")</f>
        <v xml:space="preserve"> </v>
      </c>
      <c r="P23" s="138" t="s">
        <v>47</v>
      </c>
      <c r="Q23" s="149">
        <v>66744000</v>
      </c>
      <c r="R23" s="150">
        <v>98400000</v>
      </c>
      <c r="S23" s="150"/>
      <c r="T23" s="150"/>
      <c r="U23" s="150"/>
      <c r="V23" s="150"/>
      <c r="W23" s="150"/>
      <c r="X23" s="150"/>
      <c r="Y23" s="150"/>
      <c r="Z23" s="150"/>
      <c r="AA23" s="150"/>
      <c r="AB23" s="150"/>
      <c r="AC23" s="82">
        <f t="shared" ref="AC23:AC25" si="0">SUM(Q23:AB23)</f>
        <v>165144000</v>
      </c>
      <c r="AD23" s="221">
        <f>AC23/SUM(Q22:R22)</f>
        <v>0.92873532190579022</v>
      </c>
      <c r="AE23" s="87">
        <f>AC23/AC22</f>
        <v>0.52306859051410814</v>
      </c>
      <c r="AF23" s="1"/>
    </row>
    <row r="24" spans="1:32" ht="32.25" customHeight="1" x14ac:dyDescent="0.25">
      <c r="A24" s="138" t="s">
        <v>48</v>
      </c>
      <c r="B24" s="83">
        <f>+A21-B23</f>
        <v>7312420</v>
      </c>
      <c r="C24" s="82">
        <f>+B24-C23</f>
        <v>7312420</v>
      </c>
      <c r="D24" s="150"/>
      <c r="E24" s="150"/>
      <c r="F24" s="82"/>
      <c r="G24" s="82"/>
      <c r="H24" s="82"/>
      <c r="I24" s="82"/>
      <c r="J24" s="82"/>
      <c r="K24" s="82"/>
      <c r="L24" s="82"/>
      <c r="M24" s="82"/>
      <c r="N24" s="82">
        <f>MIN(B24:M24)</f>
        <v>7312420</v>
      </c>
      <c r="O24" s="85"/>
      <c r="P24" s="138" t="s">
        <v>44</v>
      </c>
      <c r="Q24" s="83"/>
      <c r="R24" s="203">
        <v>600800</v>
      </c>
      <c r="S24" s="202">
        <v>21436000</v>
      </c>
      <c r="T24" s="202">
        <v>29636000</v>
      </c>
      <c r="U24" s="202">
        <v>29636000</v>
      </c>
      <c r="V24" s="202">
        <v>29636000</v>
      </c>
      <c r="W24" s="202">
        <v>33028200</v>
      </c>
      <c r="X24" s="202">
        <v>29636000</v>
      </c>
      <c r="Y24" s="202">
        <v>29636000</v>
      </c>
      <c r="Z24" s="202">
        <v>29636000</v>
      </c>
      <c r="AA24" s="202">
        <v>29636000</v>
      </c>
      <c r="AB24" s="202">
        <v>53204500</v>
      </c>
      <c r="AC24" s="82">
        <f t="shared" si="0"/>
        <v>315721500</v>
      </c>
      <c r="AD24" s="221"/>
      <c r="AE24" s="109"/>
      <c r="AF24" s="1"/>
    </row>
    <row r="25" spans="1:32" ht="32.25" customHeight="1" thickBot="1" x14ac:dyDescent="0.3">
      <c r="A25" s="139" t="s">
        <v>49</v>
      </c>
      <c r="B25" s="244">
        <v>3667420</v>
      </c>
      <c r="C25" s="151">
        <v>3645000</v>
      </c>
      <c r="D25" s="151"/>
      <c r="E25" s="151"/>
      <c r="F25" s="118"/>
      <c r="G25" s="118"/>
      <c r="H25" s="118"/>
      <c r="I25" s="118"/>
      <c r="J25" s="118"/>
      <c r="K25" s="118"/>
      <c r="L25" s="118"/>
      <c r="M25" s="118"/>
      <c r="N25" s="118">
        <f>SUM(B25:M25)</f>
        <v>7312420</v>
      </c>
      <c r="O25" s="178">
        <f>+N25/N22</f>
        <v>1</v>
      </c>
      <c r="P25" s="139" t="s">
        <v>49</v>
      </c>
      <c r="Q25" s="117"/>
      <c r="R25" s="118">
        <v>600800</v>
      </c>
      <c r="S25" s="118"/>
      <c r="T25" s="118"/>
      <c r="U25" s="118"/>
      <c r="V25" s="118"/>
      <c r="W25" s="118"/>
      <c r="X25" s="118"/>
      <c r="Y25" s="118"/>
      <c r="Z25" s="118"/>
      <c r="AA25" s="118"/>
      <c r="AB25" s="118"/>
      <c r="AC25" s="118">
        <f t="shared" si="0"/>
        <v>600800</v>
      </c>
      <c r="AD25" s="222">
        <f>AC25/SUM(Q24:R24)</f>
        <v>1</v>
      </c>
      <c r="AE25" s="119">
        <f>AC25/AC24</f>
        <v>1.9029429418015561E-3</v>
      </c>
      <c r="AF25" s="1"/>
    </row>
    <row r="26" spans="1:32" customFormat="1" ht="16.5" customHeight="1" thickBot="1" x14ac:dyDescent="0.3"/>
    <row r="27" spans="1:32" ht="33.950000000000003" customHeight="1" x14ac:dyDescent="0.25">
      <c r="A27" s="282" t="s">
        <v>50</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4"/>
    </row>
    <row r="28" spans="1:32" ht="15" customHeight="1" x14ac:dyDescent="0.25">
      <c r="A28" s="262" t="s">
        <v>51</v>
      </c>
      <c r="B28" s="258" t="s">
        <v>52</v>
      </c>
      <c r="C28" s="258"/>
      <c r="D28" s="258" t="s">
        <v>53</v>
      </c>
      <c r="E28" s="258"/>
      <c r="F28" s="258"/>
      <c r="G28" s="258"/>
      <c r="H28" s="258"/>
      <c r="I28" s="258"/>
      <c r="J28" s="258"/>
      <c r="K28" s="258"/>
      <c r="L28" s="258"/>
      <c r="M28" s="258"/>
      <c r="N28" s="258"/>
      <c r="O28" s="258"/>
      <c r="P28" s="258" t="s">
        <v>40</v>
      </c>
      <c r="Q28" s="258" t="s">
        <v>54</v>
      </c>
      <c r="R28" s="258"/>
      <c r="S28" s="258"/>
      <c r="T28" s="258"/>
      <c r="U28" s="258"/>
      <c r="V28" s="258"/>
      <c r="W28" s="258"/>
      <c r="X28" s="258"/>
      <c r="Y28" s="258" t="s">
        <v>55</v>
      </c>
      <c r="Z28" s="258"/>
      <c r="AA28" s="258"/>
      <c r="AB28" s="258"/>
      <c r="AC28" s="258"/>
      <c r="AD28" s="258"/>
      <c r="AE28" s="285"/>
    </row>
    <row r="29" spans="1:32" ht="27" customHeight="1" x14ac:dyDescent="0.25">
      <c r="A29" s="262"/>
      <c r="B29" s="258"/>
      <c r="C29" s="258"/>
      <c r="D29" s="101" t="s">
        <v>29</v>
      </c>
      <c r="E29" s="101" t="s">
        <v>8</v>
      </c>
      <c r="F29" s="101" t="s">
        <v>30</v>
      </c>
      <c r="G29" s="101" t="s">
        <v>31</v>
      </c>
      <c r="H29" s="101" t="s">
        <v>32</v>
      </c>
      <c r="I29" s="101" t="s">
        <v>33</v>
      </c>
      <c r="J29" s="101" t="s">
        <v>34</v>
      </c>
      <c r="K29" s="101" t="s">
        <v>35</v>
      </c>
      <c r="L29" s="101" t="s">
        <v>36</v>
      </c>
      <c r="M29" s="101" t="s">
        <v>37</v>
      </c>
      <c r="N29" s="101" t="s">
        <v>38</v>
      </c>
      <c r="O29" s="101" t="s">
        <v>39</v>
      </c>
      <c r="P29" s="258"/>
      <c r="Q29" s="258"/>
      <c r="R29" s="258"/>
      <c r="S29" s="258"/>
      <c r="T29" s="258"/>
      <c r="U29" s="258"/>
      <c r="V29" s="258"/>
      <c r="W29" s="258"/>
      <c r="X29" s="258"/>
      <c r="Y29" s="258"/>
      <c r="Z29" s="258"/>
      <c r="AA29" s="258"/>
      <c r="AB29" s="258"/>
      <c r="AC29" s="258"/>
      <c r="AD29" s="258"/>
      <c r="AE29" s="285"/>
    </row>
    <row r="30" spans="1:32" ht="101.25" customHeight="1" x14ac:dyDescent="0.25">
      <c r="A30" s="110" t="str">
        <f>C17</f>
        <v>4 - Realizar el seguimiento de 2 Políticas Públicas lideradas por la Secretaría Distrital de la Mujer</v>
      </c>
      <c r="B30" s="260" t="s">
        <v>56</v>
      </c>
      <c r="C30" s="260"/>
      <c r="D30" s="104"/>
      <c r="E30" s="104"/>
      <c r="F30" s="104"/>
      <c r="G30" s="104"/>
      <c r="H30" s="104"/>
      <c r="I30" s="104"/>
      <c r="J30" s="104"/>
      <c r="K30" s="104"/>
      <c r="L30" s="104"/>
      <c r="M30" s="104"/>
      <c r="N30" s="104"/>
      <c r="O30" s="104"/>
      <c r="P30" s="111">
        <f>SUM(D30:O30)</f>
        <v>0</v>
      </c>
      <c r="Q30" s="259" t="s">
        <v>57</v>
      </c>
      <c r="R30" s="259"/>
      <c r="S30" s="259"/>
      <c r="T30" s="259"/>
      <c r="U30" s="259"/>
      <c r="V30" s="259"/>
      <c r="W30" s="259"/>
      <c r="X30" s="259"/>
      <c r="Y30" s="247" t="s">
        <v>621</v>
      </c>
      <c r="Z30" s="247"/>
      <c r="AA30" s="247"/>
      <c r="AB30" s="247"/>
      <c r="AC30" s="247"/>
      <c r="AD30" s="247"/>
      <c r="AE30" s="248"/>
    </row>
    <row r="31" spans="1:32" ht="12" customHeight="1" thickBot="1" x14ac:dyDescent="0.3">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303" t="s">
        <v>58</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5"/>
    </row>
    <row r="33" spans="1:41" ht="23.25" customHeight="1" x14ac:dyDescent="0.25">
      <c r="A33" s="262" t="s">
        <v>59</v>
      </c>
      <c r="B33" s="258" t="s">
        <v>60</v>
      </c>
      <c r="C33" s="258" t="s">
        <v>52</v>
      </c>
      <c r="D33" s="258" t="s">
        <v>61</v>
      </c>
      <c r="E33" s="258"/>
      <c r="F33" s="258"/>
      <c r="G33" s="258"/>
      <c r="H33" s="258"/>
      <c r="I33" s="258"/>
      <c r="J33" s="258"/>
      <c r="K33" s="258"/>
      <c r="L33" s="258"/>
      <c r="M33" s="258"/>
      <c r="N33" s="258"/>
      <c r="O33" s="258"/>
      <c r="P33" s="258"/>
      <c r="Q33" s="258" t="s">
        <v>62</v>
      </c>
      <c r="R33" s="258"/>
      <c r="S33" s="258"/>
      <c r="T33" s="258"/>
      <c r="U33" s="258"/>
      <c r="V33" s="258"/>
      <c r="W33" s="258"/>
      <c r="X33" s="258"/>
      <c r="Y33" s="258"/>
      <c r="Z33" s="258"/>
      <c r="AA33" s="258"/>
      <c r="AB33" s="258"/>
      <c r="AC33" s="258"/>
      <c r="AD33" s="258"/>
      <c r="AE33" s="285"/>
      <c r="AG33" s="21"/>
      <c r="AH33" s="21"/>
      <c r="AI33" s="21"/>
      <c r="AJ33" s="21"/>
      <c r="AK33" s="21"/>
      <c r="AL33" s="21"/>
      <c r="AM33" s="21"/>
      <c r="AN33" s="21"/>
      <c r="AO33" s="21"/>
    </row>
    <row r="34" spans="1:41" ht="27" customHeight="1" x14ac:dyDescent="0.25">
      <c r="A34" s="262"/>
      <c r="B34" s="258"/>
      <c r="C34" s="332"/>
      <c r="D34" s="164" t="s">
        <v>29</v>
      </c>
      <c r="E34" s="101" t="s">
        <v>8</v>
      </c>
      <c r="F34" s="101" t="s">
        <v>30</v>
      </c>
      <c r="G34" s="101" t="s">
        <v>31</v>
      </c>
      <c r="H34" s="101" t="s">
        <v>32</v>
      </c>
      <c r="I34" s="101" t="s">
        <v>33</v>
      </c>
      <c r="J34" s="101" t="s">
        <v>34</v>
      </c>
      <c r="K34" s="101" t="s">
        <v>35</v>
      </c>
      <c r="L34" s="101" t="s">
        <v>36</v>
      </c>
      <c r="M34" s="101" t="s">
        <v>37</v>
      </c>
      <c r="N34" s="101" t="s">
        <v>38</v>
      </c>
      <c r="O34" s="101" t="s">
        <v>39</v>
      </c>
      <c r="P34" s="101" t="s">
        <v>40</v>
      </c>
      <c r="Q34" s="329" t="s">
        <v>63</v>
      </c>
      <c r="R34" s="330"/>
      <c r="S34" s="330"/>
      <c r="T34" s="331"/>
      <c r="U34" s="258" t="s">
        <v>64</v>
      </c>
      <c r="V34" s="258"/>
      <c r="W34" s="258"/>
      <c r="X34" s="258"/>
      <c r="Y34" s="258" t="s">
        <v>65</v>
      </c>
      <c r="Z34" s="258"/>
      <c r="AA34" s="258"/>
      <c r="AB34" s="258"/>
      <c r="AC34" s="258" t="s">
        <v>66</v>
      </c>
      <c r="AD34" s="258"/>
      <c r="AE34" s="285"/>
      <c r="AG34" s="21"/>
      <c r="AH34" s="21"/>
      <c r="AI34" s="21"/>
      <c r="AJ34" s="21"/>
      <c r="AK34" s="21"/>
      <c r="AL34" s="21"/>
      <c r="AM34" s="21"/>
      <c r="AN34" s="21"/>
      <c r="AO34" s="21"/>
    </row>
    <row r="35" spans="1:41" ht="180.75" customHeight="1" x14ac:dyDescent="0.25">
      <c r="A35" s="333" t="str">
        <f>C17</f>
        <v>4 - Realizar el seguimiento de 2 Políticas Públicas lideradas por la Secretaría Distrital de la Mujer</v>
      </c>
      <c r="B35" s="335">
        <v>0.15</v>
      </c>
      <c r="C35" s="166" t="s">
        <v>67</v>
      </c>
      <c r="D35" s="167">
        <v>2</v>
      </c>
      <c r="E35" s="163">
        <v>2</v>
      </c>
      <c r="F35" s="22">
        <v>2</v>
      </c>
      <c r="G35" s="22">
        <v>2</v>
      </c>
      <c r="H35" s="22">
        <v>2</v>
      </c>
      <c r="I35" s="22">
        <v>2</v>
      </c>
      <c r="J35" s="22">
        <v>2</v>
      </c>
      <c r="K35" s="22">
        <v>2</v>
      </c>
      <c r="L35" s="22">
        <v>2</v>
      </c>
      <c r="M35" s="22">
        <v>2</v>
      </c>
      <c r="N35" s="22">
        <v>2</v>
      </c>
      <c r="O35" s="22">
        <v>2</v>
      </c>
      <c r="P35" s="22">
        <f>MAX(D35:O35)</f>
        <v>2</v>
      </c>
      <c r="Q35" s="413" t="s">
        <v>109</v>
      </c>
      <c r="R35" s="414"/>
      <c r="S35" s="414"/>
      <c r="T35" s="415"/>
      <c r="U35" s="413" t="s">
        <v>110</v>
      </c>
      <c r="V35" s="414"/>
      <c r="W35" s="414"/>
      <c r="X35" s="415"/>
      <c r="Y35" s="403" t="s">
        <v>111</v>
      </c>
      <c r="Z35" s="404"/>
      <c r="AA35" s="404"/>
      <c r="AB35" s="419"/>
      <c r="AC35" s="403" t="s">
        <v>112</v>
      </c>
      <c r="AD35" s="404"/>
      <c r="AE35" s="405"/>
      <c r="AG35" s="21"/>
      <c r="AH35" s="21"/>
      <c r="AI35" s="21"/>
      <c r="AJ35" s="21"/>
      <c r="AK35" s="21"/>
      <c r="AL35" s="21"/>
      <c r="AM35" s="21"/>
      <c r="AN35" s="21"/>
      <c r="AO35" s="21"/>
    </row>
    <row r="36" spans="1:41" ht="180.75" customHeight="1" thickBot="1" x14ac:dyDescent="0.3">
      <c r="A36" s="334"/>
      <c r="B36" s="412"/>
      <c r="C36" s="233" t="s">
        <v>72</v>
      </c>
      <c r="D36" s="234">
        <v>2</v>
      </c>
      <c r="E36" s="234">
        <v>2</v>
      </c>
      <c r="F36" s="175"/>
      <c r="G36" s="176"/>
      <c r="H36" s="176"/>
      <c r="I36" s="176"/>
      <c r="J36" s="176"/>
      <c r="K36" s="176"/>
      <c r="L36" s="176"/>
      <c r="M36" s="176"/>
      <c r="N36" s="176"/>
      <c r="O36" s="176"/>
      <c r="P36" s="174">
        <v>2</v>
      </c>
      <c r="Q36" s="416"/>
      <c r="R36" s="417"/>
      <c r="S36" s="417"/>
      <c r="T36" s="418"/>
      <c r="U36" s="416"/>
      <c r="V36" s="417"/>
      <c r="W36" s="417"/>
      <c r="X36" s="418"/>
      <c r="Y36" s="406"/>
      <c r="Z36" s="407"/>
      <c r="AA36" s="407"/>
      <c r="AB36" s="420"/>
      <c r="AC36" s="406"/>
      <c r="AD36" s="407"/>
      <c r="AE36" s="408"/>
      <c r="AG36" s="21"/>
      <c r="AH36" s="21"/>
      <c r="AI36" s="21"/>
      <c r="AJ36" s="21"/>
      <c r="AK36" s="21"/>
      <c r="AL36" s="21"/>
      <c r="AM36" s="21"/>
      <c r="AN36" s="21"/>
      <c r="AO36" s="21"/>
    </row>
    <row r="37" spans="1:41" customFormat="1" ht="17.25" customHeight="1" thickBot="1" x14ac:dyDescent="0.3"/>
    <row r="38" spans="1:41" ht="45" customHeight="1" thickBot="1" x14ac:dyDescent="0.3">
      <c r="A38" s="255" t="s">
        <v>73</v>
      </c>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7"/>
      <c r="AG38" s="21"/>
      <c r="AH38" s="21"/>
      <c r="AI38" s="21"/>
      <c r="AJ38" s="21"/>
      <c r="AK38" s="21"/>
      <c r="AL38" s="21"/>
      <c r="AM38" s="21"/>
      <c r="AN38" s="21"/>
      <c r="AO38" s="21"/>
    </row>
    <row r="39" spans="1:41" ht="26.25" customHeight="1" x14ac:dyDescent="0.25">
      <c r="A39" s="337" t="s">
        <v>74</v>
      </c>
      <c r="B39" s="338" t="s">
        <v>75</v>
      </c>
      <c r="C39" s="342" t="s">
        <v>76</v>
      </c>
      <c r="D39" s="344" t="s">
        <v>77</v>
      </c>
      <c r="E39" s="345"/>
      <c r="F39" s="345"/>
      <c r="G39" s="345"/>
      <c r="H39" s="345"/>
      <c r="I39" s="345"/>
      <c r="J39" s="345"/>
      <c r="K39" s="345"/>
      <c r="L39" s="345"/>
      <c r="M39" s="345"/>
      <c r="N39" s="345"/>
      <c r="O39" s="345"/>
      <c r="P39" s="346"/>
      <c r="Q39" s="338" t="s">
        <v>78</v>
      </c>
      <c r="R39" s="338"/>
      <c r="S39" s="338"/>
      <c r="T39" s="338"/>
      <c r="U39" s="338"/>
      <c r="V39" s="338"/>
      <c r="W39" s="338"/>
      <c r="X39" s="338"/>
      <c r="Y39" s="342"/>
      <c r="Z39" s="342"/>
      <c r="AA39" s="342"/>
      <c r="AB39" s="342"/>
      <c r="AC39" s="342"/>
      <c r="AD39" s="342"/>
      <c r="AE39" s="409"/>
      <c r="AG39" s="21"/>
      <c r="AH39" s="21"/>
      <c r="AI39" s="21"/>
      <c r="AJ39" s="21"/>
      <c r="AK39" s="21"/>
      <c r="AL39" s="21"/>
      <c r="AM39" s="21"/>
      <c r="AN39" s="21"/>
      <c r="AO39" s="21"/>
    </row>
    <row r="40" spans="1:41" ht="26.25" customHeight="1" x14ac:dyDescent="0.25">
      <c r="A40" s="262"/>
      <c r="B40" s="258"/>
      <c r="C40" s="34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329" t="s">
        <v>92</v>
      </c>
      <c r="R40" s="330"/>
      <c r="S40" s="330"/>
      <c r="T40" s="330"/>
      <c r="U40" s="330"/>
      <c r="V40" s="330"/>
      <c r="W40" s="330"/>
      <c r="X40" s="330"/>
      <c r="Y40" s="410" t="s">
        <v>93</v>
      </c>
      <c r="Z40" s="410"/>
      <c r="AA40" s="410"/>
      <c r="AB40" s="410"/>
      <c r="AC40" s="410"/>
      <c r="AD40" s="410"/>
      <c r="AE40" s="411"/>
      <c r="AG40" s="27"/>
      <c r="AH40" s="27"/>
      <c r="AI40" s="27"/>
      <c r="AJ40" s="27"/>
      <c r="AK40" s="27"/>
      <c r="AL40" s="27"/>
      <c r="AM40" s="27"/>
      <c r="AN40" s="27"/>
      <c r="AO40" s="27"/>
    </row>
    <row r="41" spans="1:41" ht="117.75" customHeight="1" x14ac:dyDescent="0.25">
      <c r="A41" s="421" t="s">
        <v>113</v>
      </c>
      <c r="B41" s="422">
        <v>0.08</v>
      </c>
      <c r="C41" s="31" t="s">
        <v>67</v>
      </c>
      <c r="D41" s="152">
        <v>0</v>
      </c>
      <c r="E41" s="152">
        <v>0.1</v>
      </c>
      <c r="F41" s="152">
        <v>0.3</v>
      </c>
      <c r="G41" s="152">
        <v>0.3</v>
      </c>
      <c r="H41" s="152">
        <v>0.3</v>
      </c>
      <c r="I41" s="32"/>
      <c r="J41" s="32"/>
      <c r="K41" s="32"/>
      <c r="L41" s="32"/>
      <c r="M41" s="32"/>
      <c r="N41" s="32"/>
      <c r="O41" s="32"/>
      <c r="P41" s="112">
        <f t="shared" ref="P41:P44" si="1">SUM(D41:O41)</f>
        <v>1</v>
      </c>
      <c r="Q41" s="423" t="s">
        <v>114</v>
      </c>
      <c r="R41" s="424"/>
      <c r="S41" s="424"/>
      <c r="T41" s="424"/>
      <c r="U41" s="424"/>
      <c r="V41" s="424"/>
      <c r="W41" s="424"/>
      <c r="X41" s="424"/>
      <c r="Y41" s="427" t="s">
        <v>630</v>
      </c>
      <c r="Z41" s="389"/>
      <c r="AA41" s="389"/>
      <c r="AB41" s="389"/>
      <c r="AC41" s="389"/>
      <c r="AD41" s="389"/>
      <c r="AE41" s="390"/>
      <c r="AG41" s="28"/>
      <c r="AH41" s="28"/>
      <c r="AI41" s="28"/>
      <c r="AJ41" s="28"/>
      <c r="AK41" s="28"/>
      <c r="AL41" s="28"/>
      <c r="AM41" s="28"/>
      <c r="AN41" s="28"/>
      <c r="AO41" s="28"/>
    </row>
    <row r="42" spans="1:41" ht="117.75" customHeight="1" x14ac:dyDescent="0.25">
      <c r="A42" s="421"/>
      <c r="B42" s="422"/>
      <c r="C42" s="29" t="s">
        <v>72</v>
      </c>
      <c r="D42" s="30">
        <v>0.02</v>
      </c>
      <c r="E42" s="30">
        <v>0.1</v>
      </c>
      <c r="F42" s="30"/>
      <c r="G42" s="30"/>
      <c r="H42" s="30"/>
      <c r="I42" s="30"/>
      <c r="J42" s="30"/>
      <c r="K42" s="30"/>
      <c r="L42" s="30"/>
      <c r="M42" s="30"/>
      <c r="N42" s="30"/>
      <c r="O42" s="30"/>
      <c r="P42" s="112">
        <f t="shared" si="1"/>
        <v>0.12000000000000001</v>
      </c>
      <c r="Q42" s="425"/>
      <c r="R42" s="426"/>
      <c r="S42" s="426"/>
      <c r="T42" s="426"/>
      <c r="U42" s="426"/>
      <c r="V42" s="426"/>
      <c r="W42" s="426"/>
      <c r="X42" s="426"/>
      <c r="Y42" s="389"/>
      <c r="Z42" s="389"/>
      <c r="AA42" s="389"/>
      <c r="AB42" s="389"/>
      <c r="AC42" s="389"/>
      <c r="AD42" s="389"/>
      <c r="AE42" s="390"/>
    </row>
    <row r="43" spans="1:41" ht="60" customHeight="1" x14ac:dyDescent="0.25">
      <c r="A43" s="421" t="s">
        <v>115</v>
      </c>
      <c r="B43" s="422">
        <v>7.0000000000000007E-2</v>
      </c>
      <c r="C43" s="31" t="s">
        <v>67</v>
      </c>
      <c r="D43" s="152">
        <v>0</v>
      </c>
      <c r="E43" s="152">
        <v>0.1</v>
      </c>
      <c r="F43" s="152">
        <v>0.3</v>
      </c>
      <c r="G43" s="152">
        <v>0.3</v>
      </c>
      <c r="H43" s="152">
        <v>0.3</v>
      </c>
      <c r="I43" s="32"/>
      <c r="J43" s="32"/>
      <c r="K43" s="32"/>
      <c r="L43" s="32"/>
      <c r="M43" s="32"/>
      <c r="N43" s="32"/>
      <c r="O43" s="32"/>
      <c r="P43" s="112">
        <f t="shared" si="1"/>
        <v>1</v>
      </c>
      <c r="Q43" s="385" t="s">
        <v>623</v>
      </c>
      <c r="R43" s="362"/>
      <c r="S43" s="362"/>
      <c r="T43" s="362"/>
      <c r="U43" s="362"/>
      <c r="V43" s="362"/>
      <c r="W43" s="362"/>
      <c r="X43" s="430"/>
      <c r="Y43" s="427" t="s">
        <v>631</v>
      </c>
      <c r="Z43" s="389"/>
      <c r="AA43" s="389"/>
      <c r="AB43" s="389"/>
      <c r="AC43" s="389"/>
      <c r="AD43" s="389"/>
      <c r="AE43" s="390"/>
    </row>
    <row r="44" spans="1:41" ht="60" customHeight="1" thickBot="1" x14ac:dyDescent="0.3">
      <c r="A44" s="428"/>
      <c r="B44" s="429"/>
      <c r="C44" s="24" t="s">
        <v>72</v>
      </c>
      <c r="D44" s="33">
        <v>0.02</v>
      </c>
      <c r="E44" s="33">
        <v>0.1</v>
      </c>
      <c r="F44" s="33"/>
      <c r="G44" s="33"/>
      <c r="H44" s="33"/>
      <c r="I44" s="33"/>
      <c r="J44" s="33"/>
      <c r="K44" s="33"/>
      <c r="L44" s="33"/>
      <c r="M44" s="33"/>
      <c r="N44" s="33"/>
      <c r="O44" s="33"/>
      <c r="P44" s="113">
        <f t="shared" si="1"/>
        <v>0.12000000000000001</v>
      </c>
      <c r="Q44" s="364"/>
      <c r="R44" s="365"/>
      <c r="S44" s="365"/>
      <c r="T44" s="365"/>
      <c r="U44" s="365"/>
      <c r="V44" s="365"/>
      <c r="W44" s="365"/>
      <c r="X44" s="431"/>
      <c r="Y44" s="432"/>
      <c r="Z44" s="432"/>
      <c r="AA44" s="432"/>
      <c r="AB44" s="432"/>
      <c r="AC44" s="432"/>
      <c r="AD44" s="432"/>
      <c r="AE44" s="433"/>
    </row>
    <row r="45" spans="1:41" ht="15" customHeight="1" x14ac:dyDescent="0.25">
      <c r="A45" s="2" t="s">
        <v>107</v>
      </c>
    </row>
  </sheetData>
  <mergeCells count="75">
    <mergeCell ref="A41:A42"/>
    <mergeCell ref="B41:B42"/>
    <mergeCell ref="Q41:X42"/>
    <mergeCell ref="Y41:AE42"/>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Y15:Z15"/>
    <mergeCell ref="AA15:AE15"/>
    <mergeCell ref="R15:X15"/>
    <mergeCell ref="A11:B13"/>
    <mergeCell ref="C11:AE13"/>
    <mergeCell ref="A7:B9"/>
    <mergeCell ref="C7:C9"/>
    <mergeCell ref="D7:H9"/>
    <mergeCell ref="I7:J9"/>
    <mergeCell ref="K7:L9"/>
    <mergeCell ref="M7:N7"/>
    <mergeCell ref="O7:P7"/>
    <mergeCell ref="M8:N8"/>
    <mergeCell ref="M9:N9"/>
    <mergeCell ref="O8:P8"/>
    <mergeCell ref="O9:P9"/>
    <mergeCell ref="A1:A4"/>
    <mergeCell ref="B1:AA1"/>
    <mergeCell ref="AB1:AE1"/>
    <mergeCell ref="B2:AA2"/>
    <mergeCell ref="AB2:AE2"/>
    <mergeCell ref="B3:AA4"/>
    <mergeCell ref="AB3:AE3"/>
    <mergeCell ref="AB4:AE4"/>
  </mergeCells>
  <dataValidations count="3">
    <dataValidation type="list" allowBlank="1" showInputMessage="1" showErrorMessage="1" sqref="C7:C9" xr:uid="{2B8680B3-0D2D-4AE6-AF41-A68E02099D43}">
      <formula1>$B$21:$M$21</formula1>
    </dataValidation>
    <dataValidation type="textLength" operator="lessThanOrEqual" allowBlank="1" showInputMessage="1" showErrorMessage="1" errorTitle="Máximo 2.000 caracteres" error="Máximo 2.000 caracteres" promptTitle="2.000 caracteres" sqref="Q30:Q31" xr:uid="{1DA265EC-9159-4EE6-A9B1-95D2981DA555}">
      <formula1>2000</formula1>
    </dataValidation>
    <dataValidation type="textLength" operator="lessThanOrEqual" allowBlank="1" showInputMessage="1" showErrorMessage="1" errorTitle="Máximo 2.000 caracteres" error="Máximo 2.000 caracteres" sqref="AC35 Q35 Y35 Q43 Q41 U35" xr:uid="{3FAA3CD1-8C38-4CCA-987E-B3CDBDD1B153}">
      <formula1>2000</formula1>
    </dataValidation>
  </dataValidations>
  <hyperlinks>
    <hyperlink ref="Y41" r:id="rId1" xr:uid="{B903AC84-ABE7-4866-A818-B1CD37940594}"/>
    <hyperlink ref="Y43" r:id="rId2" xr:uid="{8D06F580-3090-4B88-99A1-A1E96ED1BBB4}"/>
  </hyperlinks>
  <pageMargins left="0.25" right="0.25" top="0.75" bottom="0.75" header="0.3" footer="0.3"/>
  <pageSetup scale="2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1F4C-9B97-442B-A15F-2CF7A7B92290}">
  <sheetPr>
    <tabColor theme="7" tint="0.39997558519241921"/>
    <pageSetUpPr fitToPage="1"/>
  </sheetPr>
  <dimension ref="A1:AO45"/>
  <sheetViews>
    <sheetView showGridLines="0" topLeftCell="N37" zoomScale="85" zoomScaleNormal="85" workbookViewId="0">
      <selection activeCell="Y41" sqref="Y41:AE42"/>
    </sheetView>
  </sheetViews>
  <sheetFormatPr baseColWidth="10" defaultColWidth="10.85546875" defaultRowHeight="15" x14ac:dyDescent="0.2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65"/>
      <c r="B1" s="268" t="s">
        <v>0</v>
      </c>
      <c r="C1" s="269"/>
      <c r="D1" s="269"/>
      <c r="E1" s="269"/>
      <c r="F1" s="269"/>
      <c r="G1" s="269"/>
      <c r="H1" s="269"/>
      <c r="I1" s="269"/>
      <c r="J1" s="269"/>
      <c r="K1" s="269"/>
      <c r="L1" s="269"/>
      <c r="M1" s="269"/>
      <c r="N1" s="269"/>
      <c r="O1" s="269"/>
      <c r="P1" s="269"/>
      <c r="Q1" s="269"/>
      <c r="R1" s="269"/>
      <c r="S1" s="269"/>
      <c r="T1" s="269"/>
      <c r="U1" s="269"/>
      <c r="V1" s="269"/>
      <c r="W1" s="269"/>
      <c r="X1" s="269"/>
      <c r="Y1" s="269"/>
      <c r="Z1" s="269"/>
      <c r="AA1" s="270"/>
      <c r="AB1" s="286" t="s">
        <v>1</v>
      </c>
      <c r="AC1" s="287"/>
      <c r="AD1" s="287"/>
      <c r="AE1" s="288"/>
    </row>
    <row r="2" spans="1:31" ht="30.75" customHeight="1" thickBot="1" x14ac:dyDescent="0.3">
      <c r="A2" s="266"/>
      <c r="B2" s="268" t="s">
        <v>2</v>
      </c>
      <c r="C2" s="269"/>
      <c r="D2" s="269"/>
      <c r="E2" s="269"/>
      <c r="F2" s="269"/>
      <c r="G2" s="269"/>
      <c r="H2" s="269"/>
      <c r="I2" s="269"/>
      <c r="J2" s="269"/>
      <c r="K2" s="269"/>
      <c r="L2" s="269"/>
      <c r="M2" s="269"/>
      <c r="N2" s="269"/>
      <c r="O2" s="269"/>
      <c r="P2" s="269"/>
      <c r="Q2" s="269"/>
      <c r="R2" s="269"/>
      <c r="S2" s="269"/>
      <c r="T2" s="269"/>
      <c r="U2" s="269"/>
      <c r="V2" s="269"/>
      <c r="W2" s="269"/>
      <c r="X2" s="269"/>
      <c r="Y2" s="269"/>
      <c r="Z2" s="269"/>
      <c r="AA2" s="270"/>
      <c r="AB2" s="286" t="s">
        <v>3</v>
      </c>
      <c r="AC2" s="287"/>
      <c r="AD2" s="287"/>
      <c r="AE2" s="288"/>
    </row>
    <row r="3" spans="1:31" ht="24" customHeight="1" thickBot="1" x14ac:dyDescent="0.3">
      <c r="A3" s="266"/>
      <c r="B3" s="271" t="s">
        <v>4</v>
      </c>
      <c r="C3" s="272"/>
      <c r="D3" s="272"/>
      <c r="E3" s="272"/>
      <c r="F3" s="272"/>
      <c r="G3" s="272"/>
      <c r="H3" s="272"/>
      <c r="I3" s="272"/>
      <c r="J3" s="272"/>
      <c r="K3" s="272"/>
      <c r="L3" s="272"/>
      <c r="M3" s="272"/>
      <c r="N3" s="272"/>
      <c r="O3" s="272"/>
      <c r="P3" s="272"/>
      <c r="Q3" s="272"/>
      <c r="R3" s="272"/>
      <c r="S3" s="272"/>
      <c r="T3" s="272"/>
      <c r="U3" s="272"/>
      <c r="V3" s="272"/>
      <c r="W3" s="272"/>
      <c r="X3" s="272"/>
      <c r="Y3" s="272"/>
      <c r="Z3" s="272"/>
      <c r="AA3" s="273"/>
      <c r="AB3" s="286" t="s">
        <v>5</v>
      </c>
      <c r="AC3" s="287"/>
      <c r="AD3" s="287"/>
      <c r="AE3" s="288"/>
    </row>
    <row r="4" spans="1:31" ht="21.75" customHeight="1" thickBot="1" x14ac:dyDescent="0.3">
      <c r="A4" s="267"/>
      <c r="B4" s="274"/>
      <c r="C4" s="275"/>
      <c r="D4" s="275"/>
      <c r="E4" s="275"/>
      <c r="F4" s="275"/>
      <c r="G4" s="275"/>
      <c r="H4" s="275"/>
      <c r="I4" s="275"/>
      <c r="J4" s="275"/>
      <c r="K4" s="275"/>
      <c r="L4" s="275"/>
      <c r="M4" s="275"/>
      <c r="N4" s="275"/>
      <c r="O4" s="275"/>
      <c r="P4" s="275"/>
      <c r="Q4" s="275"/>
      <c r="R4" s="275"/>
      <c r="S4" s="275"/>
      <c r="T4" s="275"/>
      <c r="U4" s="275"/>
      <c r="V4" s="275"/>
      <c r="W4" s="275"/>
      <c r="X4" s="275"/>
      <c r="Y4" s="275"/>
      <c r="Z4" s="275"/>
      <c r="AA4" s="276"/>
      <c r="AB4" s="289" t="s">
        <v>6</v>
      </c>
      <c r="AC4" s="290"/>
      <c r="AD4" s="290"/>
      <c r="AE4" s="291"/>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92" t="s">
        <v>7</v>
      </c>
      <c r="B7" s="293"/>
      <c r="C7" s="326" t="s">
        <v>8</v>
      </c>
      <c r="D7" s="292" t="s">
        <v>9</v>
      </c>
      <c r="E7" s="298"/>
      <c r="F7" s="298"/>
      <c r="G7" s="298"/>
      <c r="H7" s="293"/>
      <c r="I7" s="320">
        <v>45356</v>
      </c>
      <c r="J7" s="321"/>
      <c r="K7" s="292" t="s">
        <v>10</v>
      </c>
      <c r="L7" s="293"/>
      <c r="M7" s="312" t="s">
        <v>11</v>
      </c>
      <c r="N7" s="434"/>
      <c r="O7" s="301"/>
      <c r="P7" s="302"/>
      <c r="Q7" s="4"/>
      <c r="R7" s="4"/>
      <c r="S7" s="4"/>
      <c r="T7" s="4"/>
      <c r="U7" s="4"/>
      <c r="V7" s="4"/>
      <c r="W7" s="4"/>
      <c r="X7" s="4"/>
      <c r="Y7" s="4"/>
      <c r="Z7" s="5"/>
      <c r="AA7" s="4"/>
      <c r="AB7" s="4"/>
      <c r="AD7" s="7"/>
      <c r="AE7" s="8"/>
    </row>
    <row r="8" spans="1:31" ht="15" customHeight="1" x14ac:dyDescent="0.25">
      <c r="A8" s="294"/>
      <c r="B8" s="295"/>
      <c r="C8" s="327" t="s">
        <v>8</v>
      </c>
      <c r="D8" s="294"/>
      <c r="E8" s="299"/>
      <c r="F8" s="299"/>
      <c r="G8" s="299"/>
      <c r="H8" s="295"/>
      <c r="I8" s="322"/>
      <c r="J8" s="323"/>
      <c r="K8" s="294"/>
      <c r="L8" s="295"/>
      <c r="M8" s="280" t="s">
        <v>12</v>
      </c>
      <c r="N8" s="435"/>
      <c r="O8" s="436"/>
      <c r="P8" s="437"/>
      <c r="Q8" s="4"/>
      <c r="R8" s="4"/>
      <c r="S8" s="4"/>
      <c r="T8" s="4"/>
      <c r="U8" s="4"/>
      <c r="V8" s="4"/>
      <c r="W8" s="4"/>
      <c r="X8" s="4"/>
      <c r="Y8" s="4"/>
      <c r="Z8" s="5"/>
      <c r="AA8" s="4"/>
      <c r="AB8" s="4"/>
      <c r="AD8" s="7"/>
      <c r="AE8" s="8"/>
    </row>
    <row r="9" spans="1:31" ht="15.75" customHeight="1" thickBot="1" x14ac:dyDescent="0.3">
      <c r="A9" s="296"/>
      <c r="B9" s="297"/>
      <c r="C9" s="328" t="s">
        <v>8</v>
      </c>
      <c r="D9" s="296"/>
      <c r="E9" s="300"/>
      <c r="F9" s="300"/>
      <c r="G9" s="300"/>
      <c r="H9" s="297"/>
      <c r="I9" s="324"/>
      <c r="J9" s="325"/>
      <c r="K9" s="296"/>
      <c r="L9" s="297"/>
      <c r="M9" s="316" t="s">
        <v>13</v>
      </c>
      <c r="N9" s="438"/>
      <c r="O9" s="439" t="s">
        <v>116</v>
      </c>
      <c r="P9" s="440"/>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92" t="s">
        <v>15</v>
      </c>
      <c r="B11" s="293"/>
      <c r="C11" s="303" t="s">
        <v>16</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5"/>
    </row>
    <row r="12" spans="1:31" ht="15" customHeight="1" x14ac:dyDescent="0.25">
      <c r="A12" s="294"/>
      <c r="B12" s="295"/>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8"/>
    </row>
    <row r="13" spans="1:31" ht="15" customHeight="1" thickBot="1" x14ac:dyDescent="0.3">
      <c r="A13" s="296"/>
      <c r="B13" s="297"/>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52.5" customHeight="1" thickBot="1" x14ac:dyDescent="0.3">
      <c r="A15" s="263" t="s">
        <v>17</v>
      </c>
      <c r="B15" s="264"/>
      <c r="C15" s="277" t="s">
        <v>18</v>
      </c>
      <c r="D15" s="278"/>
      <c r="E15" s="278"/>
      <c r="F15" s="278"/>
      <c r="G15" s="278"/>
      <c r="H15" s="278"/>
      <c r="I15" s="278"/>
      <c r="J15" s="278"/>
      <c r="K15" s="279"/>
      <c r="L15" s="252" t="s">
        <v>19</v>
      </c>
      <c r="M15" s="253"/>
      <c r="N15" s="253"/>
      <c r="O15" s="253"/>
      <c r="P15" s="253"/>
      <c r="Q15" s="254"/>
      <c r="R15" s="255" t="s">
        <v>20</v>
      </c>
      <c r="S15" s="256"/>
      <c r="T15" s="256"/>
      <c r="U15" s="256"/>
      <c r="V15" s="256"/>
      <c r="W15" s="256"/>
      <c r="X15" s="257"/>
      <c r="Y15" s="252" t="s">
        <v>21</v>
      </c>
      <c r="Z15" s="254"/>
      <c r="AA15" s="255" t="s">
        <v>22</v>
      </c>
      <c r="AB15" s="256"/>
      <c r="AC15" s="256"/>
      <c r="AD15" s="256"/>
      <c r="AE15" s="257"/>
    </row>
    <row r="16" spans="1:31" ht="9" customHeight="1" thickBot="1" x14ac:dyDescent="0.3">
      <c r="A16" s="6"/>
      <c r="B16" s="4"/>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D16" s="7"/>
      <c r="AE16" s="8"/>
    </row>
    <row r="17" spans="1:32" s="16" customFormat="1" ht="37.5" customHeight="1" thickBot="1" x14ac:dyDescent="0.3">
      <c r="A17" s="263" t="s">
        <v>23</v>
      </c>
      <c r="B17" s="264"/>
      <c r="C17" s="255" t="s">
        <v>117</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25" customHeight="1" thickBot="1" x14ac:dyDescent="0.3">
      <c r="A19" s="252" t="s">
        <v>25</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4"/>
      <c r="AF19" s="20"/>
    </row>
    <row r="20" spans="1:32" ht="32.25" customHeight="1" thickBot="1" x14ac:dyDescent="0.3">
      <c r="A20" s="105" t="s">
        <v>26</v>
      </c>
      <c r="B20" s="249" t="s">
        <v>27</v>
      </c>
      <c r="C20" s="250"/>
      <c r="D20" s="250"/>
      <c r="E20" s="250"/>
      <c r="F20" s="250"/>
      <c r="G20" s="250"/>
      <c r="H20" s="250"/>
      <c r="I20" s="250"/>
      <c r="J20" s="250"/>
      <c r="K20" s="250"/>
      <c r="L20" s="250"/>
      <c r="M20" s="250"/>
      <c r="N20" s="250"/>
      <c r="O20" s="251"/>
      <c r="P20" s="252" t="s">
        <v>28</v>
      </c>
      <c r="Q20" s="253"/>
      <c r="R20" s="253"/>
      <c r="S20" s="253"/>
      <c r="T20" s="253"/>
      <c r="U20" s="253"/>
      <c r="V20" s="253"/>
      <c r="W20" s="253"/>
      <c r="X20" s="253"/>
      <c r="Y20" s="253"/>
      <c r="Z20" s="253"/>
      <c r="AA20" s="253"/>
      <c r="AB20" s="253"/>
      <c r="AC20" s="253"/>
      <c r="AD20" s="253"/>
      <c r="AE20" s="254"/>
      <c r="AF20" s="20"/>
    </row>
    <row r="21" spans="1:32" ht="32.25" customHeight="1" thickBot="1" x14ac:dyDescent="0.3">
      <c r="A21" s="143">
        <v>4867473</v>
      </c>
      <c r="B21" s="114" t="s">
        <v>29</v>
      </c>
      <c r="C21" s="115" t="s">
        <v>8</v>
      </c>
      <c r="D21" s="115" t="s">
        <v>30</v>
      </c>
      <c r="E21" s="115" t="s">
        <v>31</v>
      </c>
      <c r="F21" s="115" t="s">
        <v>32</v>
      </c>
      <c r="G21" s="115" t="s">
        <v>33</v>
      </c>
      <c r="H21" s="115" t="s">
        <v>34</v>
      </c>
      <c r="I21" s="115" t="s">
        <v>35</v>
      </c>
      <c r="J21" s="115" t="s">
        <v>36</v>
      </c>
      <c r="K21" s="115" t="s">
        <v>37</v>
      </c>
      <c r="L21" s="115" t="s">
        <v>38</v>
      </c>
      <c r="M21" s="115" t="s">
        <v>39</v>
      </c>
      <c r="N21" s="115" t="s">
        <v>40</v>
      </c>
      <c r="O21" s="116" t="s">
        <v>41</v>
      </c>
      <c r="P21" s="141"/>
      <c r="Q21" s="105" t="s">
        <v>29</v>
      </c>
      <c r="R21" s="106" t="s">
        <v>8</v>
      </c>
      <c r="S21" s="106" t="s">
        <v>30</v>
      </c>
      <c r="T21" s="106" t="s">
        <v>31</v>
      </c>
      <c r="U21" s="106" t="s">
        <v>32</v>
      </c>
      <c r="V21" s="106" t="s">
        <v>33</v>
      </c>
      <c r="W21" s="106" t="s">
        <v>34</v>
      </c>
      <c r="X21" s="106" t="s">
        <v>35</v>
      </c>
      <c r="Y21" s="106" t="s">
        <v>36</v>
      </c>
      <c r="Z21" s="106" t="s">
        <v>37</v>
      </c>
      <c r="AA21" s="106" t="s">
        <v>38</v>
      </c>
      <c r="AB21" s="106" t="s">
        <v>39</v>
      </c>
      <c r="AC21" s="106" t="s">
        <v>40</v>
      </c>
      <c r="AD21" s="140" t="s">
        <v>42</v>
      </c>
      <c r="AE21" s="140" t="s">
        <v>43</v>
      </c>
      <c r="AF21" s="1"/>
    </row>
    <row r="22" spans="1:32" ht="32.25" customHeight="1" x14ac:dyDescent="0.25">
      <c r="A22" s="556" t="s">
        <v>44</v>
      </c>
      <c r="B22" s="559">
        <v>1222473</v>
      </c>
      <c r="C22" s="560">
        <v>3645000</v>
      </c>
      <c r="D22" s="199"/>
      <c r="E22" s="201"/>
      <c r="F22" s="200"/>
      <c r="G22" s="200"/>
      <c r="H22" s="200"/>
      <c r="I22" s="201"/>
      <c r="J22" s="200"/>
      <c r="K22" s="200"/>
      <c r="L22" s="200"/>
      <c r="M22" s="200"/>
      <c r="N22" s="107">
        <f>SUM(B22:M22)</f>
        <v>4867473</v>
      </c>
      <c r="O22" s="108"/>
      <c r="P22" s="137" t="s">
        <v>45</v>
      </c>
      <c r="Q22" s="223">
        <v>149544000</v>
      </c>
      <c r="R22" s="224">
        <v>188622000</v>
      </c>
      <c r="S22" s="229"/>
      <c r="T22" s="229">
        <v>7371000</v>
      </c>
      <c r="U22" s="229"/>
      <c r="V22" s="229"/>
      <c r="W22" s="229"/>
      <c r="X22" s="229">
        <v>223442500</v>
      </c>
      <c r="Y22" s="229"/>
      <c r="Z22" s="229"/>
      <c r="AA22" s="229"/>
      <c r="AB22" s="229"/>
      <c r="AC22" s="230">
        <f>SUM(Q22:AB22)</f>
        <v>568979500</v>
      </c>
      <c r="AE22" s="108"/>
      <c r="AF22" s="1"/>
    </row>
    <row r="23" spans="1:32" ht="32.25" customHeight="1" x14ac:dyDescent="0.25">
      <c r="A23" s="557" t="s">
        <v>46</v>
      </c>
      <c r="B23" s="83">
        <v>0</v>
      </c>
      <c r="C23" s="82">
        <v>0</v>
      </c>
      <c r="D23" s="82"/>
      <c r="E23" s="82"/>
      <c r="F23" s="82"/>
      <c r="G23" s="82"/>
      <c r="H23" s="82"/>
      <c r="I23" s="82"/>
      <c r="J23" s="82"/>
      <c r="K23" s="82"/>
      <c r="L23" s="82"/>
      <c r="M23" s="82"/>
      <c r="N23" s="82">
        <f>SUM(B23:M23)</f>
        <v>0</v>
      </c>
      <c r="O23" s="87" t="str">
        <f>IFERROR(N23/(SUMIF(B23:M23,"&gt;0",B22:M22))," ")</f>
        <v xml:space="preserve"> </v>
      </c>
      <c r="P23" s="138" t="s">
        <v>47</v>
      </c>
      <c r="Q23" s="225">
        <v>149544000</v>
      </c>
      <c r="R23" s="226">
        <v>175950000</v>
      </c>
      <c r="S23" s="231"/>
      <c r="T23" s="231"/>
      <c r="U23" s="231"/>
      <c r="V23" s="231"/>
      <c r="W23" s="231"/>
      <c r="X23" s="231"/>
      <c r="Y23" s="231"/>
      <c r="Z23" s="231"/>
      <c r="AA23" s="231"/>
      <c r="AB23" s="231"/>
      <c r="AC23" s="226">
        <f>SUM(Q23:AB23)</f>
        <v>325494000</v>
      </c>
      <c r="AD23" s="221">
        <f>AC23/SUM(Q22:R22)</f>
        <v>0.96252727950178318</v>
      </c>
      <c r="AE23" s="87">
        <f>AC23/AC22</f>
        <v>0.57206630467354269</v>
      </c>
      <c r="AF23" s="1"/>
    </row>
    <row r="24" spans="1:32" ht="32.25" customHeight="1" x14ac:dyDescent="0.25">
      <c r="A24" s="557" t="s">
        <v>48</v>
      </c>
      <c r="B24" s="83">
        <f>+A21-B23</f>
        <v>4867473</v>
      </c>
      <c r="C24" s="82">
        <f>+B24-C23</f>
        <v>4867473</v>
      </c>
      <c r="D24" s="197"/>
      <c r="E24" s="198"/>
      <c r="F24" s="198"/>
      <c r="G24" s="198"/>
      <c r="H24" s="198"/>
      <c r="I24" s="198"/>
      <c r="J24" s="198"/>
      <c r="K24" s="198"/>
      <c r="L24" s="198"/>
      <c r="M24" s="198"/>
      <c r="N24" s="82">
        <f>MIN(B24:M24)</f>
        <v>4867473</v>
      </c>
      <c r="O24" s="109"/>
      <c r="P24" s="138" t="s">
        <v>44</v>
      </c>
      <c r="Q24" s="223"/>
      <c r="R24" s="224">
        <v>3680000</v>
      </c>
      <c r="S24" s="204">
        <v>37098500</v>
      </c>
      <c r="T24" s="204">
        <v>56361000</v>
      </c>
      <c r="U24" s="204">
        <v>56361000</v>
      </c>
      <c r="V24" s="204">
        <v>56361000</v>
      </c>
      <c r="W24" s="204">
        <v>60052000</v>
      </c>
      <c r="X24" s="204">
        <v>56361000</v>
      </c>
      <c r="Y24" s="204">
        <v>56361000</v>
      </c>
      <c r="Z24" s="204">
        <v>56361000</v>
      </c>
      <c r="AA24" s="204">
        <v>56361000</v>
      </c>
      <c r="AB24" s="204">
        <v>73622000</v>
      </c>
      <c r="AC24" s="226">
        <f>SUM(Q24:AB24)</f>
        <v>568979500</v>
      </c>
      <c r="AD24" s="221"/>
      <c r="AE24" s="109"/>
      <c r="AF24" s="1"/>
    </row>
    <row r="25" spans="1:32" ht="32.25" customHeight="1" thickBot="1" x14ac:dyDescent="0.3">
      <c r="A25" s="558" t="s">
        <v>49</v>
      </c>
      <c r="B25" s="561">
        <v>1222473</v>
      </c>
      <c r="C25" s="562">
        <v>3645000</v>
      </c>
      <c r="D25" s="118"/>
      <c r="E25" s="118"/>
      <c r="F25" s="118"/>
      <c r="G25" s="118"/>
      <c r="H25" s="118"/>
      <c r="I25" s="118"/>
      <c r="J25" s="118"/>
      <c r="K25" s="118"/>
      <c r="L25" s="118"/>
      <c r="M25" s="118"/>
      <c r="N25" s="118">
        <f>SUM(B25:M25)</f>
        <v>4867473</v>
      </c>
      <c r="O25" s="119">
        <f>+N25/N22</f>
        <v>1</v>
      </c>
      <c r="P25" s="139" t="s">
        <v>49</v>
      </c>
      <c r="Q25" s="227"/>
      <c r="R25" s="228">
        <v>3820800</v>
      </c>
      <c r="S25" s="232"/>
      <c r="T25" s="232"/>
      <c r="U25" s="232"/>
      <c r="V25" s="232"/>
      <c r="W25" s="232"/>
      <c r="X25" s="232"/>
      <c r="Y25" s="232"/>
      <c r="Z25" s="232"/>
      <c r="AA25" s="232"/>
      <c r="AB25" s="232"/>
      <c r="AC25" s="232">
        <f>SUM(Q25:AB25)</f>
        <v>3820800</v>
      </c>
      <c r="AD25" s="222">
        <f>AC25/SUM(Q24:R24)</f>
        <v>1.0382608695652173</v>
      </c>
      <c r="AE25" s="119">
        <f>AC25/AC24</f>
        <v>6.7151804238992797E-3</v>
      </c>
      <c r="AF25" s="1"/>
    </row>
    <row r="26" spans="1:32" customFormat="1" ht="16.5" customHeight="1" thickBot="1" x14ac:dyDescent="0.3"/>
    <row r="27" spans="1:32" ht="33.950000000000003" customHeight="1" x14ac:dyDescent="0.25">
      <c r="A27" s="282" t="s">
        <v>50</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4"/>
    </row>
    <row r="28" spans="1:32" ht="15" customHeight="1" x14ac:dyDescent="0.25">
      <c r="A28" s="262" t="s">
        <v>51</v>
      </c>
      <c r="B28" s="258" t="s">
        <v>52</v>
      </c>
      <c r="C28" s="258"/>
      <c r="D28" s="258" t="s">
        <v>53</v>
      </c>
      <c r="E28" s="258"/>
      <c r="F28" s="258"/>
      <c r="G28" s="258"/>
      <c r="H28" s="258"/>
      <c r="I28" s="258"/>
      <c r="J28" s="258"/>
      <c r="K28" s="258"/>
      <c r="L28" s="258"/>
      <c r="M28" s="258"/>
      <c r="N28" s="258"/>
      <c r="O28" s="258"/>
      <c r="P28" s="258" t="s">
        <v>40</v>
      </c>
      <c r="Q28" s="258" t="s">
        <v>54</v>
      </c>
      <c r="R28" s="258"/>
      <c r="S28" s="258"/>
      <c r="T28" s="258"/>
      <c r="U28" s="258"/>
      <c r="V28" s="258"/>
      <c r="W28" s="258"/>
      <c r="X28" s="258"/>
      <c r="Y28" s="258" t="s">
        <v>55</v>
      </c>
      <c r="Z28" s="258"/>
      <c r="AA28" s="258"/>
      <c r="AB28" s="258"/>
      <c r="AC28" s="258"/>
      <c r="AD28" s="258"/>
      <c r="AE28" s="285"/>
    </row>
    <row r="29" spans="1:32" ht="27" customHeight="1" x14ac:dyDescent="0.25">
      <c r="A29" s="262"/>
      <c r="B29" s="258"/>
      <c r="C29" s="258"/>
      <c r="D29" s="101" t="s">
        <v>29</v>
      </c>
      <c r="E29" s="101" t="s">
        <v>8</v>
      </c>
      <c r="F29" s="101" t="s">
        <v>30</v>
      </c>
      <c r="G29" s="101" t="s">
        <v>31</v>
      </c>
      <c r="H29" s="101" t="s">
        <v>32</v>
      </c>
      <c r="I29" s="101" t="s">
        <v>33</v>
      </c>
      <c r="J29" s="101" t="s">
        <v>34</v>
      </c>
      <c r="K29" s="101" t="s">
        <v>35</v>
      </c>
      <c r="L29" s="101" t="s">
        <v>36</v>
      </c>
      <c r="M29" s="101" t="s">
        <v>37</v>
      </c>
      <c r="N29" s="101" t="s">
        <v>38</v>
      </c>
      <c r="O29" s="101" t="s">
        <v>39</v>
      </c>
      <c r="P29" s="258"/>
      <c r="Q29" s="258"/>
      <c r="R29" s="258"/>
      <c r="S29" s="258"/>
      <c r="T29" s="258"/>
      <c r="U29" s="258"/>
      <c r="V29" s="258"/>
      <c r="W29" s="258"/>
      <c r="X29" s="258"/>
      <c r="Y29" s="258"/>
      <c r="Z29" s="258"/>
      <c r="AA29" s="258"/>
      <c r="AB29" s="258"/>
      <c r="AC29" s="258"/>
      <c r="AD29" s="258"/>
      <c r="AE29" s="285"/>
    </row>
    <row r="30" spans="1:32" ht="96.75" customHeight="1" x14ac:dyDescent="0.25">
      <c r="A30" s="110" t="str">
        <f>C17</f>
        <v xml:space="preserve">5 - Acompañar el 100%  de la incorporación del enfoque de género y  la implementación de siete derechos de la PPMyEG														</v>
      </c>
      <c r="B30" s="260" t="s">
        <v>56</v>
      </c>
      <c r="C30" s="260"/>
      <c r="D30" s="104"/>
      <c r="E30" s="104"/>
      <c r="F30" s="104"/>
      <c r="G30" s="104"/>
      <c r="H30" s="104"/>
      <c r="I30" s="104"/>
      <c r="J30" s="104"/>
      <c r="K30" s="104"/>
      <c r="L30" s="104"/>
      <c r="M30" s="104"/>
      <c r="N30" s="104"/>
      <c r="O30" s="104"/>
      <c r="P30" s="111">
        <f>SUM(D30:O30)</f>
        <v>0</v>
      </c>
      <c r="Q30" s="259" t="s">
        <v>57</v>
      </c>
      <c r="R30" s="259"/>
      <c r="S30" s="259"/>
      <c r="T30" s="259"/>
      <c r="U30" s="259"/>
      <c r="V30" s="259"/>
      <c r="W30" s="259"/>
      <c r="X30" s="259"/>
      <c r="Y30" s="247" t="s">
        <v>627</v>
      </c>
      <c r="Z30" s="247"/>
      <c r="AA30" s="247"/>
      <c r="AB30" s="247"/>
      <c r="AC30" s="247"/>
      <c r="AD30" s="247"/>
      <c r="AE30" s="248"/>
    </row>
    <row r="31" spans="1:32" ht="12" customHeight="1" x14ac:dyDescent="0.25">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303" t="s">
        <v>58</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5"/>
    </row>
    <row r="33" spans="1:41" ht="23.25" customHeight="1" x14ac:dyDescent="0.25">
      <c r="A33" s="262" t="s">
        <v>59</v>
      </c>
      <c r="B33" s="258" t="s">
        <v>60</v>
      </c>
      <c r="C33" s="258" t="s">
        <v>52</v>
      </c>
      <c r="D33" s="258" t="s">
        <v>61</v>
      </c>
      <c r="E33" s="258"/>
      <c r="F33" s="258"/>
      <c r="G33" s="258"/>
      <c r="H33" s="258"/>
      <c r="I33" s="258"/>
      <c r="J33" s="258"/>
      <c r="K33" s="258"/>
      <c r="L33" s="258"/>
      <c r="M33" s="258"/>
      <c r="N33" s="258"/>
      <c r="O33" s="258"/>
      <c r="P33" s="258"/>
      <c r="Q33" s="258" t="s">
        <v>62</v>
      </c>
      <c r="R33" s="258"/>
      <c r="S33" s="258"/>
      <c r="T33" s="258"/>
      <c r="U33" s="258"/>
      <c r="V33" s="258"/>
      <c r="W33" s="258"/>
      <c r="X33" s="258"/>
      <c r="Y33" s="258"/>
      <c r="Z33" s="258"/>
      <c r="AA33" s="258"/>
      <c r="AB33" s="258"/>
      <c r="AC33" s="258"/>
      <c r="AD33" s="258"/>
      <c r="AE33" s="285"/>
      <c r="AG33" s="21"/>
      <c r="AH33" s="21"/>
      <c r="AI33" s="21"/>
      <c r="AJ33" s="21"/>
      <c r="AK33" s="21"/>
      <c r="AL33" s="21"/>
      <c r="AM33" s="21"/>
      <c r="AN33" s="21"/>
      <c r="AO33" s="21"/>
    </row>
    <row r="34" spans="1:41" ht="27" customHeight="1" x14ac:dyDescent="0.25">
      <c r="A34" s="262"/>
      <c r="B34" s="258"/>
      <c r="C34" s="332"/>
      <c r="D34" s="101" t="s">
        <v>29</v>
      </c>
      <c r="E34" s="101" t="s">
        <v>8</v>
      </c>
      <c r="F34" s="101" t="s">
        <v>30</v>
      </c>
      <c r="G34" s="101" t="s">
        <v>31</v>
      </c>
      <c r="H34" s="101" t="s">
        <v>32</v>
      </c>
      <c r="I34" s="101" t="s">
        <v>33</v>
      </c>
      <c r="J34" s="101" t="s">
        <v>34</v>
      </c>
      <c r="K34" s="101" t="s">
        <v>35</v>
      </c>
      <c r="L34" s="101" t="s">
        <v>36</v>
      </c>
      <c r="M34" s="101" t="s">
        <v>37</v>
      </c>
      <c r="N34" s="101" t="s">
        <v>38</v>
      </c>
      <c r="O34" s="101" t="s">
        <v>39</v>
      </c>
      <c r="P34" s="101" t="s">
        <v>40</v>
      </c>
      <c r="Q34" s="329" t="s">
        <v>63</v>
      </c>
      <c r="R34" s="330"/>
      <c r="S34" s="330"/>
      <c r="T34" s="331"/>
      <c r="U34" s="258" t="s">
        <v>64</v>
      </c>
      <c r="V34" s="258"/>
      <c r="W34" s="258"/>
      <c r="X34" s="258"/>
      <c r="Y34" s="258" t="s">
        <v>65</v>
      </c>
      <c r="Z34" s="258"/>
      <c r="AA34" s="258"/>
      <c r="AB34" s="258"/>
      <c r="AC34" s="258" t="s">
        <v>66</v>
      </c>
      <c r="AD34" s="258"/>
      <c r="AE34" s="285"/>
      <c r="AG34" s="21"/>
      <c r="AH34" s="21"/>
      <c r="AI34" s="21"/>
      <c r="AJ34" s="21"/>
      <c r="AK34" s="21"/>
      <c r="AL34" s="21"/>
      <c r="AM34" s="21"/>
      <c r="AN34" s="21"/>
      <c r="AO34" s="21"/>
    </row>
    <row r="35" spans="1:41" ht="189" customHeight="1" x14ac:dyDescent="0.25">
      <c r="A35" s="333" t="str">
        <f>C17</f>
        <v xml:space="preserve">5 - Acompañar el 100%  de la incorporación del enfoque de género y  la implementación de siete derechos de la PPMyEG														</v>
      </c>
      <c r="B35" s="335">
        <v>0.2</v>
      </c>
      <c r="C35" s="23" t="s">
        <v>67</v>
      </c>
      <c r="D35" s="144">
        <v>0</v>
      </c>
      <c r="E35" s="144">
        <v>1</v>
      </c>
      <c r="F35" s="144">
        <v>1</v>
      </c>
      <c r="G35" s="144">
        <v>1</v>
      </c>
      <c r="H35" s="144">
        <v>1</v>
      </c>
      <c r="I35" s="22"/>
      <c r="J35" s="22"/>
      <c r="K35" s="22"/>
      <c r="L35" s="22"/>
      <c r="M35" s="22"/>
      <c r="N35" s="22"/>
      <c r="O35" s="22"/>
      <c r="P35" s="236">
        <f>MAX(D35:O35)</f>
        <v>1</v>
      </c>
      <c r="Q35" s="445" t="s">
        <v>118</v>
      </c>
      <c r="R35" s="446"/>
      <c r="S35" s="446"/>
      <c r="T35" s="447"/>
      <c r="U35" s="451" t="s">
        <v>119</v>
      </c>
      <c r="V35" s="441"/>
      <c r="W35" s="441"/>
      <c r="X35" s="441"/>
      <c r="Y35" s="452" t="s">
        <v>103</v>
      </c>
      <c r="Z35" s="452"/>
      <c r="AA35" s="452"/>
      <c r="AB35" s="452"/>
      <c r="AC35" s="441" t="s">
        <v>120</v>
      </c>
      <c r="AD35" s="441"/>
      <c r="AE35" s="442"/>
      <c r="AG35" s="21"/>
      <c r="AH35" s="21"/>
      <c r="AI35" s="21"/>
      <c r="AJ35" s="21"/>
      <c r="AK35" s="21"/>
      <c r="AL35" s="21"/>
      <c r="AM35" s="21"/>
      <c r="AN35" s="21"/>
      <c r="AO35" s="21"/>
    </row>
    <row r="36" spans="1:41" ht="189" customHeight="1" thickBot="1" x14ac:dyDescent="0.3">
      <c r="A36" s="334"/>
      <c r="B36" s="336"/>
      <c r="C36" s="24" t="s">
        <v>72</v>
      </c>
      <c r="D36" s="169">
        <v>0</v>
      </c>
      <c r="E36" s="191">
        <v>1</v>
      </c>
      <c r="F36" s="25"/>
      <c r="G36" s="26"/>
      <c r="H36" s="26"/>
      <c r="I36" s="26"/>
      <c r="J36" s="26"/>
      <c r="K36" s="26"/>
      <c r="L36" s="26"/>
      <c r="M36" s="26"/>
      <c r="N36" s="26"/>
      <c r="O36" s="26"/>
      <c r="P36" s="73">
        <f>MAX(D36:O36)</f>
        <v>1</v>
      </c>
      <c r="Q36" s="448"/>
      <c r="R36" s="449"/>
      <c r="S36" s="449"/>
      <c r="T36" s="450"/>
      <c r="U36" s="443"/>
      <c r="V36" s="443"/>
      <c r="W36" s="443"/>
      <c r="X36" s="443"/>
      <c r="Y36" s="453"/>
      <c r="Z36" s="453"/>
      <c r="AA36" s="453"/>
      <c r="AB36" s="453"/>
      <c r="AC36" s="443"/>
      <c r="AD36" s="443"/>
      <c r="AE36" s="444"/>
      <c r="AG36" s="21"/>
      <c r="AH36" s="21"/>
      <c r="AI36" s="21"/>
      <c r="AJ36" s="21"/>
      <c r="AK36" s="21"/>
      <c r="AL36" s="21"/>
      <c r="AM36" s="21"/>
      <c r="AN36" s="21"/>
      <c r="AO36" s="21"/>
    </row>
    <row r="37" spans="1:41" customFormat="1" ht="17.25" customHeight="1" thickBot="1" x14ac:dyDescent="0.3"/>
    <row r="38" spans="1:41" ht="45" customHeight="1" thickBot="1" x14ac:dyDescent="0.3">
      <c r="A38" s="303" t="s">
        <v>73</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c r="AG38" s="21"/>
      <c r="AH38" s="21"/>
      <c r="AI38" s="21"/>
      <c r="AJ38" s="21"/>
      <c r="AK38" s="21"/>
      <c r="AL38" s="21"/>
      <c r="AM38" s="21"/>
      <c r="AN38" s="21"/>
      <c r="AO38" s="21"/>
    </row>
    <row r="39" spans="1:41" ht="26.25" customHeight="1" x14ac:dyDescent="0.25">
      <c r="A39" s="337" t="s">
        <v>74</v>
      </c>
      <c r="B39" s="338" t="s">
        <v>75</v>
      </c>
      <c r="C39" s="342" t="s">
        <v>76</v>
      </c>
      <c r="D39" s="344" t="s">
        <v>77</v>
      </c>
      <c r="E39" s="345"/>
      <c r="F39" s="345"/>
      <c r="G39" s="345"/>
      <c r="H39" s="345"/>
      <c r="I39" s="345"/>
      <c r="J39" s="345"/>
      <c r="K39" s="345"/>
      <c r="L39" s="345"/>
      <c r="M39" s="345"/>
      <c r="N39" s="345"/>
      <c r="O39" s="345"/>
      <c r="P39" s="346"/>
      <c r="Q39" s="338" t="s">
        <v>78</v>
      </c>
      <c r="R39" s="338"/>
      <c r="S39" s="338"/>
      <c r="T39" s="338"/>
      <c r="U39" s="338"/>
      <c r="V39" s="338"/>
      <c r="W39" s="338"/>
      <c r="X39" s="338"/>
      <c r="Y39" s="338"/>
      <c r="Z39" s="338"/>
      <c r="AA39" s="338"/>
      <c r="AB39" s="338"/>
      <c r="AC39" s="338"/>
      <c r="AD39" s="338"/>
      <c r="AE39" s="357"/>
      <c r="AG39" s="21"/>
      <c r="AH39" s="21"/>
      <c r="AI39" s="21"/>
      <c r="AJ39" s="21"/>
      <c r="AK39" s="21"/>
      <c r="AL39" s="21"/>
      <c r="AM39" s="21"/>
      <c r="AN39" s="21"/>
      <c r="AO39" s="21"/>
    </row>
    <row r="40" spans="1:41" ht="26.25" customHeight="1" x14ac:dyDescent="0.25">
      <c r="A40" s="262"/>
      <c r="B40" s="258"/>
      <c r="C40" s="34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329" t="s">
        <v>92</v>
      </c>
      <c r="R40" s="330"/>
      <c r="S40" s="330"/>
      <c r="T40" s="330"/>
      <c r="U40" s="330"/>
      <c r="V40" s="330"/>
      <c r="W40" s="330"/>
      <c r="X40" s="331"/>
      <c r="Y40" s="329" t="s">
        <v>93</v>
      </c>
      <c r="Z40" s="330"/>
      <c r="AA40" s="330"/>
      <c r="AB40" s="330"/>
      <c r="AC40" s="330"/>
      <c r="AD40" s="330"/>
      <c r="AE40" s="367"/>
      <c r="AG40" s="27"/>
      <c r="AH40" s="27"/>
      <c r="AI40" s="27"/>
      <c r="AJ40" s="27"/>
      <c r="AK40" s="27"/>
      <c r="AL40" s="27"/>
      <c r="AM40" s="27"/>
      <c r="AN40" s="27"/>
      <c r="AO40" s="27"/>
    </row>
    <row r="41" spans="1:41" ht="112.5" customHeight="1" x14ac:dyDescent="0.25">
      <c r="A41" s="421" t="s">
        <v>121</v>
      </c>
      <c r="B41" s="422">
        <v>0.15</v>
      </c>
      <c r="C41" s="31" t="s">
        <v>67</v>
      </c>
      <c r="D41" s="32">
        <v>0</v>
      </c>
      <c r="E41" s="32">
        <v>0.1</v>
      </c>
      <c r="F41" s="32">
        <v>0.3</v>
      </c>
      <c r="G41" s="32">
        <v>0.3</v>
      </c>
      <c r="H41" s="32">
        <v>0.3</v>
      </c>
      <c r="I41" s="32"/>
      <c r="J41" s="32"/>
      <c r="K41" s="32"/>
      <c r="L41" s="32"/>
      <c r="M41" s="32"/>
      <c r="N41" s="32"/>
      <c r="O41" s="32"/>
      <c r="P41" s="112">
        <f t="shared" ref="P41:P44" si="0">SUM(D41:O41)</f>
        <v>1</v>
      </c>
      <c r="Q41" s="461" t="s">
        <v>122</v>
      </c>
      <c r="R41" s="362"/>
      <c r="S41" s="362"/>
      <c r="T41" s="362"/>
      <c r="U41" s="362"/>
      <c r="V41" s="362"/>
      <c r="W41" s="362"/>
      <c r="X41" s="363"/>
      <c r="Y41" s="454" t="s">
        <v>632</v>
      </c>
      <c r="Z41" s="369"/>
      <c r="AA41" s="369"/>
      <c r="AB41" s="369"/>
      <c r="AC41" s="369"/>
      <c r="AD41" s="369"/>
      <c r="AE41" s="370"/>
      <c r="AG41" s="28"/>
      <c r="AH41" s="28"/>
      <c r="AI41" s="28"/>
      <c r="AJ41" s="28"/>
      <c r="AK41" s="28"/>
      <c r="AL41" s="28"/>
      <c r="AM41" s="28"/>
      <c r="AN41" s="28"/>
      <c r="AO41" s="28"/>
    </row>
    <row r="42" spans="1:41" ht="209.25" customHeight="1" x14ac:dyDescent="0.25">
      <c r="A42" s="421"/>
      <c r="B42" s="422"/>
      <c r="C42" s="29" t="s">
        <v>72</v>
      </c>
      <c r="D42" s="30">
        <v>0</v>
      </c>
      <c r="E42" s="30">
        <v>0.1</v>
      </c>
      <c r="F42" s="30"/>
      <c r="G42" s="30"/>
      <c r="H42" s="30"/>
      <c r="I42" s="30"/>
      <c r="J42" s="30"/>
      <c r="K42" s="30"/>
      <c r="L42" s="30"/>
      <c r="M42" s="30"/>
      <c r="N42" s="30"/>
      <c r="O42" s="30"/>
      <c r="P42" s="112">
        <f t="shared" si="0"/>
        <v>0.1</v>
      </c>
      <c r="Q42" s="462" t="s">
        <v>123</v>
      </c>
      <c r="R42" s="387"/>
      <c r="S42" s="387"/>
      <c r="T42" s="387"/>
      <c r="U42" s="387"/>
      <c r="V42" s="387"/>
      <c r="W42" s="387"/>
      <c r="X42" s="388"/>
      <c r="Y42" s="371"/>
      <c r="Z42" s="372"/>
      <c r="AA42" s="372"/>
      <c r="AB42" s="372"/>
      <c r="AC42" s="372"/>
      <c r="AD42" s="372"/>
      <c r="AE42" s="373"/>
    </row>
    <row r="43" spans="1:41" ht="74.25" customHeight="1" x14ac:dyDescent="0.25">
      <c r="A43" s="421" t="s">
        <v>124</v>
      </c>
      <c r="B43" s="422">
        <v>0.05</v>
      </c>
      <c r="C43" s="31" t="s">
        <v>67</v>
      </c>
      <c r="D43" s="32">
        <v>0</v>
      </c>
      <c r="E43" s="32">
        <v>0</v>
      </c>
      <c r="F43" s="32">
        <v>0.5</v>
      </c>
      <c r="G43" s="32">
        <v>0</v>
      </c>
      <c r="H43" s="32">
        <v>0.5</v>
      </c>
      <c r="I43" s="32"/>
      <c r="J43" s="32"/>
      <c r="K43" s="32"/>
      <c r="L43" s="32"/>
      <c r="M43" s="32"/>
      <c r="N43" s="32"/>
      <c r="O43" s="32"/>
      <c r="P43" s="112">
        <f t="shared" si="0"/>
        <v>1</v>
      </c>
      <c r="Q43" s="385" t="s">
        <v>125</v>
      </c>
      <c r="R43" s="362"/>
      <c r="S43" s="362"/>
      <c r="T43" s="362"/>
      <c r="U43" s="362"/>
      <c r="V43" s="362"/>
      <c r="W43" s="362"/>
      <c r="X43" s="363"/>
      <c r="Y43" s="455" t="s">
        <v>103</v>
      </c>
      <c r="Z43" s="456"/>
      <c r="AA43" s="456"/>
      <c r="AB43" s="456"/>
      <c r="AC43" s="456"/>
      <c r="AD43" s="456"/>
      <c r="AE43" s="457"/>
    </row>
    <row r="44" spans="1:41" ht="90" customHeight="1" thickBot="1" x14ac:dyDescent="0.3">
      <c r="A44" s="428"/>
      <c r="B44" s="429"/>
      <c r="C44" s="24" t="s">
        <v>72</v>
      </c>
      <c r="D44" s="33">
        <v>0</v>
      </c>
      <c r="E44" s="33">
        <v>0</v>
      </c>
      <c r="F44" s="33"/>
      <c r="G44" s="33"/>
      <c r="H44" s="33"/>
      <c r="I44" s="33"/>
      <c r="J44" s="33"/>
      <c r="K44" s="33"/>
      <c r="L44" s="33"/>
      <c r="M44" s="33"/>
      <c r="N44" s="33"/>
      <c r="O44" s="33"/>
      <c r="P44" s="113">
        <f t="shared" si="0"/>
        <v>0</v>
      </c>
      <c r="Q44" s="364" t="s">
        <v>126</v>
      </c>
      <c r="R44" s="365"/>
      <c r="S44" s="365"/>
      <c r="T44" s="365"/>
      <c r="U44" s="365"/>
      <c r="V44" s="365"/>
      <c r="W44" s="365"/>
      <c r="X44" s="366"/>
      <c r="Y44" s="458"/>
      <c r="Z44" s="459"/>
      <c r="AA44" s="459"/>
      <c r="AB44" s="459"/>
      <c r="AC44" s="459"/>
      <c r="AD44" s="459"/>
      <c r="AE44" s="460"/>
    </row>
    <row r="45" spans="1:41" ht="15" customHeight="1" x14ac:dyDescent="0.25">
      <c r="A45" s="2" t="s">
        <v>107</v>
      </c>
    </row>
  </sheetData>
  <mergeCells count="77">
    <mergeCell ref="A41:A42"/>
    <mergeCell ref="B41:B42"/>
    <mergeCell ref="Y41:AE42"/>
    <mergeCell ref="A43:A44"/>
    <mergeCell ref="B43:B44"/>
    <mergeCell ref="Y43:AE44"/>
    <mergeCell ref="Q41:X41"/>
    <mergeCell ref="Q42:X42"/>
    <mergeCell ref="Q43:X43"/>
    <mergeCell ref="Q44:X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Y15:Z15"/>
    <mergeCell ref="AA15:AE15"/>
    <mergeCell ref="R15:X15"/>
    <mergeCell ref="A11:B13"/>
    <mergeCell ref="C11:AE13"/>
    <mergeCell ref="A7:B9"/>
    <mergeCell ref="C7:C9"/>
    <mergeCell ref="D7:H9"/>
    <mergeCell ref="I7:J9"/>
    <mergeCell ref="K7:L9"/>
    <mergeCell ref="M7:N7"/>
    <mergeCell ref="O7:P7"/>
    <mergeCell ref="M8:N8"/>
    <mergeCell ref="O8:P8"/>
    <mergeCell ref="M9:N9"/>
    <mergeCell ref="O9:P9"/>
    <mergeCell ref="A1:A4"/>
    <mergeCell ref="B1:AA1"/>
    <mergeCell ref="AB1:AE1"/>
    <mergeCell ref="B2:AA2"/>
    <mergeCell ref="AB2:AE2"/>
    <mergeCell ref="B3:AA4"/>
    <mergeCell ref="AB3:AE3"/>
    <mergeCell ref="AB4:AE4"/>
  </mergeCells>
  <dataValidations count="3">
    <dataValidation type="list" allowBlank="1" showInputMessage="1" showErrorMessage="1" sqref="C7:C9" xr:uid="{4FCC3E37-D9A3-40DC-8069-DC853005E163}">
      <formula1>$B$21:$M$21</formula1>
    </dataValidation>
    <dataValidation type="textLength" operator="lessThanOrEqual" allowBlank="1" showInputMessage="1" showErrorMessage="1" errorTitle="Máximo 2.000 caracteres" error="Máximo 2.000 caracteres" promptTitle="2.000 caracteres" sqref="Q30:Q31" xr:uid="{582668FA-8B66-466A-A59F-A42EE35DE311}">
      <formula1>2000</formula1>
    </dataValidation>
    <dataValidation type="textLength" operator="lessThanOrEqual" allowBlank="1" showInputMessage="1" showErrorMessage="1" errorTitle="Máximo 2.000 caracteres" error="Máximo 2.000 caracteres" sqref="AC35 Q35 Y35 Q43 Q41" xr:uid="{1D90F2C3-8F58-446D-9F62-53E29A37171D}">
      <formula1>2000</formula1>
    </dataValidation>
  </dataValidations>
  <hyperlinks>
    <hyperlink ref="Y41" r:id="rId1" xr:uid="{01351629-3198-4F30-A905-7B26FC51A166}"/>
  </hyperlinks>
  <pageMargins left="0.25" right="0.25" top="0.75" bottom="0.75" header="0.3" footer="0.3"/>
  <pageSetup scale="20"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29EF-4285-43EB-A090-ED22B1EF0B50}">
  <sheetPr>
    <tabColor theme="7" tint="0.39997558519241921"/>
    <pageSetUpPr fitToPage="1"/>
  </sheetPr>
  <dimension ref="A1:AO47"/>
  <sheetViews>
    <sheetView showGridLines="0" topLeftCell="K36" zoomScale="55" zoomScaleNormal="55" workbookViewId="0">
      <selection activeCell="Y41" sqref="Y41:AE42"/>
    </sheetView>
  </sheetViews>
  <sheetFormatPr baseColWidth="10" defaultColWidth="10.85546875" defaultRowHeight="15" x14ac:dyDescent="0.25"/>
  <cols>
    <col min="1" max="1" width="38.42578125" style="2" customWidth="1"/>
    <col min="2" max="2" width="20.42578125" style="2" customWidth="1"/>
    <col min="3" max="7" width="20.7109375" style="2" customWidth="1"/>
    <col min="8" max="8" width="29.140625" style="2" customWidth="1"/>
    <col min="9" max="14" width="20.7109375" style="2" customWidth="1"/>
    <col min="15" max="15" width="20.42578125" style="2" customWidth="1"/>
    <col min="16" max="16" width="32.42578125" style="2" customWidth="1"/>
    <col min="17" max="27" width="18.140625" style="2" customWidth="1"/>
    <col min="28" max="28" width="22.7109375" style="2" customWidth="1"/>
    <col min="29" max="29" width="19" style="2" customWidth="1"/>
    <col min="30" max="30" width="19.42578125" style="2" customWidth="1"/>
    <col min="31" max="31" width="20.42578125" style="2" customWidth="1"/>
    <col min="32" max="32" width="22.85546875" style="2" customWidth="1"/>
    <col min="33" max="33" width="18.42578125" style="2" bestFit="1" customWidth="1"/>
    <col min="34" max="34" width="8.42578125" style="2" customWidth="1"/>
    <col min="35" max="35" width="18.42578125" style="2" bestFit="1" customWidth="1"/>
    <col min="36" max="36" width="5.7109375" style="2" customWidth="1"/>
    <col min="37" max="37" width="18.42578125" style="2" bestFit="1" customWidth="1"/>
    <col min="38" max="38" width="4.7109375" style="2" customWidth="1"/>
    <col min="39" max="39" width="23" style="2" bestFit="1" customWidth="1"/>
    <col min="40" max="40" width="10.85546875" style="2"/>
    <col min="41" max="41" width="18.42578125" style="2" bestFit="1" customWidth="1"/>
    <col min="42" max="42" width="16.140625" style="2" customWidth="1"/>
    <col min="43" max="16384" width="10.85546875" style="2"/>
  </cols>
  <sheetData>
    <row r="1" spans="1:31" ht="32.25" customHeight="1" thickBot="1" x14ac:dyDescent="0.3">
      <c r="A1" s="265"/>
      <c r="B1" s="268" t="s">
        <v>0</v>
      </c>
      <c r="C1" s="269"/>
      <c r="D1" s="269"/>
      <c r="E1" s="269"/>
      <c r="F1" s="269"/>
      <c r="G1" s="269"/>
      <c r="H1" s="269"/>
      <c r="I1" s="269"/>
      <c r="J1" s="269"/>
      <c r="K1" s="269"/>
      <c r="L1" s="269"/>
      <c r="M1" s="269"/>
      <c r="N1" s="269"/>
      <c r="O1" s="269"/>
      <c r="P1" s="269"/>
      <c r="Q1" s="269"/>
      <c r="R1" s="269"/>
      <c r="S1" s="269"/>
      <c r="T1" s="269"/>
      <c r="U1" s="269"/>
      <c r="V1" s="269"/>
      <c r="W1" s="269"/>
      <c r="X1" s="269"/>
      <c r="Y1" s="269"/>
      <c r="Z1" s="269"/>
      <c r="AA1" s="270"/>
      <c r="AB1" s="286" t="s">
        <v>1</v>
      </c>
      <c r="AC1" s="287"/>
      <c r="AD1" s="287"/>
      <c r="AE1" s="288"/>
    </row>
    <row r="2" spans="1:31" ht="30.75" customHeight="1" thickBot="1" x14ac:dyDescent="0.3">
      <c r="A2" s="266"/>
      <c r="B2" s="268" t="s">
        <v>2</v>
      </c>
      <c r="C2" s="269"/>
      <c r="D2" s="269"/>
      <c r="E2" s="269"/>
      <c r="F2" s="269"/>
      <c r="G2" s="269"/>
      <c r="H2" s="269"/>
      <c r="I2" s="269"/>
      <c r="J2" s="269"/>
      <c r="K2" s="269"/>
      <c r="L2" s="269"/>
      <c r="M2" s="269"/>
      <c r="N2" s="269"/>
      <c r="O2" s="269"/>
      <c r="P2" s="269"/>
      <c r="Q2" s="269"/>
      <c r="R2" s="269"/>
      <c r="S2" s="269"/>
      <c r="T2" s="269"/>
      <c r="U2" s="269"/>
      <c r="V2" s="269"/>
      <c r="W2" s="269"/>
      <c r="X2" s="269"/>
      <c r="Y2" s="269"/>
      <c r="Z2" s="269"/>
      <c r="AA2" s="270"/>
      <c r="AB2" s="286" t="s">
        <v>3</v>
      </c>
      <c r="AC2" s="287"/>
      <c r="AD2" s="287"/>
      <c r="AE2" s="288"/>
    </row>
    <row r="3" spans="1:31" ht="24" customHeight="1" thickBot="1" x14ac:dyDescent="0.3">
      <c r="A3" s="266"/>
      <c r="B3" s="271" t="s">
        <v>4</v>
      </c>
      <c r="C3" s="272"/>
      <c r="D3" s="272"/>
      <c r="E3" s="272"/>
      <c r="F3" s="272"/>
      <c r="G3" s="272"/>
      <c r="H3" s="272"/>
      <c r="I3" s="272"/>
      <c r="J3" s="272"/>
      <c r="K3" s="272"/>
      <c r="L3" s="272"/>
      <c r="M3" s="272"/>
      <c r="N3" s="272"/>
      <c r="O3" s="272"/>
      <c r="P3" s="272"/>
      <c r="Q3" s="272"/>
      <c r="R3" s="272"/>
      <c r="S3" s="272"/>
      <c r="T3" s="272"/>
      <c r="U3" s="272"/>
      <c r="V3" s="272"/>
      <c r="W3" s="272"/>
      <c r="X3" s="272"/>
      <c r="Y3" s="272"/>
      <c r="Z3" s="272"/>
      <c r="AA3" s="273"/>
      <c r="AB3" s="286" t="s">
        <v>5</v>
      </c>
      <c r="AC3" s="287"/>
      <c r="AD3" s="287"/>
      <c r="AE3" s="288"/>
    </row>
    <row r="4" spans="1:31" ht="21.75" customHeight="1" thickBot="1" x14ac:dyDescent="0.3">
      <c r="A4" s="267"/>
      <c r="B4" s="274"/>
      <c r="C4" s="275"/>
      <c r="D4" s="275"/>
      <c r="E4" s="275"/>
      <c r="F4" s="275"/>
      <c r="G4" s="275"/>
      <c r="H4" s="275"/>
      <c r="I4" s="275"/>
      <c r="J4" s="275"/>
      <c r="K4" s="275"/>
      <c r="L4" s="275"/>
      <c r="M4" s="275"/>
      <c r="N4" s="275"/>
      <c r="O4" s="275"/>
      <c r="P4" s="275"/>
      <c r="Q4" s="275"/>
      <c r="R4" s="275"/>
      <c r="S4" s="275"/>
      <c r="T4" s="275"/>
      <c r="U4" s="275"/>
      <c r="V4" s="275"/>
      <c r="W4" s="275"/>
      <c r="X4" s="275"/>
      <c r="Y4" s="275"/>
      <c r="Z4" s="275"/>
      <c r="AA4" s="276"/>
      <c r="AB4" s="289" t="s">
        <v>6</v>
      </c>
      <c r="AC4" s="290"/>
      <c r="AD4" s="290"/>
      <c r="AE4" s="291"/>
    </row>
    <row r="5" spans="1:31" ht="9" customHeight="1" thickBot="1" x14ac:dyDescent="0.3">
      <c r="A5" s="3"/>
      <c r="B5" s="102"/>
      <c r="C5" s="103"/>
      <c r="D5" s="4"/>
      <c r="E5" s="4"/>
      <c r="F5" s="4"/>
      <c r="G5" s="4"/>
      <c r="H5" s="4"/>
      <c r="I5" s="4"/>
      <c r="J5" s="4"/>
      <c r="K5" s="4"/>
      <c r="L5" s="4"/>
      <c r="M5" s="4"/>
      <c r="N5" s="4"/>
      <c r="O5" s="4"/>
      <c r="P5" s="4"/>
      <c r="Q5" s="4"/>
      <c r="R5" s="4"/>
      <c r="S5" s="4"/>
      <c r="T5" s="4"/>
      <c r="U5" s="4"/>
      <c r="V5" s="4"/>
      <c r="W5" s="4"/>
      <c r="X5" s="4"/>
      <c r="Y5" s="4"/>
      <c r="Z5" s="5"/>
      <c r="AA5" s="4"/>
      <c r="AB5" s="4"/>
      <c r="AD5" s="7"/>
      <c r="AE5" s="8"/>
    </row>
    <row r="6" spans="1:31" ht="9" customHeight="1" thickBot="1" x14ac:dyDescent="0.3">
      <c r="A6" s="6"/>
      <c r="B6" s="4"/>
      <c r="C6" s="4"/>
      <c r="D6" s="4"/>
      <c r="E6" s="4"/>
      <c r="F6" s="4"/>
      <c r="G6" s="4"/>
      <c r="H6" s="4"/>
      <c r="I6" s="4"/>
      <c r="J6" s="4"/>
      <c r="K6" s="4"/>
      <c r="L6" s="4"/>
      <c r="M6" s="4"/>
      <c r="N6" s="4"/>
      <c r="O6" s="4"/>
      <c r="P6" s="4"/>
      <c r="Q6" s="4"/>
      <c r="R6" s="4"/>
      <c r="S6" s="4"/>
      <c r="T6" s="4"/>
      <c r="U6" s="4"/>
      <c r="V6" s="4"/>
      <c r="W6" s="4"/>
      <c r="X6" s="4"/>
      <c r="Y6" s="4"/>
      <c r="Z6" s="5"/>
      <c r="AA6" s="4"/>
      <c r="AB6" s="4"/>
      <c r="AD6" s="7"/>
      <c r="AE6" s="8"/>
    </row>
    <row r="7" spans="1:31" ht="15" customHeight="1" x14ac:dyDescent="0.25">
      <c r="A7" s="292" t="s">
        <v>7</v>
      </c>
      <c r="B7" s="293"/>
      <c r="C7" s="326" t="s">
        <v>8</v>
      </c>
      <c r="D7" s="292" t="s">
        <v>9</v>
      </c>
      <c r="E7" s="298"/>
      <c r="F7" s="298"/>
      <c r="G7" s="298"/>
      <c r="H7" s="293"/>
      <c r="I7" s="320">
        <v>45356</v>
      </c>
      <c r="J7" s="321"/>
      <c r="K7" s="292" t="s">
        <v>10</v>
      </c>
      <c r="L7" s="293"/>
      <c r="M7" s="312" t="s">
        <v>11</v>
      </c>
      <c r="N7" s="434"/>
      <c r="O7" s="301"/>
      <c r="P7" s="302"/>
      <c r="Q7" s="4"/>
      <c r="R7" s="4"/>
      <c r="S7" s="4"/>
      <c r="T7" s="4"/>
      <c r="U7" s="4"/>
      <c r="V7" s="4"/>
      <c r="W7" s="4"/>
      <c r="X7" s="4"/>
      <c r="Y7" s="4"/>
      <c r="Z7" s="5"/>
      <c r="AA7" s="4"/>
      <c r="AB7" s="4"/>
      <c r="AD7" s="7"/>
      <c r="AE7" s="8"/>
    </row>
    <row r="8" spans="1:31" ht="15" customHeight="1" x14ac:dyDescent="0.25">
      <c r="A8" s="294"/>
      <c r="B8" s="295"/>
      <c r="C8" s="327" t="s">
        <v>8</v>
      </c>
      <c r="D8" s="294"/>
      <c r="E8" s="299"/>
      <c r="F8" s="299"/>
      <c r="G8" s="299"/>
      <c r="H8" s="295"/>
      <c r="I8" s="322"/>
      <c r="J8" s="323"/>
      <c r="K8" s="294"/>
      <c r="L8" s="295"/>
      <c r="M8" s="280" t="s">
        <v>12</v>
      </c>
      <c r="N8" s="435"/>
      <c r="O8" s="436"/>
      <c r="P8" s="437"/>
      <c r="Q8" s="4"/>
      <c r="R8" s="4"/>
      <c r="S8" s="4"/>
      <c r="T8" s="4"/>
      <c r="U8" s="4"/>
      <c r="V8" s="4"/>
      <c r="W8" s="4"/>
      <c r="X8" s="4"/>
      <c r="Y8" s="4"/>
      <c r="Z8" s="5"/>
      <c r="AA8" s="4"/>
      <c r="AB8" s="4"/>
      <c r="AD8" s="7"/>
      <c r="AE8" s="8"/>
    </row>
    <row r="9" spans="1:31" ht="15.75" customHeight="1" thickBot="1" x14ac:dyDescent="0.3">
      <c r="A9" s="296"/>
      <c r="B9" s="297"/>
      <c r="C9" s="328" t="s">
        <v>8</v>
      </c>
      <c r="D9" s="296"/>
      <c r="E9" s="300"/>
      <c r="F9" s="300"/>
      <c r="G9" s="300"/>
      <c r="H9" s="297"/>
      <c r="I9" s="324"/>
      <c r="J9" s="325"/>
      <c r="K9" s="296"/>
      <c r="L9" s="297"/>
      <c r="M9" s="316" t="s">
        <v>13</v>
      </c>
      <c r="N9" s="438"/>
      <c r="O9" s="439" t="s">
        <v>116</v>
      </c>
      <c r="P9" s="440"/>
      <c r="Q9" s="4"/>
      <c r="R9" s="4"/>
      <c r="S9" s="4"/>
      <c r="T9" s="4"/>
      <c r="U9" s="4"/>
      <c r="V9" s="4"/>
      <c r="W9" s="4"/>
      <c r="X9" s="4"/>
      <c r="Y9" s="4"/>
      <c r="Z9" s="5"/>
      <c r="AA9" s="4"/>
      <c r="AB9" s="4"/>
      <c r="AD9" s="7"/>
      <c r="AE9" s="8"/>
    </row>
    <row r="10" spans="1:31" ht="15" customHeight="1" thickBot="1" x14ac:dyDescent="0.3">
      <c r="A10" s="77"/>
      <c r="B10" s="78"/>
      <c r="C10" s="78"/>
      <c r="D10" s="9"/>
      <c r="E10" s="9"/>
      <c r="F10" s="9"/>
      <c r="G10" s="9"/>
      <c r="H10" s="9"/>
      <c r="I10" s="74"/>
      <c r="J10" s="74"/>
      <c r="K10" s="9"/>
      <c r="L10" s="9"/>
      <c r="M10" s="75"/>
      <c r="N10" s="75"/>
      <c r="O10" s="76"/>
      <c r="P10" s="76"/>
      <c r="Q10" s="78"/>
      <c r="R10" s="78"/>
      <c r="S10" s="78"/>
      <c r="T10" s="78"/>
      <c r="U10" s="78"/>
      <c r="V10" s="78"/>
      <c r="W10" s="78"/>
      <c r="X10" s="78"/>
      <c r="Y10" s="78"/>
      <c r="Z10" s="79"/>
      <c r="AA10" s="78"/>
      <c r="AB10" s="78"/>
      <c r="AD10" s="80"/>
      <c r="AE10" s="81"/>
    </row>
    <row r="11" spans="1:31" ht="15" customHeight="1" x14ac:dyDescent="0.25">
      <c r="A11" s="292" t="s">
        <v>15</v>
      </c>
      <c r="B11" s="293"/>
      <c r="C11" s="303" t="s">
        <v>16</v>
      </c>
      <c r="D11" s="304"/>
      <c r="E11" s="304"/>
      <c r="F11" s="304"/>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5"/>
    </row>
    <row r="12" spans="1:31" ht="15" customHeight="1" x14ac:dyDescent="0.25">
      <c r="A12" s="294"/>
      <c r="B12" s="295"/>
      <c r="C12" s="306"/>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8"/>
    </row>
    <row r="13" spans="1:31" ht="15" customHeight="1" thickBot="1" x14ac:dyDescent="0.3">
      <c r="A13" s="296"/>
      <c r="B13" s="297"/>
      <c r="C13" s="309"/>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1"/>
    </row>
    <row r="14" spans="1:31" ht="9" customHeight="1" thickBot="1" x14ac:dyDescent="0.3">
      <c r="A14" s="11"/>
      <c r="B14" s="12"/>
      <c r="C14" s="13"/>
      <c r="D14" s="13"/>
      <c r="E14" s="13"/>
      <c r="F14" s="13"/>
      <c r="G14" s="13"/>
      <c r="H14" s="13"/>
      <c r="I14" s="13"/>
      <c r="J14" s="13"/>
      <c r="K14" s="13"/>
      <c r="L14" s="13"/>
      <c r="M14" s="14"/>
      <c r="N14" s="14"/>
      <c r="O14" s="14"/>
      <c r="P14" s="14"/>
      <c r="Q14" s="14"/>
      <c r="R14" s="15"/>
      <c r="S14" s="15"/>
      <c r="T14" s="15"/>
      <c r="U14" s="15"/>
      <c r="V14" s="15"/>
      <c r="W14" s="15"/>
      <c r="X14" s="15"/>
      <c r="Y14" s="9"/>
      <c r="Z14" s="9"/>
      <c r="AA14" s="9"/>
      <c r="AB14" s="9"/>
      <c r="AD14" s="9"/>
      <c r="AE14" s="10"/>
    </row>
    <row r="15" spans="1:31" ht="39" customHeight="1" thickBot="1" x14ac:dyDescent="0.3">
      <c r="A15" s="263" t="s">
        <v>17</v>
      </c>
      <c r="B15" s="264"/>
      <c r="C15" s="277" t="s">
        <v>18</v>
      </c>
      <c r="D15" s="278"/>
      <c r="E15" s="278"/>
      <c r="F15" s="278"/>
      <c r="G15" s="278"/>
      <c r="H15" s="278"/>
      <c r="I15" s="278"/>
      <c r="J15" s="278"/>
      <c r="K15" s="279"/>
      <c r="L15" s="252" t="s">
        <v>19</v>
      </c>
      <c r="M15" s="253"/>
      <c r="N15" s="253"/>
      <c r="O15" s="253"/>
      <c r="P15" s="253"/>
      <c r="Q15" s="254"/>
      <c r="R15" s="255" t="s">
        <v>20</v>
      </c>
      <c r="S15" s="256"/>
      <c r="T15" s="256"/>
      <c r="U15" s="256"/>
      <c r="V15" s="256"/>
      <c r="W15" s="256"/>
      <c r="X15" s="257"/>
      <c r="Y15" s="252" t="s">
        <v>21</v>
      </c>
      <c r="Z15" s="254"/>
      <c r="AA15" s="255" t="s">
        <v>22</v>
      </c>
      <c r="AB15" s="256"/>
      <c r="AC15" s="256"/>
      <c r="AD15" s="256"/>
      <c r="AE15" s="257"/>
    </row>
    <row r="16" spans="1:31" ht="9" customHeight="1" thickBot="1" x14ac:dyDescent="0.3">
      <c r="A16" s="6"/>
      <c r="B16" s="4"/>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D16" s="7"/>
      <c r="AE16" s="8"/>
    </row>
    <row r="17" spans="1:32" s="16" customFormat="1" ht="37.5" customHeight="1" thickBot="1" x14ac:dyDescent="0.3">
      <c r="A17" s="263" t="s">
        <v>23</v>
      </c>
      <c r="B17" s="264"/>
      <c r="C17" s="255" t="s">
        <v>127</v>
      </c>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row>
    <row r="18" spans="1:32" ht="16.5" customHeight="1" thickBot="1" x14ac:dyDescent="0.3">
      <c r="A18" s="17"/>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D18" s="18"/>
      <c r="AE18" s="19"/>
    </row>
    <row r="19" spans="1:32" ht="32.25" customHeight="1" thickBot="1" x14ac:dyDescent="0.3">
      <c r="A19" s="252" t="s">
        <v>25</v>
      </c>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4"/>
      <c r="AF19" s="20"/>
    </row>
    <row r="20" spans="1:32" ht="32.25" customHeight="1" thickBot="1" x14ac:dyDescent="0.3">
      <c r="A20" s="105" t="s">
        <v>26</v>
      </c>
      <c r="B20" s="249" t="s">
        <v>27</v>
      </c>
      <c r="C20" s="250"/>
      <c r="D20" s="250"/>
      <c r="E20" s="250"/>
      <c r="F20" s="250"/>
      <c r="G20" s="250"/>
      <c r="H20" s="250"/>
      <c r="I20" s="250"/>
      <c r="J20" s="250"/>
      <c r="K20" s="250"/>
      <c r="L20" s="250"/>
      <c r="M20" s="250"/>
      <c r="N20" s="250"/>
      <c r="O20" s="251"/>
      <c r="P20" s="252" t="s">
        <v>28</v>
      </c>
      <c r="Q20" s="253"/>
      <c r="R20" s="253"/>
      <c r="S20" s="253"/>
      <c r="T20" s="253"/>
      <c r="U20" s="253"/>
      <c r="V20" s="253"/>
      <c r="W20" s="253"/>
      <c r="X20" s="253"/>
      <c r="Y20" s="253"/>
      <c r="Z20" s="253"/>
      <c r="AA20" s="253"/>
      <c r="AB20" s="253"/>
      <c r="AC20" s="253"/>
      <c r="AD20" s="253"/>
      <c r="AE20" s="254"/>
      <c r="AF20" s="20"/>
    </row>
    <row r="21" spans="1:32" ht="32.25" customHeight="1" thickBot="1" x14ac:dyDescent="0.3">
      <c r="A21" s="143">
        <v>9543373</v>
      </c>
      <c r="B21" s="114" t="s">
        <v>29</v>
      </c>
      <c r="C21" s="115" t="s">
        <v>8</v>
      </c>
      <c r="D21" s="115" t="s">
        <v>30</v>
      </c>
      <c r="E21" s="115" t="s">
        <v>31</v>
      </c>
      <c r="F21" s="115" t="s">
        <v>32</v>
      </c>
      <c r="G21" s="115" t="s">
        <v>33</v>
      </c>
      <c r="H21" s="115" t="s">
        <v>34</v>
      </c>
      <c r="I21" s="115" t="s">
        <v>35</v>
      </c>
      <c r="J21" s="115" t="s">
        <v>36</v>
      </c>
      <c r="K21" s="115" t="s">
        <v>37</v>
      </c>
      <c r="L21" s="115" t="s">
        <v>38</v>
      </c>
      <c r="M21" s="115" t="s">
        <v>39</v>
      </c>
      <c r="N21" s="115" t="s">
        <v>40</v>
      </c>
      <c r="O21" s="116" t="s">
        <v>41</v>
      </c>
      <c r="P21" s="141"/>
      <c r="Q21" s="105" t="s">
        <v>29</v>
      </c>
      <c r="R21" s="106" t="s">
        <v>8</v>
      </c>
      <c r="S21" s="106" t="s">
        <v>30</v>
      </c>
      <c r="T21" s="106" t="s">
        <v>31</v>
      </c>
      <c r="U21" s="106" t="s">
        <v>32</v>
      </c>
      <c r="V21" s="106" t="s">
        <v>33</v>
      </c>
      <c r="W21" s="106" t="s">
        <v>34</v>
      </c>
      <c r="X21" s="106" t="s">
        <v>35</v>
      </c>
      <c r="Y21" s="106" t="s">
        <v>36</v>
      </c>
      <c r="Z21" s="106" t="s">
        <v>37</v>
      </c>
      <c r="AA21" s="106" t="s">
        <v>38</v>
      </c>
      <c r="AB21" s="106" t="s">
        <v>39</v>
      </c>
      <c r="AC21" s="106" t="s">
        <v>40</v>
      </c>
      <c r="AD21" s="140" t="s">
        <v>42</v>
      </c>
      <c r="AE21" s="140" t="s">
        <v>43</v>
      </c>
      <c r="AF21" s="1"/>
    </row>
    <row r="22" spans="1:32" ht="32.25" customHeight="1" x14ac:dyDescent="0.25">
      <c r="A22" s="137" t="s">
        <v>44</v>
      </c>
      <c r="B22" s="149">
        <v>1222473</v>
      </c>
      <c r="C22" s="84">
        <v>3645000</v>
      </c>
      <c r="D22" s="84"/>
      <c r="E22" s="84"/>
      <c r="F22" s="84">
        <v>4675900</v>
      </c>
      <c r="G22" s="84"/>
      <c r="H22" s="84"/>
      <c r="I22" s="84"/>
      <c r="J22" s="84"/>
      <c r="K22" s="84"/>
      <c r="L22" s="84"/>
      <c r="M22" s="84"/>
      <c r="N22" s="84">
        <f>SUM(B22:M22)</f>
        <v>9543373</v>
      </c>
      <c r="O22" s="86"/>
      <c r="P22" s="137" t="s">
        <v>45</v>
      </c>
      <c r="Q22" s="149">
        <v>91214400</v>
      </c>
      <c r="R22" s="150">
        <v>202272000</v>
      </c>
      <c r="S22" s="150"/>
      <c r="T22" s="150">
        <v>3993000</v>
      </c>
      <c r="U22" s="150"/>
      <c r="V22" s="150"/>
      <c r="W22" s="150"/>
      <c r="X22" s="150">
        <v>203391100</v>
      </c>
      <c r="Y22" s="150"/>
      <c r="Z22" s="150"/>
      <c r="AA22" s="150"/>
      <c r="AB22" s="150"/>
      <c r="AC22" s="107">
        <f>SUM(Q22:AB22)</f>
        <v>500870500</v>
      </c>
      <c r="AE22" s="108"/>
      <c r="AF22" s="1"/>
    </row>
    <row r="23" spans="1:32" ht="32.25" customHeight="1" x14ac:dyDescent="0.25">
      <c r="A23" s="138" t="s">
        <v>46</v>
      </c>
      <c r="B23" s="149">
        <v>0</v>
      </c>
      <c r="C23" s="82">
        <v>0</v>
      </c>
      <c r="D23" s="82"/>
      <c r="E23" s="82"/>
      <c r="F23" s="82"/>
      <c r="G23" s="82"/>
      <c r="H23" s="82"/>
      <c r="I23" s="82"/>
      <c r="J23" s="82"/>
      <c r="K23" s="82"/>
      <c r="L23" s="82"/>
      <c r="M23" s="82"/>
      <c r="N23" s="82">
        <f>SUM(B23:M23)</f>
        <v>0</v>
      </c>
      <c r="O23" s="95" t="str">
        <f>IFERROR(N23/(SUMIF(B23:M23,"&gt;0",B22:M22))," ")</f>
        <v xml:space="preserve"> </v>
      </c>
      <c r="P23" s="138" t="s">
        <v>47</v>
      </c>
      <c r="Q23" s="149">
        <v>91214400</v>
      </c>
      <c r="R23" s="82">
        <v>189600000</v>
      </c>
      <c r="S23" s="82"/>
      <c r="T23" s="82"/>
      <c r="U23" s="82"/>
      <c r="V23" s="82"/>
      <c r="W23" s="82"/>
      <c r="X23" s="82"/>
      <c r="Y23" s="82"/>
      <c r="Z23" s="82"/>
      <c r="AA23" s="82"/>
      <c r="AB23" s="82"/>
      <c r="AC23" s="82">
        <f>SUM(Q23:AB23)</f>
        <v>280814400</v>
      </c>
      <c r="AD23" s="221">
        <f>AC23/SUM(Q22:R22)</f>
        <v>0.95682253078847945</v>
      </c>
      <c r="AE23" s="87">
        <f>AC23/AC22</f>
        <v>0.56065270364295761</v>
      </c>
      <c r="AF23" s="1"/>
    </row>
    <row r="24" spans="1:32" ht="32.25" customHeight="1" x14ac:dyDescent="0.25">
      <c r="A24" s="138" t="s">
        <v>48</v>
      </c>
      <c r="B24" s="83">
        <f>+A21-B23</f>
        <v>9543373</v>
      </c>
      <c r="C24" s="82">
        <f>+B24-C23</f>
        <v>9543373</v>
      </c>
      <c r="D24" s="82"/>
      <c r="E24" s="82"/>
      <c r="F24" s="82"/>
      <c r="G24" s="82"/>
      <c r="H24" s="82"/>
      <c r="I24" s="82"/>
      <c r="J24" s="82"/>
      <c r="K24" s="82"/>
      <c r="L24" s="82"/>
      <c r="M24" s="82"/>
      <c r="N24" s="82">
        <f>MIN(B24:M24)</f>
        <v>9543373</v>
      </c>
      <c r="O24" s="85"/>
      <c r="P24" s="138" t="s">
        <v>44</v>
      </c>
      <c r="Q24" s="83"/>
      <c r="R24" s="82">
        <v>1491893.6666666667</v>
      </c>
      <c r="S24" s="82">
        <v>33114000</v>
      </c>
      <c r="T24" s="82">
        <v>48914000</v>
      </c>
      <c r="U24" s="82">
        <v>48914000</v>
      </c>
      <c r="V24" s="82">
        <v>48914000</v>
      </c>
      <c r="W24" s="82">
        <v>51415506.333333336</v>
      </c>
      <c r="X24" s="82">
        <v>48914000</v>
      </c>
      <c r="Y24" s="82">
        <v>48914000</v>
      </c>
      <c r="Z24" s="82">
        <v>48914000</v>
      </c>
      <c r="AA24" s="82">
        <v>48914000</v>
      </c>
      <c r="AB24" s="82">
        <v>72451100</v>
      </c>
      <c r="AC24" s="82">
        <f>SUM(Q24:AB24)</f>
        <v>500870500</v>
      </c>
      <c r="AD24" s="221"/>
      <c r="AE24" s="109"/>
      <c r="AF24" s="1"/>
    </row>
    <row r="25" spans="1:32" ht="32.25" customHeight="1" thickBot="1" x14ac:dyDescent="0.3">
      <c r="A25" s="139" t="s">
        <v>49</v>
      </c>
      <c r="B25" s="117">
        <v>1222473</v>
      </c>
      <c r="C25" s="118">
        <v>3645000</v>
      </c>
      <c r="D25" s="118"/>
      <c r="E25" s="118"/>
      <c r="F25" s="118"/>
      <c r="G25" s="118"/>
      <c r="H25" s="118"/>
      <c r="I25" s="118"/>
      <c r="J25" s="118"/>
      <c r="K25" s="118"/>
      <c r="L25" s="118"/>
      <c r="M25" s="118"/>
      <c r="N25" s="118">
        <f>SUM(B25:M25)</f>
        <v>4867473</v>
      </c>
      <c r="O25" s="178">
        <f>+N25/N22</f>
        <v>0.51003696491795925</v>
      </c>
      <c r="P25" s="139" t="s">
        <v>49</v>
      </c>
      <c r="Q25" s="117"/>
      <c r="R25" s="118">
        <v>1632694</v>
      </c>
      <c r="S25" s="118"/>
      <c r="T25" s="118"/>
      <c r="U25" s="118"/>
      <c r="V25" s="118"/>
      <c r="W25" s="118"/>
      <c r="X25" s="118"/>
      <c r="Y25" s="118"/>
      <c r="Z25" s="118"/>
      <c r="AA25" s="118"/>
      <c r="AB25" s="118"/>
      <c r="AC25" s="118">
        <f>SUM(Q25:AB25)</f>
        <v>1632694</v>
      </c>
      <c r="AD25" s="222">
        <f>AC25/SUM(Q24:R24)</f>
        <v>1.0943769227520905</v>
      </c>
      <c r="AE25" s="119">
        <f>AC25/AC24</f>
        <v>3.2597128399456548E-3</v>
      </c>
      <c r="AF25" s="1"/>
    </row>
    <row r="26" spans="1:32" customFormat="1" ht="16.5" customHeight="1" thickBot="1" x14ac:dyDescent="0.3"/>
    <row r="27" spans="1:32" ht="33.950000000000003" customHeight="1" x14ac:dyDescent="0.25">
      <c r="A27" s="282" t="s">
        <v>50</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4"/>
    </row>
    <row r="28" spans="1:32" ht="15" customHeight="1" x14ac:dyDescent="0.25">
      <c r="A28" s="262" t="s">
        <v>51</v>
      </c>
      <c r="B28" s="258" t="s">
        <v>52</v>
      </c>
      <c r="C28" s="258"/>
      <c r="D28" s="258" t="s">
        <v>53</v>
      </c>
      <c r="E28" s="258"/>
      <c r="F28" s="258"/>
      <c r="G28" s="258"/>
      <c r="H28" s="258"/>
      <c r="I28" s="258"/>
      <c r="J28" s="258"/>
      <c r="K28" s="258"/>
      <c r="L28" s="258"/>
      <c r="M28" s="258"/>
      <c r="N28" s="258"/>
      <c r="O28" s="258"/>
      <c r="P28" s="258" t="s">
        <v>40</v>
      </c>
      <c r="Q28" s="258" t="s">
        <v>54</v>
      </c>
      <c r="R28" s="258"/>
      <c r="S28" s="258"/>
      <c r="T28" s="258"/>
      <c r="U28" s="258"/>
      <c r="V28" s="258"/>
      <c r="W28" s="258"/>
      <c r="X28" s="258"/>
      <c r="Y28" s="258" t="s">
        <v>55</v>
      </c>
      <c r="Z28" s="258"/>
      <c r="AA28" s="258"/>
      <c r="AB28" s="258"/>
      <c r="AC28" s="258"/>
      <c r="AD28" s="258"/>
      <c r="AE28" s="285"/>
    </row>
    <row r="29" spans="1:32" ht="27" customHeight="1" x14ac:dyDescent="0.25">
      <c r="A29" s="262"/>
      <c r="B29" s="258"/>
      <c r="C29" s="258"/>
      <c r="D29" s="101" t="s">
        <v>29</v>
      </c>
      <c r="E29" s="101" t="s">
        <v>8</v>
      </c>
      <c r="F29" s="101" t="s">
        <v>30</v>
      </c>
      <c r="G29" s="101" t="s">
        <v>31</v>
      </c>
      <c r="H29" s="101" t="s">
        <v>32</v>
      </c>
      <c r="I29" s="101" t="s">
        <v>33</v>
      </c>
      <c r="J29" s="101" t="s">
        <v>34</v>
      </c>
      <c r="K29" s="101" t="s">
        <v>35</v>
      </c>
      <c r="L29" s="101" t="s">
        <v>36</v>
      </c>
      <c r="M29" s="101" t="s">
        <v>37</v>
      </c>
      <c r="N29" s="101" t="s">
        <v>38</v>
      </c>
      <c r="O29" s="101" t="s">
        <v>39</v>
      </c>
      <c r="P29" s="258"/>
      <c r="Q29" s="258"/>
      <c r="R29" s="258"/>
      <c r="S29" s="258"/>
      <c r="T29" s="258"/>
      <c r="U29" s="258"/>
      <c r="V29" s="258"/>
      <c r="W29" s="258"/>
      <c r="X29" s="258"/>
      <c r="Y29" s="258"/>
      <c r="Z29" s="258"/>
      <c r="AA29" s="258"/>
      <c r="AB29" s="258"/>
      <c r="AC29" s="258"/>
      <c r="AD29" s="258"/>
      <c r="AE29" s="285"/>
    </row>
    <row r="30" spans="1:32" ht="123.75" customHeight="1" x14ac:dyDescent="0.25">
      <c r="A30" s="110" t="str">
        <f>C17</f>
        <v>6 - Acompañar el 100% de la implementación de las  Políticas Públicas de PPMYEG y PPASP y de los productos que la SDMujer es responsable</v>
      </c>
      <c r="B30" s="260" t="s">
        <v>56</v>
      </c>
      <c r="C30" s="260"/>
      <c r="D30" s="104"/>
      <c r="E30" s="104"/>
      <c r="F30" s="104"/>
      <c r="G30" s="104"/>
      <c r="H30" s="104"/>
      <c r="I30" s="104"/>
      <c r="J30" s="104"/>
      <c r="K30" s="104"/>
      <c r="L30" s="104"/>
      <c r="M30" s="104"/>
      <c r="N30" s="104"/>
      <c r="O30" s="104"/>
      <c r="P30" s="111">
        <f>SUM(D30:O30)</f>
        <v>0</v>
      </c>
      <c r="Q30" s="259" t="s">
        <v>57</v>
      </c>
      <c r="R30" s="259"/>
      <c r="S30" s="259"/>
      <c r="T30" s="259"/>
      <c r="U30" s="259"/>
      <c r="V30" s="259"/>
      <c r="W30" s="259"/>
      <c r="X30" s="259"/>
      <c r="Y30" s="247" t="s">
        <v>621</v>
      </c>
      <c r="Z30" s="247"/>
      <c r="AA30" s="247"/>
      <c r="AB30" s="247"/>
      <c r="AC30" s="247"/>
      <c r="AD30" s="247"/>
      <c r="AE30" s="248"/>
    </row>
    <row r="31" spans="1:32" ht="12" customHeight="1" x14ac:dyDescent="0.25">
      <c r="A31" s="120"/>
      <c r="B31" s="121"/>
      <c r="C31" s="121"/>
      <c r="D31" s="9"/>
      <c r="E31" s="9"/>
      <c r="F31" s="9"/>
      <c r="G31" s="9"/>
      <c r="H31" s="9"/>
      <c r="I31" s="9"/>
      <c r="J31" s="9"/>
      <c r="K31" s="9"/>
      <c r="L31" s="9"/>
      <c r="M31" s="9"/>
      <c r="N31" s="9"/>
      <c r="O31" s="9"/>
      <c r="P31" s="122"/>
      <c r="Q31" s="123"/>
      <c r="R31" s="123"/>
      <c r="S31" s="123"/>
      <c r="T31" s="123"/>
      <c r="U31" s="123"/>
      <c r="V31" s="123"/>
      <c r="W31" s="123"/>
      <c r="X31" s="123"/>
      <c r="Y31" s="123"/>
      <c r="Z31" s="123"/>
      <c r="AA31" s="123"/>
      <c r="AB31" s="123"/>
      <c r="AC31" s="123"/>
      <c r="AD31" s="123"/>
      <c r="AE31" s="124"/>
    </row>
    <row r="32" spans="1:32" ht="45" customHeight="1" x14ac:dyDescent="0.25">
      <c r="A32" s="303" t="s">
        <v>58</v>
      </c>
      <c r="B32" s="304"/>
      <c r="C32" s="304"/>
      <c r="D32" s="304"/>
      <c r="E32" s="304"/>
      <c r="F32" s="304"/>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5"/>
    </row>
    <row r="33" spans="1:41" ht="23.25" customHeight="1" x14ac:dyDescent="0.25">
      <c r="A33" s="262" t="s">
        <v>59</v>
      </c>
      <c r="B33" s="258" t="s">
        <v>60</v>
      </c>
      <c r="C33" s="258" t="s">
        <v>52</v>
      </c>
      <c r="D33" s="258" t="s">
        <v>61</v>
      </c>
      <c r="E33" s="258"/>
      <c r="F33" s="258"/>
      <c r="G33" s="258"/>
      <c r="H33" s="258"/>
      <c r="I33" s="258"/>
      <c r="J33" s="258"/>
      <c r="K33" s="258"/>
      <c r="L33" s="258"/>
      <c r="M33" s="258"/>
      <c r="N33" s="258"/>
      <c r="O33" s="258"/>
      <c r="P33" s="258"/>
      <c r="Q33" s="258" t="s">
        <v>62</v>
      </c>
      <c r="R33" s="258"/>
      <c r="S33" s="258"/>
      <c r="T33" s="258"/>
      <c r="U33" s="258"/>
      <c r="V33" s="258"/>
      <c r="W33" s="258"/>
      <c r="X33" s="258"/>
      <c r="Y33" s="258"/>
      <c r="Z33" s="258"/>
      <c r="AA33" s="258"/>
      <c r="AB33" s="258"/>
      <c r="AC33" s="258"/>
      <c r="AD33" s="258"/>
      <c r="AE33" s="285"/>
      <c r="AG33" s="21"/>
      <c r="AH33" s="21"/>
      <c r="AI33" s="21"/>
      <c r="AJ33" s="21"/>
      <c r="AK33" s="21"/>
      <c r="AL33" s="21"/>
      <c r="AM33" s="21"/>
      <c r="AN33" s="21"/>
      <c r="AO33" s="21"/>
    </row>
    <row r="34" spans="1:41" ht="27" customHeight="1" x14ac:dyDescent="0.25">
      <c r="A34" s="262"/>
      <c r="B34" s="258"/>
      <c r="C34" s="332"/>
      <c r="D34" s="101" t="s">
        <v>29</v>
      </c>
      <c r="E34" s="101" t="s">
        <v>8</v>
      </c>
      <c r="F34" s="101" t="s">
        <v>30</v>
      </c>
      <c r="G34" s="101" t="s">
        <v>31</v>
      </c>
      <c r="H34" s="101" t="s">
        <v>32</v>
      </c>
      <c r="I34" s="101" t="s">
        <v>33</v>
      </c>
      <c r="J34" s="101" t="s">
        <v>34</v>
      </c>
      <c r="K34" s="101" t="s">
        <v>35</v>
      </c>
      <c r="L34" s="101" t="s">
        <v>36</v>
      </c>
      <c r="M34" s="101" t="s">
        <v>37</v>
      </c>
      <c r="N34" s="101" t="s">
        <v>38</v>
      </c>
      <c r="O34" s="101" t="s">
        <v>39</v>
      </c>
      <c r="P34" s="101" t="s">
        <v>40</v>
      </c>
      <c r="Q34" s="329" t="s">
        <v>63</v>
      </c>
      <c r="R34" s="330"/>
      <c r="S34" s="330"/>
      <c r="T34" s="331"/>
      <c r="U34" s="258" t="s">
        <v>64</v>
      </c>
      <c r="V34" s="258"/>
      <c r="W34" s="258"/>
      <c r="X34" s="258"/>
      <c r="Y34" s="258" t="s">
        <v>65</v>
      </c>
      <c r="Z34" s="258"/>
      <c r="AA34" s="258"/>
      <c r="AB34" s="258"/>
      <c r="AC34" s="258" t="s">
        <v>66</v>
      </c>
      <c r="AD34" s="258"/>
      <c r="AE34" s="285"/>
      <c r="AG34" s="21"/>
      <c r="AH34" s="21"/>
      <c r="AI34" s="21"/>
      <c r="AJ34" s="21"/>
      <c r="AK34" s="21"/>
      <c r="AL34" s="21"/>
      <c r="AM34" s="21"/>
      <c r="AN34" s="21"/>
      <c r="AO34" s="21"/>
    </row>
    <row r="35" spans="1:41" ht="96.75" customHeight="1" x14ac:dyDescent="0.25">
      <c r="A35" s="333" t="str">
        <f>C17</f>
        <v>6 - Acompañar el 100% de la implementación de las  Políticas Públicas de PPMYEG y PPASP y de los productos que la SDMujer es responsable</v>
      </c>
      <c r="B35" s="335">
        <v>0.2</v>
      </c>
      <c r="C35" s="23" t="s">
        <v>67</v>
      </c>
      <c r="D35" s="144">
        <v>1</v>
      </c>
      <c r="E35" s="144">
        <v>1</v>
      </c>
      <c r="F35" s="144">
        <v>1</v>
      </c>
      <c r="G35" s="144">
        <v>1</v>
      </c>
      <c r="H35" s="144">
        <v>1</v>
      </c>
      <c r="I35" s="22"/>
      <c r="J35" s="22"/>
      <c r="K35" s="22"/>
      <c r="L35" s="22"/>
      <c r="M35" s="22"/>
      <c r="N35" s="22"/>
      <c r="O35" s="22"/>
      <c r="P35" s="236">
        <f>MAX(D35:O35)</f>
        <v>1</v>
      </c>
      <c r="Q35" s="347" t="s">
        <v>128</v>
      </c>
      <c r="R35" s="348"/>
      <c r="S35" s="348"/>
      <c r="T35" s="349"/>
      <c r="U35" s="353" t="s">
        <v>624</v>
      </c>
      <c r="V35" s="353"/>
      <c r="W35" s="353"/>
      <c r="X35" s="353"/>
      <c r="Y35" s="353" t="s">
        <v>129</v>
      </c>
      <c r="Z35" s="353"/>
      <c r="AA35" s="353"/>
      <c r="AB35" s="353"/>
      <c r="AC35" s="463" t="s">
        <v>130</v>
      </c>
      <c r="AD35" s="452"/>
      <c r="AE35" s="464"/>
      <c r="AG35" s="21"/>
      <c r="AH35" s="21"/>
      <c r="AI35" s="21"/>
      <c r="AJ35" s="21"/>
      <c r="AK35" s="21"/>
      <c r="AL35" s="21"/>
      <c r="AM35" s="21"/>
      <c r="AN35" s="21"/>
      <c r="AO35" s="21"/>
    </row>
    <row r="36" spans="1:41" ht="96.75" customHeight="1" thickBot="1" x14ac:dyDescent="0.3">
      <c r="A36" s="334"/>
      <c r="B36" s="336"/>
      <c r="C36" s="24" t="s">
        <v>72</v>
      </c>
      <c r="D36" s="169">
        <v>1</v>
      </c>
      <c r="E36" s="169">
        <v>1</v>
      </c>
      <c r="F36" s="25"/>
      <c r="G36" s="26"/>
      <c r="H36" s="26"/>
      <c r="I36" s="26"/>
      <c r="J36" s="26"/>
      <c r="K36" s="26"/>
      <c r="L36" s="26"/>
      <c r="M36" s="26"/>
      <c r="N36" s="26"/>
      <c r="O36" s="26"/>
      <c r="P36" s="73">
        <f>MAX(D36:O36)</f>
        <v>1</v>
      </c>
      <c r="Q36" s="350"/>
      <c r="R36" s="351"/>
      <c r="S36" s="351"/>
      <c r="T36" s="352"/>
      <c r="U36" s="354"/>
      <c r="V36" s="354"/>
      <c r="W36" s="354"/>
      <c r="X36" s="354"/>
      <c r="Y36" s="354"/>
      <c r="Z36" s="354"/>
      <c r="AA36" s="354"/>
      <c r="AB36" s="354"/>
      <c r="AC36" s="453"/>
      <c r="AD36" s="453"/>
      <c r="AE36" s="465"/>
      <c r="AG36" s="21"/>
      <c r="AH36" s="21"/>
      <c r="AI36" s="21"/>
      <c r="AJ36" s="21"/>
      <c r="AK36" s="21"/>
      <c r="AL36" s="21"/>
      <c r="AM36" s="21"/>
      <c r="AN36" s="21"/>
      <c r="AO36" s="21"/>
    </row>
    <row r="37" spans="1:41" customFormat="1" ht="17.25" customHeight="1" thickBot="1" x14ac:dyDescent="0.3"/>
    <row r="38" spans="1:41" ht="45" customHeight="1" thickBot="1" x14ac:dyDescent="0.3">
      <c r="A38" s="303" t="s">
        <v>73</v>
      </c>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c r="AG38" s="21"/>
      <c r="AH38" s="21"/>
      <c r="AI38" s="21"/>
      <c r="AJ38" s="21"/>
      <c r="AK38" s="21"/>
      <c r="AL38" s="21"/>
      <c r="AM38" s="21"/>
      <c r="AN38" s="21"/>
      <c r="AO38" s="21"/>
    </row>
    <row r="39" spans="1:41" ht="26.25" customHeight="1" x14ac:dyDescent="0.25">
      <c r="A39" s="337" t="s">
        <v>74</v>
      </c>
      <c r="B39" s="338" t="s">
        <v>75</v>
      </c>
      <c r="C39" s="342" t="s">
        <v>76</v>
      </c>
      <c r="D39" s="344" t="s">
        <v>77</v>
      </c>
      <c r="E39" s="345"/>
      <c r="F39" s="345"/>
      <c r="G39" s="345"/>
      <c r="H39" s="345"/>
      <c r="I39" s="345"/>
      <c r="J39" s="345"/>
      <c r="K39" s="345"/>
      <c r="L39" s="345"/>
      <c r="M39" s="345"/>
      <c r="N39" s="345"/>
      <c r="O39" s="345"/>
      <c r="P39" s="346"/>
      <c r="Q39" s="338" t="s">
        <v>78</v>
      </c>
      <c r="R39" s="338"/>
      <c r="S39" s="338"/>
      <c r="T39" s="338"/>
      <c r="U39" s="338"/>
      <c r="V39" s="338"/>
      <c r="W39" s="338"/>
      <c r="X39" s="338"/>
      <c r="Y39" s="338"/>
      <c r="Z39" s="338"/>
      <c r="AA39" s="338"/>
      <c r="AB39" s="338"/>
      <c r="AC39" s="338"/>
      <c r="AD39" s="338"/>
      <c r="AE39" s="357"/>
      <c r="AG39" s="21"/>
      <c r="AH39" s="21"/>
      <c r="AI39" s="21"/>
      <c r="AJ39" s="21"/>
      <c r="AK39" s="21"/>
      <c r="AL39" s="21"/>
      <c r="AM39" s="21"/>
      <c r="AN39" s="21"/>
      <c r="AO39" s="21"/>
    </row>
    <row r="40" spans="1:41" ht="26.25" customHeight="1" x14ac:dyDescent="0.25">
      <c r="A40" s="262"/>
      <c r="B40" s="258"/>
      <c r="C40" s="343"/>
      <c r="D40" s="101" t="s">
        <v>79</v>
      </c>
      <c r="E40" s="101" t="s">
        <v>80</v>
      </c>
      <c r="F40" s="101" t="s">
        <v>81</v>
      </c>
      <c r="G40" s="101" t="s">
        <v>82</v>
      </c>
      <c r="H40" s="101" t="s">
        <v>83</v>
      </c>
      <c r="I40" s="101" t="s">
        <v>84</v>
      </c>
      <c r="J40" s="101" t="s">
        <v>85</v>
      </c>
      <c r="K40" s="101" t="s">
        <v>86</v>
      </c>
      <c r="L40" s="101" t="s">
        <v>87</v>
      </c>
      <c r="M40" s="101" t="s">
        <v>88</v>
      </c>
      <c r="N40" s="101" t="s">
        <v>89</v>
      </c>
      <c r="O40" s="101" t="s">
        <v>90</v>
      </c>
      <c r="P40" s="101" t="s">
        <v>91</v>
      </c>
      <c r="Q40" s="329" t="s">
        <v>92</v>
      </c>
      <c r="R40" s="330"/>
      <c r="S40" s="330"/>
      <c r="T40" s="330"/>
      <c r="U40" s="330"/>
      <c r="V40" s="330"/>
      <c r="W40" s="330"/>
      <c r="X40" s="331"/>
      <c r="Y40" s="329" t="s">
        <v>93</v>
      </c>
      <c r="Z40" s="330"/>
      <c r="AA40" s="330"/>
      <c r="AB40" s="330"/>
      <c r="AC40" s="330"/>
      <c r="AD40" s="330"/>
      <c r="AE40" s="367"/>
      <c r="AG40" s="27"/>
      <c r="AH40" s="27"/>
      <c r="AI40" s="27"/>
      <c r="AJ40" s="27"/>
      <c r="AK40" s="27"/>
      <c r="AL40" s="27"/>
      <c r="AM40" s="27"/>
      <c r="AN40" s="27"/>
      <c r="AO40" s="27"/>
    </row>
    <row r="41" spans="1:41" ht="61.5" customHeight="1" x14ac:dyDescent="0.25">
      <c r="A41" s="466" t="s">
        <v>131</v>
      </c>
      <c r="B41" s="468">
        <v>7.0000000000000007E-2</v>
      </c>
      <c r="C41" s="31" t="s">
        <v>67</v>
      </c>
      <c r="D41" s="32">
        <v>0</v>
      </c>
      <c r="E41" s="32">
        <v>0.1</v>
      </c>
      <c r="F41" s="32">
        <v>0.3</v>
      </c>
      <c r="G41" s="32">
        <v>0.3</v>
      </c>
      <c r="H41" s="32">
        <v>0.3</v>
      </c>
      <c r="I41" s="32"/>
      <c r="J41" s="32"/>
      <c r="K41" s="32"/>
      <c r="L41" s="32"/>
      <c r="M41" s="32"/>
      <c r="N41" s="32"/>
      <c r="O41" s="32"/>
      <c r="P41" s="112">
        <f t="shared" ref="P41:P46" si="0">SUM(D41:O41)</f>
        <v>1</v>
      </c>
      <c r="Q41" s="385" t="s">
        <v>132</v>
      </c>
      <c r="R41" s="362"/>
      <c r="S41" s="362"/>
      <c r="T41" s="362"/>
      <c r="U41" s="362"/>
      <c r="V41" s="362"/>
      <c r="W41" s="362"/>
      <c r="X41" s="363"/>
      <c r="Y41" s="368" t="s">
        <v>133</v>
      </c>
      <c r="Z41" s="369"/>
      <c r="AA41" s="369"/>
      <c r="AB41" s="369"/>
      <c r="AC41" s="369"/>
      <c r="AD41" s="369"/>
      <c r="AE41" s="370"/>
      <c r="AG41" s="28"/>
      <c r="AH41" s="28"/>
      <c r="AI41" s="28"/>
      <c r="AJ41" s="28"/>
      <c r="AK41" s="28"/>
      <c r="AL41" s="28"/>
      <c r="AM41" s="28"/>
      <c r="AN41" s="28"/>
      <c r="AO41" s="28"/>
    </row>
    <row r="42" spans="1:41" ht="57" customHeight="1" x14ac:dyDescent="0.25">
      <c r="A42" s="467"/>
      <c r="B42" s="469"/>
      <c r="C42" s="29" t="s">
        <v>72</v>
      </c>
      <c r="D42" s="30">
        <v>0</v>
      </c>
      <c r="E42" s="30">
        <v>0.1</v>
      </c>
      <c r="F42" s="30"/>
      <c r="G42" s="30"/>
      <c r="H42" s="30"/>
      <c r="I42" s="30"/>
      <c r="J42" s="30"/>
      <c r="K42" s="30"/>
      <c r="L42" s="30"/>
      <c r="M42" s="30"/>
      <c r="N42" s="30"/>
      <c r="O42" s="30"/>
      <c r="P42" s="112">
        <f t="shared" si="0"/>
        <v>0.1</v>
      </c>
      <c r="Q42" s="386"/>
      <c r="R42" s="387"/>
      <c r="S42" s="387"/>
      <c r="T42" s="387"/>
      <c r="U42" s="387"/>
      <c r="V42" s="387"/>
      <c r="W42" s="387"/>
      <c r="X42" s="388"/>
      <c r="Y42" s="371"/>
      <c r="Z42" s="372"/>
      <c r="AA42" s="372"/>
      <c r="AB42" s="372"/>
      <c r="AC42" s="372"/>
      <c r="AD42" s="372"/>
      <c r="AE42" s="373"/>
    </row>
    <row r="43" spans="1:41" ht="60.95" customHeight="1" x14ac:dyDescent="0.25">
      <c r="A43" s="466" t="s">
        <v>134</v>
      </c>
      <c r="B43" s="468">
        <v>7.0000000000000007E-2</v>
      </c>
      <c r="C43" s="31" t="s">
        <v>67</v>
      </c>
      <c r="D43" s="32">
        <v>0</v>
      </c>
      <c r="E43" s="32">
        <v>0.1</v>
      </c>
      <c r="F43" s="32">
        <v>0.3</v>
      </c>
      <c r="G43" s="32">
        <v>0.3</v>
      </c>
      <c r="H43" s="32">
        <v>0.3</v>
      </c>
      <c r="I43" s="32"/>
      <c r="J43" s="32"/>
      <c r="K43" s="32"/>
      <c r="L43" s="32"/>
      <c r="M43" s="32"/>
      <c r="N43" s="32"/>
      <c r="O43" s="32"/>
      <c r="P43" s="112">
        <f t="shared" si="0"/>
        <v>1</v>
      </c>
      <c r="Q43" s="385" t="s">
        <v>135</v>
      </c>
      <c r="R43" s="362"/>
      <c r="S43" s="362"/>
      <c r="T43" s="362"/>
      <c r="U43" s="362"/>
      <c r="V43" s="362"/>
      <c r="W43" s="362"/>
      <c r="X43" s="363"/>
      <c r="Y43" s="368" t="s">
        <v>136</v>
      </c>
      <c r="Z43" s="369"/>
      <c r="AA43" s="369"/>
      <c r="AB43" s="369"/>
      <c r="AC43" s="369"/>
      <c r="AD43" s="369"/>
      <c r="AE43" s="370"/>
    </row>
    <row r="44" spans="1:41" ht="48.95" customHeight="1" x14ac:dyDescent="0.25">
      <c r="A44" s="467"/>
      <c r="B44" s="469"/>
      <c r="C44" s="29" t="s">
        <v>72</v>
      </c>
      <c r="D44" s="30">
        <v>0</v>
      </c>
      <c r="E44" s="30">
        <v>0.1</v>
      </c>
      <c r="F44" s="30"/>
      <c r="G44" s="30"/>
      <c r="H44" s="30"/>
      <c r="I44" s="30"/>
      <c r="J44" s="30"/>
      <c r="K44" s="30"/>
      <c r="L44" s="30"/>
      <c r="M44" s="30"/>
      <c r="N44" s="30"/>
      <c r="O44" s="30"/>
      <c r="P44" s="112">
        <f t="shared" si="0"/>
        <v>0.1</v>
      </c>
      <c r="Q44" s="386"/>
      <c r="R44" s="387"/>
      <c r="S44" s="387"/>
      <c r="T44" s="387"/>
      <c r="U44" s="387"/>
      <c r="V44" s="387"/>
      <c r="W44" s="387"/>
      <c r="X44" s="388"/>
      <c r="Y44" s="371"/>
      <c r="Z44" s="372"/>
      <c r="AA44" s="372"/>
      <c r="AB44" s="372"/>
      <c r="AC44" s="372"/>
      <c r="AD44" s="372"/>
      <c r="AE44" s="373"/>
    </row>
    <row r="45" spans="1:41" ht="67.5" customHeight="1" x14ac:dyDescent="0.25">
      <c r="A45" s="470" t="s">
        <v>137</v>
      </c>
      <c r="B45" s="472">
        <v>0.06</v>
      </c>
      <c r="C45" s="31" t="s">
        <v>67</v>
      </c>
      <c r="D45" s="32">
        <v>0</v>
      </c>
      <c r="E45" s="32">
        <v>0.1</v>
      </c>
      <c r="F45" s="32">
        <v>0.3</v>
      </c>
      <c r="G45" s="32">
        <v>0.3</v>
      </c>
      <c r="H45" s="32">
        <v>0.3</v>
      </c>
      <c r="I45" s="32"/>
      <c r="J45" s="32"/>
      <c r="K45" s="32"/>
      <c r="L45" s="32"/>
      <c r="M45" s="32"/>
      <c r="N45" s="32"/>
      <c r="O45" s="32"/>
      <c r="P45" s="112">
        <f t="shared" si="0"/>
        <v>1</v>
      </c>
      <c r="Q45" s="374" t="s">
        <v>138</v>
      </c>
      <c r="R45" s="473"/>
      <c r="S45" s="473"/>
      <c r="T45" s="473"/>
      <c r="U45" s="473"/>
      <c r="V45" s="473"/>
      <c r="W45" s="473"/>
      <c r="X45" s="474"/>
      <c r="Y45" s="454" t="s">
        <v>633</v>
      </c>
      <c r="Z45" s="369"/>
      <c r="AA45" s="369"/>
      <c r="AB45" s="369"/>
      <c r="AC45" s="369"/>
      <c r="AD45" s="369"/>
      <c r="AE45" s="370"/>
    </row>
    <row r="46" spans="1:41" ht="67.5" customHeight="1" x14ac:dyDescent="0.25">
      <c r="A46" s="471"/>
      <c r="B46" s="472"/>
      <c r="C46" s="29" t="s">
        <v>72</v>
      </c>
      <c r="D46" s="30">
        <v>0.02</v>
      </c>
      <c r="E46" s="30">
        <v>0.1</v>
      </c>
      <c r="F46" s="30"/>
      <c r="G46" s="30"/>
      <c r="H46" s="30"/>
      <c r="I46" s="30"/>
      <c r="J46" s="30"/>
      <c r="K46" s="30"/>
      <c r="L46" s="30"/>
      <c r="M46" s="30"/>
      <c r="N46" s="30"/>
      <c r="O46" s="30"/>
      <c r="P46" s="112">
        <f t="shared" si="0"/>
        <v>0.12000000000000001</v>
      </c>
      <c r="Q46" s="475"/>
      <c r="R46" s="476"/>
      <c r="S46" s="476"/>
      <c r="T46" s="476"/>
      <c r="U46" s="476"/>
      <c r="V46" s="476"/>
      <c r="W46" s="476"/>
      <c r="X46" s="477"/>
      <c r="Y46" s="371"/>
      <c r="Z46" s="372"/>
      <c r="AA46" s="372"/>
      <c r="AB46" s="372"/>
      <c r="AC46" s="372"/>
      <c r="AD46" s="372"/>
      <c r="AE46" s="373"/>
    </row>
    <row r="47" spans="1:41" ht="15" customHeight="1" x14ac:dyDescent="0.25">
      <c r="A47" s="2" t="s">
        <v>107</v>
      </c>
    </row>
  </sheetData>
  <mergeCells count="79">
    <mergeCell ref="A41:A42"/>
    <mergeCell ref="B41:B42"/>
    <mergeCell ref="Q41:X42"/>
    <mergeCell ref="Y41:AE42"/>
    <mergeCell ref="A45:A46"/>
    <mergeCell ref="B45:B46"/>
    <mergeCell ref="Q45:X46"/>
    <mergeCell ref="Y45:AE46"/>
    <mergeCell ref="A43:A44"/>
    <mergeCell ref="B43:B44"/>
    <mergeCell ref="Q43:X44"/>
    <mergeCell ref="Y43:AE44"/>
    <mergeCell ref="AC35:AE36"/>
    <mergeCell ref="A38:AE38"/>
    <mergeCell ref="A39:A40"/>
    <mergeCell ref="B39:B40"/>
    <mergeCell ref="C39:C40"/>
    <mergeCell ref="D39:P39"/>
    <mergeCell ref="Q39:AE39"/>
    <mergeCell ref="Q40:X40"/>
    <mergeCell ref="Y40:AE40"/>
    <mergeCell ref="A35:A36"/>
    <mergeCell ref="B35:B36"/>
    <mergeCell ref="Q35:T36"/>
    <mergeCell ref="U35:X36"/>
    <mergeCell ref="Y35:AB36"/>
    <mergeCell ref="B30:C30"/>
    <mergeCell ref="Q30:X30"/>
    <mergeCell ref="Y30:AE30"/>
    <mergeCell ref="A32:AE32"/>
    <mergeCell ref="A33:A34"/>
    <mergeCell ref="B33:B34"/>
    <mergeCell ref="C33:C34"/>
    <mergeCell ref="D33:P33"/>
    <mergeCell ref="Q33:AE33"/>
    <mergeCell ref="Q34:T34"/>
    <mergeCell ref="U34:X34"/>
    <mergeCell ref="Y34:AB34"/>
    <mergeCell ref="AC34:AE34"/>
    <mergeCell ref="A27:AE27"/>
    <mergeCell ref="A28:A29"/>
    <mergeCell ref="B28:C29"/>
    <mergeCell ref="D28:O28"/>
    <mergeCell ref="P28:P29"/>
    <mergeCell ref="Q28:X29"/>
    <mergeCell ref="Y28:AE29"/>
    <mergeCell ref="C16:AB16"/>
    <mergeCell ref="A17:B17"/>
    <mergeCell ref="C17:AE17"/>
    <mergeCell ref="A19:AE19"/>
    <mergeCell ref="B20:O20"/>
    <mergeCell ref="P20:AE20"/>
    <mergeCell ref="A15:B15"/>
    <mergeCell ref="C15:K15"/>
    <mergeCell ref="L15:Q15"/>
    <mergeCell ref="Y15:Z15"/>
    <mergeCell ref="AA15:AE15"/>
    <mergeCell ref="R15:X15"/>
    <mergeCell ref="A11:B13"/>
    <mergeCell ref="C11:AE13"/>
    <mergeCell ref="A7:B9"/>
    <mergeCell ref="C7:C9"/>
    <mergeCell ref="D7:H9"/>
    <mergeCell ref="I7:J9"/>
    <mergeCell ref="K7:L9"/>
    <mergeCell ref="M7:N7"/>
    <mergeCell ref="O7:P7"/>
    <mergeCell ref="M8:N8"/>
    <mergeCell ref="O8:P8"/>
    <mergeCell ref="M9:N9"/>
    <mergeCell ref="O9:P9"/>
    <mergeCell ref="A1:A4"/>
    <mergeCell ref="B1:AA1"/>
    <mergeCell ref="AB1:AE1"/>
    <mergeCell ref="B2:AA2"/>
    <mergeCell ref="AB2:AE2"/>
    <mergeCell ref="B3:AA4"/>
    <mergeCell ref="AB3:AE3"/>
    <mergeCell ref="AB4:AE4"/>
  </mergeCells>
  <dataValidations count="3">
    <dataValidation type="textLength" operator="lessThanOrEqual" allowBlank="1" showInputMessage="1" showErrorMessage="1" errorTitle="Máximo 2.000 caracteres" error="Máximo 2.000 caracteres" sqref="AC35 Q35 Y35 Q41 Q45 Q43" xr:uid="{1B0DB8E8-D6ED-45AF-BD79-5BA4206124DD}">
      <formula1>2000</formula1>
    </dataValidation>
    <dataValidation type="textLength" operator="lessThanOrEqual" allowBlank="1" showInputMessage="1" showErrorMessage="1" errorTitle="Máximo 2.000 caracteres" error="Máximo 2.000 caracteres" promptTitle="2.000 caracteres" sqref="Q30:Q31" xr:uid="{65D6611D-82D7-46AD-9BB9-78DBF89F8727}">
      <formula1>2000</formula1>
    </dataValidation>
    <dataValidation type="list" allowBlank="1" showInputMessage="1" showErrorMessage="1" sqref="C7:C9" xr:uid="{830BED5B-E0AC-4915-8355-4B3E78FFB623}">
      <formula1>$B$21:$M$21</formula1>
    </dataValidation>
  </dataValidations>
  <hyperlinks>
    <hyperlink ref="Y41:AE42" r:id="rId1" display="https://secretariadistritald.sharepoint.com/:f:/s/PLANDEACCIN-POADDDP2023/EkV47D0BiOZJhxmFYQ1sCY4Bebl40vK_hlCAHZlDuatbiA?e=6hbgCc" xr:uid="{00200774-F2B6-4A15-A3E6-B63E3CF58BE1}"/>
    <hyperlink ref="Y43:AE44" r:id="rId2" display="https://secretariadistritald.sharepoint.com/:f:/s/PLANDEACCIN-POADDDP2023/Ej_H-6562PVIlAP3hAurrsABp-QOFz6JwQn_zTQ5uCuQCg?e=0kwYfc" xr:uid="{2C8DAAE6-E349-4C04-B207-AAEF5DEF2609}"/>
    <hyperlink ref="Y45" r:id="rId3" xr:uid="{2F4DA0F5-A1F1-4E9F-873D-A9AE658BFB93}"/>
  </hyperlinks>
  <pageMargins left="0.25" right="0.25" top="0.75" bottom="0.75" header="0.3" footer="0.3"/>
  <pageSetup scale="20" orientation="landscape"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XFD23"/>
  <sheetViews>
    <sheetView view="pageBreakPreview" zoomScale="70" zoomScaleNormal="80" zoomScaleSheetLayoutView="70" workbookViewId="0">
      <selection activeCell="G13" sqref="G13"/>
    </sheetView>
  </sheetViews>
  <sheetFormatPr baseColWidth="10" defaultColWidth="10.85546875" defaultRowHeight="15" x14ac:dyDescent="0.25"/>
  <cols>
    <col min="1" max="1" width="15" style="34" customWidth="1"/>
    <col min="2" max="2" width="8.28515625" style="34" customWidth="1"/>
    <col min="3" max="3" width="11.42578125" style="34" customWidth="1"/>
    <col min="4" max="4" width="23.42578125" style="34" customWidth="1"/>
    <col min="5" max="5" width="15.85546875" style="34" customWidth="1"/>
    <col min="6" max="7" width="29.28515625" style="34" customWidth="1"/>
    <col min="8" max="8" width="29.140625" style="34" customWidth="1"/>
    <col min="9" max="9" width="20.42578125" style="34" customWidth="1"/>
    <col min="10" max="10" width="18.85546875" style="48" customWidth="1"/>
    <col min="11" max="11" width="15.28515625" style="48" customWidth="1"/>
    <col min="12" max="12" width="39.28515625" style="34" customWidth="1"/>
    <col min="13" max="13" width="21.140625" style="34" customWidth="1"/>
    <col min="14" max="18" width="8.7109375" style="34" customWidth="1"/>
    <col min="19" max="19" width="25.85546875" style="34" customWidth="1"/>
    <col min="20" max="20" width="35.42578125" style="34" customWidth="1"/>
    <col min="21" max="21" width="12.140625" style="34" customWidth="1"/>
    <col min="22" max="29" width="7.42578125" style="34" customWidth="1"/>
    <col min="30" max="33" width="9.85546875" style="34" customWidth="1"/>
    <col min="34" max="43" width="8.140625" style="34" customWidth="1"/>
    <col min="44" max="44" width="5.85546875" style="34" customWidth="1"/>
    <col min="45" max="45" width="17.140625" style="34" customWidth="1"/>
    <col min="46" max="46" width="10.42578125" style="98" customWidth="1"/>
    <col min="47" max="47" width="116" style="34" customWidth="1"/>
    <col min="48" max="48" width="20.28515625" style="34" customWidth="1"/>
    <col min="49" max="49" width="93" style="34" customWidth="1"/>
    <col min="50" max="50" width="24.42578125" style="34" customWidth="1"/>
    <col min="51" max="51" width="24.42578125" style="567" customWidth="1"/>
    <col min="52" max="16382" width="10.85546875" style="34"/>
    <col min="16383" max="16383" width="9" style="34" customWidth="1"/>
    <col min="16384" max="16384" width="10.85546875" style="34"/>
  </cols>
  <sheetData>
    <row r="1" spans="1:51 16384:16384" ht="15.95" customHeight="1" x14ac:dyDescent="0.25">
      <c r="A1" s="505" t="s">
        <v>0</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6"/>
      <c r="AW1" s="507"/>
      <c r="AX1" s="500" t="s">
        <v>1</v>
      </c>
      <c r="AY1" s="501"/>
    </row>
    <row r="2" spans="1:51 16384:16384" ht="15.95" customHeight="1" x14ac:dyDescent="0.25">
      <c r="A2" s="508" t="s">
        <v>2</v>
      </c>
      <c r="B2" s="509"/>
      <c r="C2" s="509"/>
      <c r="D2" s="509"/>
      <c r="E2" s="509"/>
      <c r="F2" s="509"/>
      <c r="G2" s="509"/>
      <c r="H2" s="509"/>
      <c r="I2" s="509"/>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09"/>
      <c r="AO2" s="509"/>
      <c r="AP2" s="509"/>
      <c r="AQ2" s="509"/>
      <c r="AR2" s="509"/>
      <c r="AS2" s="509"/>
      <c r="AT2" s="509"/>
      <c r="AU2" s="509"/>
      <c r="AV2" s="509"/>
      <c r="AW2" s="510"/>
      <c r="AX2" s="502" t="s">
        <v>3</v>
      </c>
      <c r="AY2" s="503"/>
    </row>
    <row r="3" spans="1:51 16384:16384" ht="15" customHeight="1" x14ac:dyDescent="0.25">
      <c r="A3" s="511" t="s">
        <v>139</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3"/>
      <c r="AX3" s="502" t="s">
        <v>5</v>
      </c>
      <c r="AY3" s="503"/>
    </row>
    <row r="4" spans="1:51 16384:16384" ht="15.95" customHeight="1" x14ac:dyDescent="0.25">
      <c r="A4" s="505"/>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c r="AT4" s="506"/>
      <c r="AU4" s="506"/>
      <c r="AV4" s="506"/>
      <c r="AW4" s="507"/>
      <c r="AX4" s="504" t="s">
        <v>140</v>
      </c>
      <c r="AY4" s="504"/>
    </row>
    <row r="5" spans="1:51 16384:16384" ht="15" customHeight="1" x14ac:dyDescent="0.25">
      <c r="A5" s="486" t="s">
        <v>141</v>
      </c>
      <c r="B5" s="487"/>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8"/>
      <c r="AG5" s="490" t="s">
        <v>13</v>
      </c>
      <c r="AH5" s="491"/>
      <c r="AI5" s="491"/>
      <c r="AJ5" s="491"/>
      <c r="AK5" s="491"/>
      <c r="AL5" s="491"/>
      <c r="AM5" s="491"/>
      <c r="AN5" s="491"/>
      <c r="AO5" s="491"/>
      <c r="AP5" s="491"/>
      <c r="AQ5" s="491"/>
      <c r="AR5" s="491"/>
      <c r="AS5" s="491"/>
      <c r="AT5" s="514"/>
      <c r="AU5" s="478" t="s">
        <v>142</v>
      </c>
      <c r="AV5" s="478" t="s">
        <v>143</v>
      </c>
      <c r="AW5" s="478" t="s">
        <v>144</v>
      </c>
      <c r="AX5" s="478" t="s">
        <v>145</v>
      </c>
      <c r="AY5" s="478" t="s">
        <v>146</v>
      </c>
    </row>
    <row r="6" spans="1:51 16384:16384" ht="15" customHeight="1" x14ac:dyDescent="0.25">
      <c r="A6" s="489" t="s">
        <v>9</v>
      </c>
      <c r="B6" s="497">
        <v>45356</v>
      </c>
      <c r="C6" s="498"/>
      <c r="D6" s="514"/>
      <c r="E6" s="496" t="s">
        <v>11</v>
      </c>
      <c r="F6" s="496"/>
      <c r="G6" s="42"/>
      <c r="H6" s="125"/>
      <c r="I6" s="490"/>
      <c r="J6" s="491"/>
      <c r="K6" s="491"/>
      <c r="L6" s="491"/>
      <c r="M6" s="491"/>
      <c r="N6" s="491"/>
      <c r="O6" s="491"/>
      <c r="P6" s="491"/>
      <c r="Q6" s="491"/>
      <c r="R6" s="491"/>
      <c r="S6" s="491"/>
      <c r="T6" s="491"/>
      <c r="U6" s="35"/>
      <c r="V6" s="35"/>
      <c r="W6" s="35"/>
      <c r="X6" s="35"/>
      <c r="Y6" s="35"/>
      <c r="Z6" s="35"/>
      <c r="AA6" s="35"/>
      <c r="AB6" s="35"/>
      <c r="AC6" s="35"/>
      <c r="AD6" s="35"/>
      <c r="AE6" s="35"/>
      <c r="AF6" s="36"/>
      <c r="AG6" s="492"/>
      <c r="AH6" s="493"/>
      <c r="AI6" s="493"/>
      <c r="AJ6" s="493"/>
      <c r="AK6" s="493"/>
      <c r="AL6" s="493"/>
      <c r="AM6" s="493"/>
      <c r="AN6" s="493"/>
      <c r="AO6" s="493"/>
      <c r="AP6" s="493"/>
      <c r="AQ6" s="493"/>
      <c r="AR6" s="493"/>
      <c r="AS6" s="493"/>
      <c r="AT6" s="515"/>
      <c r="AU6" s="479"/>
      <c r="AV6" s="479"/>
      <c r="AW6" s="479"/>
      <c r="AX6" s="479"/>
      <c r="AY6" s="479"/>
    </row>
    <row r="7" spans="1:51 16384:16384" ht="15" customHeight="1" x14ac:dyDescent="0.25">
      <c r="A7" s="489"/>
      <c r="B7" s="498"/>
      <c r="C7" s="498"/>
      <c r="D7" s="515"/>
      <c r="E7" s="496" t="s">
        <v>12</v>
      </c>
      <c r="F7" s="496"/>
      <c r="G7" s="42"/>
      <c r="H7" s="126"/>
      <c r="I7" s="492"/>
      <c r="J7" s="493"/>
      <c r="K7" s="493"/>
      <c r="L7" s="493"/>
      <c r="M7" s="493"/>
      <c r="N7" s="493"/>
      <c r="O7" s="493"/>
      <c r="P7" s="493"/>
      <c r="Q7" s="493"/>
      <c r="R7" s="493"/>
      <c r="S7" s="493"/>
      <c r="T7" s="493"/>
      <c r="U7" s="37"/>
      <c r="V7" s="37"/>
      <c r="W7" s="37"/>
      <c r="X7" s="37"/>
      <c r="Y7" s="37"/>
      <c r="Z7" s="37"/>
      <c r="AA7" s="37"/>
      <c r="AB7" s="37"/>
      <c r="AC7" s="37"/>
      <c r="AD7" s="37"/>
      <c r="AE7" s="37"/>
      <c r="AF7" s="38"/>
      <c r="AG7" s="492"/>
      <c r="AH7" s="493"/>
      <c r="AI7" s="493"/>
      <c r="AJ7" s="493"/>
      <c r="AK7" s="493"/>
      <c r="AL7" s="493"/>
      <c r="AM7" s="493"/>
      <c r="AN7" s="493"/>
      <c r="AO7" s="493"/>
      <c r="AP7" s="493"/>
      <c r="AQ7" s="493"/>
      <c r="AR7" s="493"/>
      <c r="AS7" s="493"/>
      <c r="AT7" s="515"/>
      <c r="AU7" s="479"/>
      <c r="AV7" s="479"/>
      <c r="AW7" s="479"/>
      <c r="AX7" s="479"/>
      <c r="AY7" s="479"/>
    </row>
    <row r="8" spans="1:51 16384:16384" ht="15" customHeight="1" x14ac:dyDescent="0.25">
      <c r="A8" s="489"/>
      <c r="B8" s="498"/>
      <c r="C8" s="498"/>
      <c r="D8" s="516"/>
      <c r="E8" s="496" t="s">
        <v>13</v>
      </c>
      <c r="F8" s="496"/>
      <c r="G8" s="42" t="s">
        <v>116</v>
      </c>
      <c r="H8" s="127"/>
      <c r="I8" s="494"/>
      <c r="J8" s="495"/>
      <c r="K8" s="495"/>
      <c r="L8" s="495"/>
      <c r="M8" s="495"/>
      <c r="N8" s="495"/>
      <c r="O8" s="495"/>
      <c r="P8" s="495"/>
      <c r="Q8" s="495"/>
      <c r="R8" s="495"/>
      <c r="S8" s="495"/>
      <c r="T8" s="495"/>
      <c r="U8" s="39"/>
      <c r="V8" s="39"/>
      <c r="W8" s="39"/>
      <c r="X8" s="39"/>
      <c r="Y8" s="39"/>
      <c r="Z8" s="39"/>
      <c r="AA8" s="39"/>
      <c r="AB8" s="39"/>
      <c r="AC8" s="39"/>
      <c r="AD8" s="39"/>
      <c r="AE8" s="39"/>
      <c r="AF8" s="40"/>
      <c r="AG8" s="492"/>
      <c r="AH8" s="493"/>
      <c r="AI8" s="493"/>
      <c r="AJ8" s="493"/>
      <c r="AK8" s="493"/>
      <c r="AL8" s="493"/>
      <c r="AM8" s="493"/>
      <c r="AN8" s="493"/>
      <c r="AO8" s="493"/>
      <c r="AP8" s="493"/>
      <c r="AQ8" s="493"/>
      <c r="AR8" s="493"/>
      <c r="AS8" s="493"/>
      <c r="AT8" s="515"/>
      <c r="AU8" s="479"/>
      <c r="AV8" s="479"/>
      <c r="AW8" s="479"/>
      <c r="AX8" s="479"/>
      <c r="AY8" s="479"/>
    </row>
    <row r="9" spans="1:51 16384:16384" ht="15" customHeight="1" x14ac:dyDescent="0.25">
      <c r="A9" s="486" t="s">
        <v>147</v>
      </c>
      <c r="B9" s="487"/>
      <c r="C9" s="487"/>
      <c r="D9" s="487"/>
      <c r="E9" s="499" t="s">
        <v>56</v>
      </c>
      <c r="F9" s="499"/>
      <c r="G9" s="499"/>
      <c r="H9" s="499"/>
      <c r="I9" s="499"/>
      <c r="J9" s="499"/>
      <c r="K9" s="499"/>
      <c r="L9" s="499"/>
      <c r="M9" s="499"/>
      <c r="N9" s="499"/>
      <c r="O9" s="499"/>
      <c r="P9" s="499"/>
      <c r="Q9" s="499"/>
      <c r="R9" s="499"/>
      <c r="S9" s="499"/>
      <c r="T9" s="499"/>
      <c r="U9" s="499"/>
      <c r="V9" s="499"/>
      <c r="W9" s="499"/>
      <c r="X9" s="499"/>
      <c r="Y9" s="499"/>
      <c r="Z9" s="499"/>
      <c r="AA9" s="499"/>
      <c r="AB9" s="499"/>
      <c r="AC9" s="499"/>
      <c r="AD9" s="499"/>
      <c r="AE9" s="499"/>
      <c r="AF9" s="499"/>
      <c r="AG9" s="492"/>
      <c r="AH9" s="493"/>
      <c r="AI9" s="493"/>
      <c r="AJ9" s="493"/>
      <c r="AK9" s="493"/>
      <c r="AL9" s="493"/>
      <c r="AM9" s="493"/>
      <c r="AN9" s="493"/>
      <c r="AO9" s="493"/>
      <c r="AP9" s="493"/>
      <c r="AQ9" s="493"/>
      <c r="AR9" s="493"/>
      <c r="AS9" s="493"/>
      <c r="AT9" s="515"/>
      <c r="AU9" s="479"/>
      <c r="AV9" s="479"/>
      <c r="AW9" s="479"/>
      <c r="AX9" s="479"/>
      <c r="AY9" s="479"/>
    </row>
    <row r="10" spans="1:51 16384:16384" ht="15" customHeight="1" x14ac:dyDescent="0.25">
      <c r="A10" s="486" t="s">
        <v>148</v>
      </c>
      <c r="B10" s="487"/>
      <c r="C10" s="487"/>
      <c r="D10" s="487"/>
      <c r="E10" s="499" t="s">
        <v>149</v>
      </c>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4"/>
      <c r="AH10" s="495"/>
      <c r="AI10" s="495"/>
      <c r="AJ10" s="495"/>
      <c r="AK10" s="495"/>
      <c r="AL10" s="495"/>
      <c r="AM10" s="495"/>
      <c r="AN10" s="495"/>
      <c r="AO10" s="495"/>
      <c r="AP10" s="495"/>
      <c r="AQ10" s="495"/>
      <c r="AR10" s="495"/>
      <c r="AS10" s="495"/>
      <c r="AT10" s="516"/>
      <c r="AU10" s="479"/>
      <c r="AV10" s="479"/>
      <c r="AW10" s="479"/>
      <c r="AX10" s="479"/>
      <c r="AY10" s="479"/>
    </row>
    <row r="11" spans="1:51 16384:16384" ht="39.950000000000003" customHeight="1" x14ac:dyDescent="0.25">
      <c r="A11" s="480" t="s">
        <v>150</v>
      </c>
      <c r="B11" s="481"/>
      <c r="C11" s="481"/>
      <c r="D11" s="481"/>
      <c r="E11" s="482"/>
      <c r="F11" s="478" t="s">
        <v>151</v>
      </c>
      <c r="G11" s="478" t="s">
        <v>152</v>
      </c>
      <c r="H11" s="478" t="s">
        <v>153</v>
      </c>
      <c r="I11" s="478" t="s">
        <v>154</v>
      </c>
      <c r="J11" s="478" t="s">
        <v>155</v>
      </c>
      <c r="K11" s="478" t="s">
        <v>156</v>
      </c>
      <c r="L11" s="478" t="s">
        <v>157</v>
      </c>
      <c r="M11" s="478" t="s">
        <v>158</v>
      </c>
      <c r="N11" s="480" t="s">
        <v>159</v>
      </c>
      <c r="O11" s="481"/>
      <c r="P11" s="481"/>
      <c r="Q11" s="481"/>
      <c r="R11" s="482"/>
      <c r="S11" s="478" t="s">
        <v>160</v>
      </c>
      <c r="T11" s="478" t="s">
        <v>161</v>
      </c>
      <c r="U11" s="486" t="s">
        <v>162</v>
      </c>
      <c r="V11" s="487"/>
      <c r="W11" s="487"/>
      <c r="X11" s="487"/>
      <c r="Y11" s="487"/>
      <c r="Z11" s="487"/>
      <c r="AA11" s="487"/>
      <c r="AB11" s="487"/>
      <c r="AC11" s="487"/>
      <c r="AD11" s="487"/>
      <c r="AE11" s="487"/>
      <c r="AF11" s="488"/>
      <c r="AG11" s="486" t="s">
        <v>163</v>
      </c>
      <c r="AH11" s="487"/>
      <c r="AI11" s="487"/>
      <c r="AJ11" s="487"/>
      <c r="AK11" s="487"/>
      <c r="AL11" s="487"/>
      <c r="AM11" s="487"/>
      <c r="AN11" s="487"/>
      <c r="AO11" s="487"/>
      <c r="AP11" s="487"/>
      <c r="AQ11" s="487"/>
      <c r="AR11" s="488"/>
      <c r="AS11" s="480" t="s">
        <v>40</v>
      </c>
      <c r="AT11" s="482"/>
      <c r="AU11" s="479"/>
      <c r="AV11" s="479"/>
      <c r="AW11" s="479"/>
      <c r="AX11" s="479"/>
      <c r="AY11" s="479"/>
    </row>
    <row r="12" spans="1:51 16384:16384" ht="28.5" x14ac:dyDescent="0.25">
      <c r="A12" s="41" t="s">
        <v>164</v>
      </c>
      <c r="B12" s="41" t="s">
        <v>165</v>
      </c>
      <c r="C12" s="41" t="s">
        <v>166</v>
      </c>
      <c r="D12" s="41" t="s">
        <v>167</v>
      </c>
      <c r="E12" s="41" t="s">
        <v>168</v>
      </c>
      <c r="F12" s="483"/>
      <c r="G12" s="483"/>
      <c r="H12" s="483"/>
      <c r="I12" s="483"/>
      <c r="J12" s="483"/>
      <c r="K12" s="483"/>
      <c r="L12" s="483"/>
      <c r="M12" s="483"/>
      <c r="N12" s="41">
        <v>2020</v>
      </c>
      <c r="O12" s="41">
        <v>2021</v>
      </c>
      <c r="P12" s="41">
        <v>2022</v>
      </c>
      <c r="Q12" s="41">
        <v>2023</v>
      </c>
      <c r="R12" s="41">
        <v>2024</v>
      </c>
      <c r="S12" s="483"/>
      <c r="T12" s="479"/>
      <c r="U12" s="46" t="s">
        <v>29</v>
      </c>
      <c r="V12" s="46" t="s">
        <v>8</v>
      </c>
      <c r="W12" s="46" t="s">
        <v>30</v>
      </c>
      <c r="X12" s="46" t="s">
        <v>31</v>
      </c>
      <c r="Y12" s="46" t="s">
        <v>32</v>
      </c>
      <c r="Z12" s="46" t="s">
        <v>33</v>
      </c>
      <c r="AA12" s="46" t="s">
        <v>34</v>
      </c>
      <c r="AB12" s="46" t="s">
        <v>35</v>
      </c>
      <c r="AC12" s="46" t="s">
        <v>36</v>
      </c>
      <c r="AD12" s="46" t="s">
        <v>37</v>
      </c>
      <c r="AE12" s="46" t="s">
        <v>38</v>
      </c>
      <c r="AF12" s="46" t="s">
        <v>39</v>
      </c>
      <c r="AG12" s="46" t="s">
        <v>29</v>
      </c>
      <c r="AH12" s="46" t="s">
        <v>8</v>
      </c>
      <c r="AI12" s="46" t="s">
        <v>30</v>
      </c>
      <c r="AJ12" s="46" t="s">
        <v>31</v>
      </c>
      <c r="AK12" s="46" t="s">
        <v>32</v>
      </c>
      <c r="AL12" s="46" t="s">
        <v>33</v>
      </c>
      <c r="AM12" s="46" t="s">
        <v>34</v>
      </c>
      <c r="AN12" s="46" t="s">
        <v>35</v>
      </c>
      <c r="AO12" s="46" t="s">
        <v>36</v>
      </c>
      <c r="AP12" s="46" t="s">
        <v>37</v>
      </c>
      <c r="AQ12" s="46" t="s">
        <v>38</v>
      </c>
      <c r="AR12" s="46" t="s">
        <v>39</v>
      </c>
      <c r="AS12" s="41" t="s">
        <v>169</v>
      </c>
      <c r="AT12" s="97" t="s">
        <v>170</v>
      </c>
      <c r="AU12" s="483"/>
      <c r="AV12" s="483"/>
      <c r="AW12" s="483"/>
      <c r="AX12" s="483"/>
      <c r="AY12" s="483"/>
    </row>
    <row r="13" spans="1:51 16384:16384" ht="269.25" customHeight="1" x14ac:dyDescent="0.25">
      <c r="A13" s="153">
        <v>38</v>
      </c>
      <c r="B13" s="42"/>
      <c r="C13" s="155"/>
      <c r="D13" s="43"/>
      <c r="E13" s="43" t="s">
        <v>56</v>
      </c>
      <c r="F13" s="43" t="s">
        <v>171</v>
      </c>
      <c r="G13" s="43" t="s">
        <v>172</v>
      </c>
      <c r="H13" s="43" t="s">
        <v>173</v>
      </c>
      <c r="I13" s="43" t="s">
        <v>174</v>
      </c>
      <c r="J13" s="158">
        <v>1</v>
      </c>
      <c r="K13" s="156" t="s">
        <v>175</v>
      </c>
      <c r="L13" s="43" t="s">
        <v>176</v>
      </c>
      <c r="M13" s="180" t="s">
        <v>177</v>
      </c>
      <c r="N13" s="181">
        <v>1</v>
      </c>
      <c r="O13" s="181">
        <v>1</v>
      </c>
      <c r="P13" s="181">
        <v>1</v>
      </c>
      <c r="Q13" s="181">
        <v>1</v>
      </c>
      <c r="R13" s="181">
        <v>1</v>
      </c>
      <c r="S13" s="43" t="s">
        <v>178</v>
      </c>
      <c r="T13" s="43" t="s">
        <v>179</v>
      </c>
      <c r="U13" s="205">
        <v>0</v>
      </c>
      <c r="V13" s="206">
        <v>1</v>
      </c>
      <c r="W13" s="206">
        <v>1</v>
      </c>
      <c r="X13" s="206">
        <v>1</v>
      </c>
      <c r="Y13" s="206">
        <v>1</v>
      </c>
      <c r="Z13" s="44"/>
      <c r="AA13" s="44"/>
      <c r="AB13" s="44"/>
      <c r="AC13" s="44"/>
      <c r="AD13" s="44"/>
      <c r="AE13" s="44"/>
      <c r="AF13" s="44"/>
      <c r="AG13" s="168"/>
      <c r="AH13" s="168">
        <v>1</v>
      </c>
      <c r="AI13" s="44"/>
      <c r="AJ13" s="44"/>
      <c r="AK13" s="44"/>
      <c r="AL13" s="44"/>
      <c r="AM13" s="44"/>
      <c r="AN13" s="44"/>
      <c r="AO13" s="44"/>
      <c r="AP13" s="44"/>
      <c r="AQ13" s="44"/>
      <c r="AR13" s="44"/>
      <c r="AS13" s="45">
        <f>IF(I13="suma",SUM(AG13:AR13),IF(I13="creciente",MAX(AG13:AR13),IF(I13="DECRECIENTE",Q13-MIN(AG13:AR13),IF(I13="CONSTANTE",MAX(AG13:AR13)," "))))</f>
        <v>1</v>
      </c>
      <c r="AT13" s="241">
        <f>IF(I13="suma",AS13/R13,IF(I13="creciente",AS13/(MAX(U13:AF13)),IF(I13="DECRECIENTE",AS13/(Q13-(MIN(U13:AF13))),IF(I13="CONSTANTE",AS13/MAX(U13:AF13)," "))))</f>
        <v>1</v>
      </c>
      <c r="AU13" s="220" t="s">
        <v>180</v>
      </c>
      <c r="AV13" s="170" t="s">
        <v>181</v>
      </c>
      <c r="AW13" s="162" t="s">
        <v>182</v>
      </c>
      <c r="AX13" s="568" t="s">
        <v>183</v>
      </c>
      <c r="AY13" s="566" t="s">
        <v>70</v>
      </c>
      <c r="XFD13" s="34" t="s">
        <v>184</v>
      </c>
    </row>
    <row r="14" spans="1:51 16384:16384" ht="409.6" customHeight="1" x14ac:dyDescent="0.25">
      <c r="A14" s="154">
        <v>39</v>
      </c>
      <c r="B14" s="42"/>
      <c r="C14" s="155"/>
      <c r="D14" s="43"/>
      <c r="E14" s="43" t="s">
        <v>56</v>
      </c>
      <c r="F14" s="43" t="s">
        <v>185</v>
      </c>
      <c r="G14" s="43" t="s">
        <v>186</v>
      </c>
      <c r="H14" s="43" t="s">
        <v>187</v>
      </c>
      <c r="I14" s="43" t="s">
        <v>174</v>
      </c>
      <c r="J14" s="157">
        <v>15</v>
      </c>
      <c r="K14" s="157" t="s">
        <v>188</v>
      </c>
      <c r="L14" s="43" t="s">
        <v>189</v>
      </c>
      <c r="M14" s="180" t="s">
        <v>177</v>
      </c>
      <c r="N14" s="182">
        <v>15</v>
      </c>
      <c r="O14" s="182">
        <v>15</v>
      </c>
      <c r="P14" s="182">
        <v>15</v>
      </c>
      <c r="Q14" s="182">
        <v>15</v>
      </c>
      <c r="R14" s="182">
        <v>15</v>
      </c>
      <c r="S14" s="43" t="s">
        <v>178</v>
      </c>
      <c r="T14" s="43" t="s">
        <v>190</v>
      </c>
      <c r="U14" s="183">
        <v>0</v>
      </c>
      <c r="V14" s="183">
        <v>15</v>
      </c>
      <c r="W14" s="183">
        <v>15</v>
      </c>
      <c r="X14" s="183">
        <v>15</v>
      </c>
      <c r="Y14" s="183">
        <v>15</v>
      </c>
      <c r="Z14" s="44"/>
      <c r="AA14" s="44"/>
      <c r="AB14" s="44"/>
      <c r="AC14" s="44"/>
      <c r="AD14" s="44"/>
      <c r="AE14" s="44"/>
      <c r="AF14" s="44"/>
      <c r="AG14" s="44">
        <v>2</v>
      </c>
      <c r="AH14" s="44">
        <v>15</v>
      </c>
      <c r="AI14" s="44"/>
      <c r="AJ14" s="44"/>
      <c r="AK14" s="44"/>
      <c r="AL14" s="44"/>
      <c r="AM14" s="44"/>
      <c r="AN14" s="44"/>
      <c r="AO14" s="44"/>
      <c r="AP14" s="44"/>
      <c r="AQ14" s="44"/>
      <c r="AR14" s="44"/>
      <c r="AS14" s="44">
        <f>IF(I14="suma",SUM(AG14:AR14),IF(I14="creciente",MAX(AG14:AR14),IF(I14="DECRECIENTE",Q14-MIN(AG14:AR14),IF(I14="CONSTANTE",MAX(AG14:AR14)," "))))</f>
        <v>15</v>
      </c>
      <c r="AT14" s="241">
        <f>IF(I14="suma",AS14/R14,IF(I14="creciente",AS14/(MAX(U14:AF14)),IF(I14="DECRECIENTE",AS14/(Q14-(MIN(U14:AF14))),IF(I14="CONSTANTE",AS14/MAX(U14:AF14)," "))))</f>
        <v>1</v>
      </c>
      <c r="AU14" s="239" t="s">
        <v>625</v>
      </c>
      <c r="AV14" s="207" t="s">
        <v>191</v>
      </c>
      <c r="AW14" s="240" t="s">
        <v>626</v>
      </c>
      <c r="AX14" s="568" t="s">
        <v>183</v>
      </c>
      <c r="AY14" s="566" t="s">
        <v>70</v>
      </c>
      <c r="XFD14" s="34" t="s">
        <v>192</v>
      </c>
    </row>
    <row r="15" spans="1:51 16384:16384" ht="135" x14ac:dyDescent="0.25">
      <c r="A15" s="42"/>
      <c r="B15" s="42"/>
      <c r="C15" s="76">
        <v>8</v>
      </c>
      <c r="D15" s="43" t="s">
        <v>193</v>
      </c>
      <c r="E15" s="43" t="s">
        <v>56</v>
      </c>
      <c r="F15" s="43" t="s">
        <v>194</v>
      </c>
      <c r="G15" s="43" t="s">
        <v>195</v>
      </c>
      <c r="H15" s="43" t="s">
        <v>196</v>
      </c>
      <c r="I15" s="43" t="s">
        <v>197</v>
      </c>
      <c r="J15" s="157" t="s">
        <v>198</v>
      </c>
      <c r="K15" s="157" t="s">
        <v>188</v>
      </c>
      <c r="L15" s="43" t="s">
        <v>199</v>
      </c>
      <c r="M15" s="180" t="s">
        <v>177</v>
      </c>
      <c r="N15" s="182"/>
      <c r="O15" s="182"/>
      <c r="P15" s="182"/>
      <c r="Q15" s="182"/>
      <c r="R15" s="182"/>
      <c r="S15" s="177" t="s">
        <v>200</v>
      </c>
      <c r="T15" s="43" t="s">
        <v>201</v>
      </c>
      <c r="U15" s="183"/>
      <c r="V15" s="183"/>
      <c r="W15" s="183"/>
      <c r="X15" s="183"/>
      <c r="Y15" s="183"/>
      <c r="Z15" s="44"/>
      <c r="AA15" s="44"/>
      <c r="AB15" s="44"/>
      <c r="AC15" s="44"/>
      <c r="AD15" s="44"/>
      <c r="AE15" s="44"/>
      <c r="AF15" s="44"/>
      <c r="AG15" s="44"/>
      <c r="AH15" s="44">
        <v>0</v>
      </c>
      <c r="AI15" s="44"/>
      <c r="AJ15" s="44"/>
      <c r="AK15" s="44"/>
      <c r="AL15" s="44"/>
      <c r="AM15" s="44"/>
      <c r="AN15" s="44"/>
      <c r="AO15" s="44"/>
      <c r="AP15" s="44"/>
      <c r="AQ15" s="44"/>
      <c r="AR15" s="44"/>
      <c r="AS15" s="44">
        <f t="shared" ref="AS15:AS19" si="0">IF(I15="suma",SUM(AG15:AR15),IF(I15="creciente",MAX(AG15:AR15),IF(I15="DECRECIENTE",Q15-MIN(AG15:AR15),IF(I15="CONSTANTE",AVERAGE(AG15:AR15)," "))))</f>
        <v>0</v>
      </c>
      <c r="AT15" s="168">
        <v>0</v>
      </c>
      <c r="AU15" s="45" t="s">
        <v>202</v>
      </c>
      <c r="AV15" s="192" t="s">
        <v>103</v>
      </c>
      <c r="AW15" s="45" t="s">
        <v>202</v>
      </c>
      <c r="AX15" s="192" t="s">
        <v>56</v>
      </c>
      <c r="AY15" s="566" t="s">
        <v>56</v>
      </c>
      <c r="XFD15" s="34" t="s">
        <v>203</v>
      </c>
    </row>
    <row r="16" spans="1:51 16384:16384" ht="120" x14ac:dyDescent="0.25">
      <c r="A16" s="42"/>
      <c r="B16" s="42"/>
      <c r="C16" s="155"/>
      <c r="D16" s="43" t="s">
        <v>204</v>
      </c>
      <c r="E16" s="43" t="s">
        <v>56</v>
      </c>
      <c r="F16" s="43" t="s">
        <v>205</v>
      </c>
      <c r="G16" s="43" t="s">
        <v>206</v>
      </c>
      <c r="H16" s="43" t="s">
        <v>207</v>
      </c>
      <c r="I16" s="43" t="s">
        <v>197</v>
      </c>
      <c r="J16" s="157">
        <v>1</v>
      </c>
      <c r="K16" s="157" t="s">
        <v>188</v>
      </c>
      <c r="L16" s="43" t="s">
        <v>208</v>
      </c>
      <c r="M16" s="180" t="s">
        <v>177</v>
      </c>
      <c r="N16" s="182">
        <v>0</v>
      </c>
      <c r="O16" s="182">
        <v>0</v>
      </c>
      <c r="P16" s="182">
        <v>0</v>
      </c>
      <c r="Q16" s="182">
        <v>0</v>
      </c>
      <c r="R16" s="182">
        <v>1</v>
      </c>
      <c r="S16" s="43" t="s">
        <v>209</v>
      </c>
      <c r="T16" s="43" t="s">
        <v>210</v>
      </c>
      <c r="U16" s="183">
        <v>0</v>
      </c>
      <c r="V16" s="183">
        <v>0</v>
      </c>
      <c r="W16" s="183">
        <v>0</v>
      </c>
      <c r="X16" s="183">
        <v>1</v>
      </c>
      <c r="Y16" s="183">
        <v>0</v>
      </c>
      <c r="Z16" s="44"/>
      <c r="AA16" s="44"/>
      <c r="AB16" s="44"/>
      <c r="AC16" s="44"/>
      <c r="AD16" s="44"/>
      <c r="AE16" s="44"/>
      <c r="AF16" s="44"/>
      <c r="AG16" s="44"/>
      <c r="AH16" s="44"/>
      <c r="AI16" s="44"/>
      <c r="AJ16" s="44"/>
      <c r="AK16" s="44"/>
      <c r="AL16" s="44"/>
      <c r="AM16" s="44"/>
      <c r="AN16" s="44"/>
      <c r="AO16" s="44"/>
      <c r="AP16" s="44"/>
      <c r="AQ16" s="44"/>
      <c r="AR16" s="44"/>
      <c r="AS16" s="44">
        <f t="shared" si="0"/>
        <v>0</v>
      </c>
      <c r="AT16" s="45">
        <f t="shared" ref="AT16:AT19" si="1">IF(I16="suma",AS16/R16,IF(I16="creciente",AS16/(MAX(U16:AF16)),IF(I16="DECRECIENTE",AS16/(Q16-(MIN(U16:AF16))),IF(I16="CONSTANTE",AS16/AVERAGE(U16:AF16)," "))))</f>
        <v>0</v>
      </c>
      <c r="AU16" s="45" t="s">
        <v>211</v>
      </c>
      <c r="AV16" s="192" t="s">
        <v>103</v>
      </c>
      <c r="AW16" s="45" t="s">
        <v>211</v>
      </c>
      <c r="AX16" s="192" t="s">
        <v>56</v>
      </c>
      <c r="AY16" s="566" t="s">
        <v>56</v>
      </c>
      <c r="XFD16" s="34" t="s">
        <v>212</v>
      </c>
    </row>
    <row r="17" spans="1:51" ht="89.25" customHeight="1" x14ac:dyDescent="0.25">
      <c r="A17" s="42"/>
      <c r="B17" s="42"/>
      <c r="C17" s="155"/>
      <c r="D17" s="43" t="s">
        <v>193</v>
      </c>
      <c r="E17" s="43" t="s">
        <v>56</v>
      </c>
      <c r="F17" s="43" t="s">
        <v>213</v>
      </c>
      <c r="G17" s="43" t="s">
        <v>214</v>
      </c>
      <c r="H17" s="43" t="s">
        <v>215</v>
      </c>
      <c r="I17" s="43" t="s">
        <v>197</v>
      </c>
      <c r="J17" s="157">
        <v>1</v>
      </c>
      <c r="K17" s="157" t="s">
        <v>188</v>
      </c>
      <c r="L17" s="159" t="s">
        <v>216</v>
      </c>
      <c r="M17" s="180" t="s">
        <v>177</v>
      </c>
      <c r="N17" s="182">
        <v>0</v>
      </c>
      <c r="O17" s="182">
        <v>0</v>
      </c>
      <c r="P17" s="182">
        <v>0</v>
      </c>
      <c r="Q17" s="182">
        <v>0</v>
      </c>
      <c r="R17" s="182">
        <v>1</v>
      </c>
      <c r="S17" s="43" t="s">
        <v>200</v>
      </c>
      <c r="T17" s="43" t="s">
        <v>217</v>
      </c>
      <c r="U17" s="183">
        <v>0</v>
      </c>
      <c r="V17" s="183">
        <v>0</v>
      </c>
      <c r="W17" s="183">
        <v>1</v>
      </c>
      <c r="X17" s="183">
        <v>0</v>
      </c>
      <c r="Y17" s="183">
        <v>0</v>
      </c>
      <c r="Z17" s="44"/>
      <c r="AA17" s="44"/>
      <c r="AB17" s="44"/>
      <c r="AC17" s="44"/>
      <c r="AD17" s="44"/>
      <c r="AE17" s="44"/>
      <c r="AF17" s="44"/>
      <c r="AG17" s="44">
        <v>0</v>
      </c>
      <c r="AH17" s="44">
        <v>0</v>
      </c>
      <c r="AI17" s="44"/>
      <c r="AJ17" s="44"/>
      <c r="AK17" s="44"/>
      <c r="AL17" s="44"/>
      <c r="AM17" s="44"/>
      <c r="AN17" s="44"/>
      <c r="AO17" s="44"/>
      <c r="AP17" s="44"/>
      <c r="AQ17" s="44"/>
      <c r="AR17" s="44"/>
      <c r="AS17" s="44">
        <f t="shared" si="0"/>
        <v>0</v>
      </c>
      <c r="AT17" s="45">
        <f t="shared" si="1"/>
        <v>0</v>
      </c>
      <c r="AU17" s="45" t="s">
        <v>211</v>
      </c>
      <c r="AV17" s="192" t="s">
        <v>103</v>
      </c>
      <c r="AW17" s="45" t="s">
        <v>211</v>
      </c>
      <c r="AX17" s="192" t="s">
        <v>56</v>
      </c>
      <c r="AY17" s="566" t="s">
        <v>56</v>
      </c>
    </row>
    <row r="18" spans="1:51" ht="62.25" customHeight="1" x14ac:dyDescent="0.25">
      <c r="A18" s="42"/>
      <c r="B18" s="42"/>
      <c r="C18" s="155"/>
      <c r="D18" s="43" t="s">
        <v>193</v>
      </c>
      <c r="E18" s="43" t="s">
        <v>56</v>
      </c>
      <c r="F18" s="43" t="s">
        <v>218</v>
      </c>
      <c r="G18" s="43" t="s">
        <v>219</v>
      </c>
      <c r="H18" s="43" t="s">
        <v>220</v>
      </c>
      <c r="I18" s="43" t="s">
        <v>221</v>
      </c>
      <c r="J18" s="157">
        <v>1</v>
      </c>
      <c r="K18" s="157" t="s">
        <v>188</v>
      </c>
      <c r="L18" s="43" t="s">
        <v>222</v>
      </c>
      <c r="M18" s="180" t="s">
        <v>177</v>
      </c>
      <c r="N18" s="182">
        <v>0</v>
      </c>
      <c r="O18" s="182">
        <v>0</v>
      </c>
      <c r="P18" s="182">
        <v>0</v>
      </c>
      <c r="Q18" s="182">
        <v>0</v>
      </c>
      <c r="R18" s="182">
        <v>1</v>
      </c>
      <c r="S18" s="43" t="s">
        <v>209</v>
      </c>
      <c r="T18" s="43" t="s">
        <v>223</v>
      </c>
      <c r="U18" s="183">
        <v>0</v>
      </c>
      <c r="V18" s="183">
        <v>0</v>
      </c>
      <c r="W18" s="183">
        <v>1</v>
      </c>
      <c r="X18" s="183">
        <v>0</v>
      </c>
      <c r="Y18" s="183">
        <v>0</v>
      </c>
      <c r="Z18" s="44"/>
      <c r="AA18" s="44"/>
      <c r="AB18" s="44"/>
      <c r="AC18" s="44"/>
      <c r="AD18" s="44"/>
      <c r="AE18" s="44"/>
      <c r="AF18" s="44"/>
      <c r="AG18" s="44">
        <v>0</v>
      </c>
      <c r="AH18" s="44">
        <v>0</v>
      </c>
      <c r="AI18" s="44"/>
      <c r="AJ18" s="44"/>
      <c r="AK18" s="44"/>
      <c r="AL18" s="44"/>
      <c r="AM18" s="44"/>
      <c r="AN18" s="44"/>
      <c r="AO18" s="44"/>
      <c r="AP18" s="44"/>
      <c r="AQ18" s="44"/>
      <c r="AR18" s="44"/>
      <c r="AS18" s="44">
        <f t="shared" si="0"/>
        <v>0</v>
      </c>
      <c r="AT18" s="45">
        <f t="shared" si="1"/>
        <v>0</v>
      </c>
      <c r="AU18" s="45" t="s">
        <v>211</v>
      </c>
      <c r="AV18" s="192" t="s">
        <v>103</v>
      </c>
      <c r="AW18" s="45" t="s">
        <v>211</v>
      </c>
      <c r="AX18" s="192" t="s">
        <v>56</v>
      </c>
      <c r="AY18" s="566" t="s">
        <v>56</v>
      </c>
    </row>
    <row r="19" spans="1:51" ht="186.75" customHeight="1" x14ac:dyDescent="0.25">
      <c r="A19" s="42"/>
      <c r="B19" s="42"/>
      <c r="C19" s="155"/>
      <c r="D19" s="43" t="s">
        <v>193</v>
      </c>
      <c r="E19" s="43" t="s">
        <v>56</v>
      </c>
      <c r="F19" s="43" t="s">
        <v>224</v>
      </c>
      <c r="G19" s="43" t="s">
        <v>225</v>
      </c>
      <c r="H19" s="43" t="s">
        <v>226</v>
      </c>
      <c r="I19" s="43" t="s">
        <v>197</v>
      </c>
      <c r="J19" s="157">
        <v>4</v>
      </c>
      <c r="K19" s="157" t="s">
        <v>188</v>
      </c>
      <c r="L19" s="43" t="s">
        <v>227</v>
      </c>
      <c r="M19" s="180" t="s">
        <v>177</v>
      </c>
      <c r="N19" s="182">
        <v>0</v>
      </c>
      <c r="O19" s="182">
        <v>0</v>
      </c>
      <c r="P19" s="182">
        <v>0</v>
      </c>
      <c r="Q19" s="182">
        <v>0</v>
      </c>
      <c r="R19" s="182">
        <v>4</v>
      </c>
      <c r="S19" s="43" t="s">
        <v>178</v>
      </c>
      <c r="T19" s="43" t="s">
        <v>228</v>
      </c>
      <c r="U19" s="183">
        <v>0</v>
      </c>
      <c r="V19" s="183">
        <v>1</v>
      </c>
      <c r="W19" s="183">
        <v>1</v>
      </c>
      <c r="X19" s="183">
        <v>1</v>
      </c>
      <c r="Y19" s="183">
        <v>1</v>
      </c>
      <c r="Z19" s="44"/>
      <c r="AA19" s="44"/>
      <c r="AB19" s="44"/>
      <c r="AC19" s="44"/>
      <c r="AD19" s="44"/>
      <c r="AE19" s="44"/>
      <c r="AF19" s="44"/>
      <c r="AG19" s="44">
        <v>0</v>
      </c>
      <c r="AH19" s="44">
        <v>2</v>
      </c>
      <c r="AI19" s="44"/>
      <c r="AJ19" s="44"/>
      <c r="AK19" s="44"/>
      <c r="AL19" s="44"/>
      <c r="AM19" s="44"/>
      <c r="AN19" s="44"/>
      <c r="AO19" s="44"/>
      <c r="AP19" s="44"/>
      <c r="AQ19" s="44"/>
      <c r="AR19" s="44"/>
      <c r="AS19" s="44">
        <f t="shared" si="0"/>
        <v>2</v>
      </c>
      <c r="AT19" s="45">
        <f t="shared" si="1"/>
        <v>0.5</v>
      </c>
      <c r="AU19" s="238" t="s">
        <v>229</v>
      </c>
      <c r="AV19" s="196" t="s">
        <v>230</v>
      </c>
      <c r="AW19" s="192" t="s">
        <v>231</v>
      </c>
      <c r="AX19" s="192" t="s">
        <v>232</v>
      </c>
      <c r="AY19" s="192" t="s">
        <v>232</v>
      </c>
    </row>
    <row r="20" spans="1:51" ht="14.25" customHeight="1" x14ac:dyDescent="0.25">
      <c r="A20" s="517" t="s">
        <v>107</v>
      </c>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c r="AP20" s="518"/>
      <c r="AQ20" s="518"/>
      <c r="AR20" s="518"/>
      <c r="AS20" s="518"/>
      <c r="AT20" s="518"/>
      <c r="AU20" s="518"/>
      <c r="AV20" s="518"/>
      <c r="AW20" s="518"/>
      <c r="AX20" s="518"/>
      <c r="AY20" s="519"/>
    </row>
    <row r="21" spans="1:51" ht="56.45" customHeight="1" x14ac:dyDescent="0.25">
      <c r="A21" s="520" t="s">
        <v>233</v>
      </c>
      <c r="B21" s="484" t="s">
        <v>234</v>
      </c>
      <c r="C21" s="484"/>
      <c r="D21" s="484"/>
      <c r="E21" s="484"/>
      <c r="F21" s="484"/>
      <c r="G21" s="485" t="s">
        <v>235</v>
      </c>
      <c r="H21" s="485"/>
      <c r="I21" s="485"/>
      <c r="J21" s="485"/>
      <c r="K21" s="485"/>
      <c r="L21" s="485"/>
      <c r="M21" s="485"/>
      <c r="N21" s="485"/>
      <c r="O21" s="484" t="s">
        <v>234</v>
      </c>
      <c r="P21" s="484"/>
      <c r="Q21" s="484"/>
      <c r="R21" s="484"/>
      <c r="S21" s="484"/>
      <c r="T21" s="484"/>
      <c r="U21" s="484" t="s">
        <v>234</v>
      </c>
      <c r="V21" s="484"/>
      <c r="W21" s="484"/>
      <c r="X21" s="484"/>
      <c r="Y21" s="484"/>
      <c r="Z21" s="484"/>
      <c r="AA21" s="484"/>
      <c r="AB21" s="484"/>
      <c r="AC21" s="484" t="s">
        <v>234</v>
      </c>
      <c r="AD21" s="484"/>
      <c r="AE21" s="484"/>
      <c r="AF21" s="484"/>
      <c r="AG21" s="484"/>
      <c r="AH21" s="484"/>
      <c r="AI21" s="484"/>
      <c r="AJ21" s="484"/>
      <c r="AK21" s="484"/>
      <c r="AL21" s="484"/>
      <c r="AM21" s="484"/>
      <c r="AN21" s="484"/>
      <c r="AO21" s="485" t="s">
        <v>236</v>
      </c>
      <c r="AP21" s="485"/>
      <c r="AQ21" s="485"/>
      <c r="AR21" s="485"/>
      <c r="AS21" s="484" t="s">
        <v>237</v>
      </c>
      <c r="AT21" s="484"/>
      <c r="AU21" s="484"/>
      <c r="AV21" s="484"/>
      <c r="AW21" s="484"/>
      <c r="AX21" s="484"/>
      <c r="AY21" s="484"/>
    </row>
    <row r="22" spans="1:51" ht="18.600000000000001" customHeight="1" x14ac:dyDescent="0.25">
      <c r="A22" s="520"/>
      <c r="B22" s="563" t="s">
        <v>243</v>
      </c>
      <c r="C22" s="564"/>
      <c r="D22" s="564"/>
      <c r="E22" s="564"/>
      <c r="F22" s="565"/>
      <c r="G22" s="485"/>
      <c r="H22" s="485"/>
      <c r="I22" s="485"/>
      <c r="J22" s="485"/>
      <c r="K22" s="485"/>
      <c r="L22" s="485"/>
      <c r="M22" s="485"/>
      <c r="N22" s="485"/>
      <c r="O22" s="484" t="s">
        <v>637</v>
      </c>
      <c r="P22" s="484"/>
      <c r="Q22" s="484"/>
      <c r="R22" s="484"/>
      <c r="S22" s="484"/>
      <c r="T22" s="484"/>
      <c r="U22" s="484" t="s">
        <v>238</v>
      </c>
      <c r="V22" s="484"/>
      <c r="W22" s="484"/>
      <c r="X22" s="484"/>
      <c r="Y22" s="484"/>
      <c r="Z22" s="484"/>
      <c r="AA22" s="484"/>
      <c r="AB22" s="484"/>
      <c r="AC22" s="484" t="s">
        <v>239</v>
      </c>
      <c r="AD22" s="484"/>
      <c r="AE22" s="484"/>
      <c r="AF22" s="484"/>
      <c r="AG22" s="484"/>
      <c r="AH22" s="484"/>
      <c r="AI22" s="484"/>
      <c r="AJ22" s="484"/>
      <c r="AK22" s="484"/>
      <c r="AL22" s="484"/>
      <c r="AM22" s="484"/>
      <c r="AN22" s="484"/>
      <c r="AO22" s="485"/>
      <c r="AP22" s="485"/>
      <c r="AQ22" s="485"/>
      <c r="AR22" s="485"/>
      <c r="AS22" s="484" t="s">
        <v>638</v>
      </c>
      <c r="AT22" s="484"/>
      <c r="AU22" s="484"/>
      <c r="AV22" s="484"/>
      <c r="AW22" s="484"/>
      <c r="AX22" s="484"/>
      <c r="AY22" s="484"/>
    </row>
    <row r="23" spans="1:51" ht="30.95" customHeight="1" x14ac:dyDescent="0.25">
      <c r="A23" s="520"/>
      <c r="B23" s="484" t="s">
        <v>636</v>
      </c>
      <c r="C23" s="484"/>
      <c r="D23" s="484"/>
      <c r="E23" s="484"/>
      <c r="F23" s="484"/>
      <c r="G23" s="485"/>
      <c r="H23" s="485"/>
      <c r="I23" s="485"/>
      <c r="J23" s="485"/>
      <c r="K23" s="485"/>
      <c r="L23" s="485"/>
      <c r="M23" s="485"/>
      <c r="N23" s="485"/>
      <c r="O23" s="484" t="s">
        <v>240</v>
      </c>
      <c r="P23" s="484"/>
      <c r="Q23" s="484"/>
      <c r="R23" s="484"/>
      <c r="S23" s="484"/>
      <c r="T23" s="484"/>
      <c r="U23" s="484" t="s">
        <v>241</v>
      </c>
      <c r="V23" s="484"/>
      <c r="W23" s="484"/>
      <c r="X23" s="484"/>
      <c r="Y23" s="484"/>
      <c r="Z23" s="484"/>
      <c r="AA23" s="484"/>
      <c r="AB23" s="484"/>
      <c r="AC23" s="484" t="s">
        <v>242</v>
      </c>
      <c r="AD23" s="484"/>
      <c r="AE23" s="484"/>
      <c r="AF23" s="484"/>
      <c r="AG23" s="484"/>
      <c r="AH23" s="484"/>
      <c r="AI23" s="484"/>
      <c r="AJ23" s="484"/>
      <c r="AK23" s="484"/>
      <c r="AL23" s="484"/>
      <c r="AM23" s="484"/>
      <c r="AN23" s="484"/>
      <c r="AO23" s="485"/>
      <c r="AP23" s="485"/>
      <c r="AQ23" s="485"/>
      <c r="AR23" s="485"/>
      <c r="AS23" s="484" t="s">
        <v>635</v>
      </c>
      <c r="AT23" s="484"/>
      <c r="AU23" s="484"/>
      <c r="AV23" s="484"/>
      <c r="AW23" s="484"/>
      <c r="AX23" s="484"/>
      <c r="AY23" s="484"/>
    </row>
  </sheetData>
  <mergeCells count="59">
    <mergeCell ref="D6:D8"/>
    <mergeCell ref="E6:F6"/>
    <mergeCell ref="O23:T23"/>
    <mergeCell ref="U21:AB21"/>
    <mergeCell ref="U23:AB23"/>
    <mergeCell ref="I11:I12"/>
    <mergeCell ref="K11:K12"/>
    <mergeCell ref="A20:AY20"/>
    <mergeCell ref="AS11:AT11"/>
    <mergeCell ref="AV5:AV12"/>
    <mergeCell ref="AX5:AX12"/>
    <mergeCell ref="AY5:AY12"/>
    <mergeCell ref="AG11:AR11"/>
    <mergeCell ref="AW5:AW12"/>
    <mergeCell ref="AG5:AT10"/>
    <mergeCell ref="A21:A23"/>
    <mergeCell ref="AX1:AY1"/>
    <mergeCell ref="AX2:AY2"/>
    <mergeCell ref="AX3:AY3"/>
    <mergeCell ref="AX4:AY4"/>
    <mergeCell ref="A1:AW1"/>
    <mergeCell ref="A2:AW2"/>
    <mergeCell ref="A3:AW4"/>
    <mergeCell ref="AC22:AN22"/>
    <mergeCell ref="AC23:AN23"/>
    <mergeCell ref="AS23:AY23"/>
    <mergeCell ref="AC21:AN21"/>
    <mergeCell ref="U22:AB22"/>
    <mergeCell ref="AS22:AY22"/>
    <mergeCell ref="AS21:AY21"/>
    <mergeCell ref="AO21:AR23"/>
    <mergeCell ref="AU5:AU12"/>
    <mergeCell ref="A5:AF5"/>
    <mergeCell ref="A6:A8"/>
    <mergeCell ref="J11:J12"/>
    <mergeCell ref="U11:AF11"/>
    <mergeCell ref="F11:F12"/>
    <mergeCell ref="G11:G12"/>
    <mergeCell ref="A11:E11"/>
    <mergeCell ref="A9:D9"/>
    <mergeCell ref="A10:D10"/>
    <mergeCell ref="I6:T8"/>
    <mergeCell ref="E7:F7"/>
    <mergeCell ref="E8:F8"/>
    <mergeCell ref="B6:C8"/>
    <mergeCell ref="E9:AF9"/>
    <mergeCell ref="E10:AF10"/>
    <mergeCell ref="T11:T12"/>
    <mergeCell ref="N11:R11"/>
    <mergeCell ref="H11:H12"/>
    <mergeCell ref="M11:M12"/>
    <mergeCell ref="S11:S12"/>
    <mergeCell ref="L11:L12"/>
    <mergeCell ref="B21:F21"/>
    <mergeCell ref="B23:F23"/>
    <mergeCell ref="G21:N23"/>
    <mergeCell ref="O21:T21"/>
    <mergeCell ref="O22:T22"/>
    <mergeCell ref="B22:F22"/>
  </mergeCells>
  <hyperlinks>
    <hyperlink ref="AV13" r:id="rId1" xr:uid="{6EB5B47C-8C6E-4FE2-918B-881B28677DD3}"/>
    <hyperlink ref="AV14" r:id="rId2" xr:uid="{6CF39351-7534-4939-9AA7-4BFDAB91895D}"/>
    <hyperlink ref="AV19" r:id="rId3" xr:uid="{9F8E85B3-6597-4822-9B7A-1B105C377A7C}"/>
  </hyperlinks>
  <pageMargins left="0.70866141732283472" right="0.70866141732283472" top="0.74803149606299213" bottom="0.74803149606299213" header="0.31496062992125984" footer="0.31496062992125984"/>
  <pageSetup paperSize="5" scale="18" orientation="landscape" r:id="rId4"/>
  <colBreaks count="2" manualBreakCount="2">
    <brk id="51" max="1048575" man="1"/>
    <brk id="97" max="1048575" man="1"/>
  </colBreaks>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9363455B-9E25-4E21-AFCA-B9C85E84E7C1}">
          <x14:formula1>
            <xm:f>Hoja1!$B$2:$B$3</xm:f>
          </x14:formula1>
          <xm:sqref>K13:K19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49341-654D-41BF-AADD-CD7B19F91AF1}">
  <dimension ref="A1:B76"/>
  <sheetViews>
    <sheetView topLeftCell="A22" workbookViewId="0">
      <selection activeCell="A42" sqref="A42"/>
    </sheetView>
  </sheetViews>
  <sheetFormatPr baseColWidth="10" defaultColWidth="9.140625" defaultRowHeight="15" x14ac:dyDescent="0.25"/>
  <cols>
    <col min="1" max="1" width="11.28515625" customWidth="1"/>
    <col min="2" max="2" width="74.140625" customWidth="1"/>
  </cols>
  <sheetData>
    <row r="1" spans="1:2" x14ac:dyDescent="0.25">
      <c r="A1" s="184" t="s">
        <v>244</v>
      </c>
      <c r="B1" s="184" t="s">
        <v>245</v>
      </c>
    </row>
    <row r="2" spans="1:2" x14ac:dyDescent="0.25">
      <c r="A2" s="185" t="s">
        <v>246</v>
      </c>
      <c r="B2" s="185" t="s">
        <v>247</v>
      </c>
    </row>
    <row r="3" spans="1:2" x14ac:dyDescent="0.25">
      <c r="A3" s="186" t="s">
        <v>248</v>
      </c>
      <c r="B3" s="187" t="s">
        <v>249</v>
      </c>
    </row>
    <row r="4" spans="1:2" x14ac:dyDescent="0.25">
      <c r="A4" s="186" t="s">
        <v>250</v>
      </c>
      <c r="B4" s="187" t="s">
        <v>251</v>
      </c>
    </row>
    <row r="5" spans="1:2" x14ac:dyDescent="0.25">
      <c r="A5" s="188" t="s">
        <v>252</v>
      </c>
      <c r="B5" s="188" t="s">
        <v>253</v>
      </c>
    </row>
    <row r="6" spans="1:2" x14ac:dyDescent="0.25">
      <c r="A6" s="188" t="s">
        <v>254</v>
      </c>
      <c r="B6" s="188" t="s">
        <v>255</v>
      </c>
    </row>
    <row r="7" spans="1:2" x14ac:dyDescent="0.25">
      <c r="A7" s="188" t="s">
        <v>256</v>
      </c>
      <c r="B7" s="188" t="s">
        <v>257</v>
      </c>
    </row>
    <row r="8" spans="1:2" x14ac:dyDescent="0.25">
      <c r="A8" s="188" t="s">
        <v>258</v>
      </c>
      <c r="B8" s="188" t="s">
        <v>259</v>
      </c>
    </row>
    <row r="9" spans="1:2" x14ac:dyDescent="0.25">
      <c r="A9" s="188" t="s">
        <v>260</v>
      </c>
      <c r="B9" s="188" t="s">
        <v>261</v>
      </c>
    </row>
    <row r="10" spans="1:2" x14ac:dyDescent="0.25">
      <c r="A10" s="188" t="s">
        <v>262</v>
      </c>
      <c r="B10" s="188" t="s">
        <v>263</v>
      </c>
    </row>
    <row r="11" spans="1:2" x14ac:dyDescent="0.25">
      <c r="A11" s="188" t="s">
        <v>264</v>
      </c>
      <c r="B11" s="188" t="s">
        <v>265</v>
      </c>
    </row>
    <row r="12" spans="1:2" x14ac:dyDescent="0.25">
      <c r="A12" s="188" t="s">
        <v>266</v>
      </c>
      <c r="B12" s="188" t="s">
        <v>267</v>
      </c>
    </row>
    <row r="13" spans="1:2" x14ac:dyDescent="0.25">
      <c r="A13" s="188" t="s">
        <v>268</v>
      </c>
      <c r="B13" s="188" t="s">
        <v>269</v>
      </c>
    </row>
    <row r="14" spans="1:2" x14ac:dyDescent="0.25">
      <c r="A14" s="188" t="s">
        <v>270</v>
      </c>
      <c r="B14" s="188" t="s">
        <v>271</v>
      </c>
    </row>
    <row r="15" spans="1:2" x14ac:dyDescent="0.25">
      <c r="A15" s="188" t="s">
        <v>272</v>
      </c>
      <c r="B15" s="189" t="s">
        <v>273</v>
      </c>
    </row>
    <row r="16" spans="1:2" x14ac:dyDescent="0.25">
      <c r="A16" s="188" t="s">
        <v>274</v>
      </c>
      <c r="B16" s="189" t="s">
        <v>275</v>
      </c>
    </row>
    <row r="17" spans="1:2" x14ac:dyDescent="0.25">
      <c r="A17" s="188" t="s">
        <v>276</v>
      </c>
      <c r="B17" s="188" t="s">
        <v>277</v>
      </c>
    </row>
    <row r="18" spans="1:2" x14ac:dyDescent="0.25">
      <c r="A18" s="188" t="s">
        <v>278</v>
      </c>
      <c r="B18" s="188" t="s">
        <v>279</v>
      </c>
    </row>
    <row r="19" spans="1:2" x14ac:dyDescent="0.25">
      <c r="A19" s="188" t="s">
        <v>280</v>
      </c>
      <c r="B19" s="188" t="s">
        <v>281</v>
      </c>
    </row>
    <row r="20" spans="1:2" x14ac:dyDescent="0.25">
      <c r="A20" s="188" t="s">
        <v>282</v>
      </c>
      <c r="B20" s="189" t="s">
        <v>283</v>
      </c>
    </row>
    <row r="21" spans="1:2" x14ac:dyDescent="0.25">
      <c r="A21" s="188" t="s">
        <v>284</v>
      </c>
      <c r="B21" s="189" t="s">
        <v>285</v>
      </c>
    </row>
    <row r="22" spans="1:2" x14ac:dyDescent="0.25">
      <c r="A22" s="193" t="s">
        <v>286</v>
      </c>
      <c r="B22" s="194" t="s">
        <v>287</v>
      </c>
    </row>
    <row r="23" spans="1:2" x14ac:dyDescent="0.25">
      <c r="A23" s="188" t="s">
        <v>288</v>
      </c>
      <c r="B23" s="188" t="s">
        <v>289</v>
      </c>
    </row>
    <row r="24" spans="1:2" x14ac:dyDescent="0.25">
      <c r="A24" s="188" t="s">
        <v>290</v>
      </c>
      <c r="B24" s="188" t="s">
        <v>291</v>
      </c>
    </row>
    <row r="25" spans="1:2" x14ac:dyDescent="0.25">
      <c r="A25" s="188" t="s">
        <v>292</v>
      </c>
      <c r="B25" s="188" t="s">
        <v>293</v>
      </c>
    </row>
    <row r="26" spans="1:2" x14ac:dyDescent="0.25">
      <c r="A26" s="188" t="s">
        <v>294</v>
      </c>
      <c r="B26" s="189" t="s">
        <v>295</v>
      </c>
    </row>
    <row r="27" spans="1:2" x14ac:dyDescent="0.25">
      <c r="A27" s="186" t="s">
        <v>296</v>
      </c>
      <c r="B27" s="186" t="s">
        <v>297</v>
      </c>
    </row>
    <row r="28" spans="1:2" x14ac:dyDescent="0.25">
      <c r="A28" s="186" t="s">
        <v>298</v>
      </c>
      <c r="B28" s="186" t="s">
        <v>299</v>
      </c>
    </row>
    <row r="29" spans="1:2" x14ac:dyDescent="0.25">
      <c r="A29" s="188" t="s">
        <v>300</v>
      </c>
      <c r="B29" s="189" t="s">
        <v>301</v>
      </c>
    </row>
    <row r="30" spans="1:2" x14ac:dyDescent="0.25">
      <c r="A30" s="188" t="s">
        <v>302</v>
      </c>
      <c r="B30" s="188" t="s">
        <v>303</v>
      </c>
    </row>
    <row r="31" spans="1:2" x14ac:dyDescent="0.25">
      <c r="A31" s="188" t="s">
        <v>304</v>
      </c>
      <c r="B31" s="189" t="s">
        <v>305</v>
      </c>
    </row>
    <row r="32" spans="1:2" x14ac:dyDescent="0.25">
      <c r="A32" s="188" t="s">
        <v>306</v>
      </c>
      <c r="B32" s="188" t="s">
        <v>307</v>
      </c>
    </row>
    <row r="33" spans="1:2" x14ac:dyDescent="0.25">
      <c r="A33" s="188" t="s">
        <v>308</v>
      </c>
      <c r="B33" s="189" t="s">
        <v>309</v>
      </c>
    </row>
    <row r="34" spans="1:2" x14ac:dyDescent="0.25">
      <c r="A34" s="188" t="s">
        <v>310</v>
      </c>
      <c r="B34" s="189" t="s">
        <v>311</v>
      </c>
    </row>
    <row r="35" spans="1:2" x14ac:dyDescent="0.25">
      <c r="A35" s="188" t="s">
        <v>312</v>
      </c>
      <c r="B35" s="188" t="s">
        <v>313</v>
      </c>
    </row>
    <row r="36" spans="1:2" x14ac:dyDescent="0.25">
      <c r="A36" s="188" t="s">
        <v>314</v>
      </c>
      <c r="B36" s="188" t="s">
        <v>315</v>
      </c>
    </row>
    <row r="37" spans="1:2" x14ac:dyDescent="0.25">
      <c r="A37" s="188" t="s">
        <v>316</v>
      </c>
      <c r="B37" s="188" t="s">
        <v>317</v>
      </c>
    </row>
    <row r="38" spans="1:2" x14ac:dyDescent="0.25">
      <c r="A38" s="188" t="s">
        <v>318</v>
      </c>
      <c r="B38" s="188" t="s">
        <v>319</v>
      </c>
    </row>
    <row r="39" spans="1:2" x14ac:dyDescent="0.25">
      <c r="A39" s="188" t="s">
        <v>320</v>
      </c>
      <c r="B39" s="188" t="s">
        <v>321</v>
      </c>
    </row>
    <row r="40" spans="1:2" x14ac:dyDescent="0.25">
      <c r="A40" s="188" t="s">
        <v>322</v>
      </c>
      <c r="B40" s="188" t="s">
        <v>323</v>
      </c>
    </row>
    <row r="41" spans="1:2" x14ac:dyDescent="0.25">
      <c r="A41" s="188" t="s">
        <v>324</v>
      </c>
      <c r="B41" s="188" t="s">
        <v>325</v>
      </c>
    </row>
    <row r="42" spans="1:2" x14ac:dyDescent="0.25">
      <c r="A42" s="188" t="s">
        <v>326</v>
      </c>
      <c r="B42" s="188" t="s">
        <v>327</v>
      </c>
    </row>
    <row r="43" spans="1:2" x14ac:dyDescent="0.25">
      <c r="A43" s="188" t="s">
        <v>328</v>
      </c>
      <c r="B43" s="189" t="s">
        <v>329</v>
      </c>
    </row>
    <row r="44" spans="1:2" x14ac:dyDescent="0.25">
      <c r="A44" s="188" t="s">
        <v>330</v>
      </c>
      <c r="B44" s="188" t="s">
        <v>331</v>
      </c>
    </row>
    <row r="45" spans="1:2" x14ac:dyDescent="0.25">
      <c r="A45" s="190" t="s">
        <v>332</v>
      </c>
      <c r="B45" s="190" t="s">
        <v>333</v>
      </c>
    </row>
    <row r="46" spans="1:2" x14ac:dyDescent="0.25">
      <c r="A46" s="188" t="s">
        <v>334</v>
      </c>
      <c r="B46" s="188" t="s">
        <v>335</v>
      </c>
    </row>
    <row r="47" spans="1:2" x14ac:dyDescent="0.25">
      <c r="A47" s="188" t="s">
        <v>336</v>
      </c>
      <c r="B47" s="189" t="s">
        <v>337</v>
      </c>
    </row>
    <row r="48" spans="1:2" x14ac:dyDescent="0.25">
      <c r="A48" s="188" t="s">
        <v>338</v>
      </c>
      <c r="B48" s="188" t="s">
        <v>339</v>
      </c>
    </row>
    <row r="49" spans="1:2" x14ac:dyDescent="0.25">
      <c r="A49" s="188" t="s">
        <v>340</v>
      </c>
      <c r="B49" s="189" t="s">
        <v>341</v>
      </c>
    </row>
    <row r="50" spans="1:2" x14ac:dyDescent="0.25">
      <c r="A50" s="188" t="s">
        <v>342</v>
      </c>
      <c r="B50" s="189" t="s">
        <v>343</v>
      </c>
    </row>
    <row r="51" spans="1:2" x14ac:dyDescent="0.25">
      <c r="A51" s="188" t="s">
        <v>344</v>
      </c>
      <c r="B51" s="189" t="s">
        <v>345</v>
      </c>
    </row>
    <row r="52" spans="1:2" x14ac:dyDescent="0.25">
      <c r="A52" s="185" t="s">
        <v>346</v>
      </c>
      <c r="B52" s="185" t="s">
        <v>347</v>
      </c>
    </row>
    <row r="53" spans="1:2" x14ac:dyDescent="0.25">
      <c r="A53" s="188" t="s">
        <v>348</v>
      </c>
      <c r="B53" s="188" t="s">
        <v>349</v>
      </c>
    </row>
    <row r="54" spans="1:2" x14ac:dyDescent="0.25">
      <c r="A54" s="188" t="s">
        <v>350</v>
      </c>
      <c r="B54" s="188" t="s">
        <v>351</v>
      </c>
    </row>
    <row r="55" spans="1:2" x14ac:dyDescent="0.25">
      <c r="A55" s="188" t="s">
        <v>352</v>
      </c>
      <c r="B55" s="188" t="s">
        <v>353</v>
      </c>
    </row>
    <row r="56" spans="1:2" x14ac:dyDescent="0.25">
      <c r="A56" s="188" t="s">
        <v>354</v>
      </c>
      <c r="B56" s="188" t="s">
        <v>355</v>
      </c>
    </row>
    <row r="57" spans="1:2" x14ac:dyDescent="0.25">
      <c r="A57" s="188" t="s">
        <v>356</v>
      </c>
      <c r="B57" s="188" t="s">
        <v>357</v>
      </c>
    </row>
    <row r="58" spans="1:2" x14ac:dyDescent="0.25">
      <c r="A58" s="188" t="s">
        <v>358</v>
      </c>
      <c r="B58" s="188" t="s">
        <v>359</v>
      </c>
    </row>
    <row r="59" spans="1:2" x14ac:dyDescent="0.25">
      <c r="A59" s="188" t="s">
        <v>360</v>
      </c>
      <c r="B59" s="188" t="s">
        <v>361</v>
      </c>
    </row>
    <row r="60" spans="1:2" x14ac:dyDescent="0.25">
      <c r="A60" s="188" t="s">
        <v>362</v>
      </c>
      <c r="B60" s="188" t="s">
        <v>363</v>
      </c>
    </row>
    <row r="61" spans="1:2" x14ac:dyDescent="0.25">
      <c r="A61" s="188" t="s">
        <v>364</v>
      </c>
      <c r="B61" s="188" t="s">
        <v>365</v>
      </c>
    </row>
    <row r="62" spans="1:2" x14ac:dyDescent="0.25">
      <c r="A62" s="188" t="s">
        <v>366</v>
      </c>
      <c r="B62" s="189" t="s">
        <v>367</v>
      </c>
    </row>
    <row r="63" spans="1:2" x14ac:dyDescent="0.25">
      <c r="A63" s="188" t="s">
        <v>368</v>
      </c>
      <c r="B63" s="189" t="s">
        <v>369</v>
      </c>
    </row>
    <row r="64" spans="1:2" x14ac:dyDescent="0.25">
      <c r="A64" s="188" t="s">
        <v>370</v>
      </c>
      <c r="B64" s="188" t="s">
        <v>371</v>
      </c>
    </row>
    <row r="65" spans="1:2" x14ac:dyDescent="0.25">
      <c r="A65" s="188" t="s">
        <v>372</v>
      </c>
      <c r="B65" s="188" t="s">
        <v>373</v>
      </c>
    </row>
    <row r="66" spans="1:2" x14ac:dyDescent="0.25">
      <c r="A66" s="188" t="s">
        <v>374</v>
      </c>
      <c r="B66" s="189" t="s">
        <v>375</v>
      </c>
    </row>
    <row r="67" spans="1:2" x14ac:dyDescent="0.25">
      <c r="A67" s="188" t="s">
        <v>376</v>
      </c>
      <c r="B67" s="189" t="s">
        <v>377</v>
      </c>
    </row>
    <row r="68" spans="1:2" x14ac:dyDescent="0.25">
      <c r="A68" s="185" t="s">
        <v>378</v>
      </c>
      <c r="B68" s="185" t="s">
        <v>379</v>
      </c>
    </row>
    <row r="69" spans="1:2" x14ac:dyDescent="0.25">
      <c r="A69" s="188" t="s">
        <v>380</v>
      </c>
      <c r="B69" s="188" t="s">
        <v>381</v>
      </c>
    </row>
    <row r="70" spans="1:2" x14ac:dyDescent="0.25">
      <c r="A70" s="188" t="s">
        <v>382</v>
      </c>
      <c r="B70" s="188" t="s">
        <v>383</v>
      </c>
    </row>
    <row r="71" spans="1:2" x14ac:dyDescent="0.25">
      <c r="A71" s="188" t="s">
        <v>384</v>
      </c>
      <c r="B71" s="188" t="s">
        <v>385</v>
      </c>
    </row>
    <row r="72" spans="1:2" x14ac:dyDescent="0.25">
      <c r="A72" s="186" t="s">
        <v>386</v>
      </c>
      <c r="B72" s="186" t="s">
        <v>387</v>
      </c>
    </row>
    <row r="73" spans="1:2" x14ac:dyDescent="0.25">
      <c r="A73" s="186" t="s">
        <v>388</v>
      </c>
      <c r="B73" s="186" t="s">
        <v>389</v>
      </c>
    </row>
    <row r="74" spans="1:2" x14ac:dyDescent="0.25">
      <c r="A74" s="188" t="s">
        <v>390</v>
      </c>
      <c r="B74" s="188" t="s">
        <v>391</v>
      </c>
    </row>
    <row r="75" spans="1:2" x14ac:dyDescent="0.25">
      <c r="A75" s="186" t="s">
        <v>392</v>
      </c>
      <c r="B75" s="186" t="s">
        <v>393</v>
      </c>
    </row>
    <row r="76" spans="1:2" x14ac:dyDescent="0.25">
      <c r="A76" s="188" t="s">
        <v>394</v>
      </c>
      <c r="B76" s="188" t="s">
        <v>395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A149B-F447-4E4F-A9F2-C336364BF0D7}">
  <sheetPr>
    <tabColor theme="7" tint="0.39997558519241921"/>
  </sheetPr>
  <dimension ref="A1:B13"/>
  <sheetViews>
    <sheetView workbookViewId="0">
      <selection activeCell="B3" sqref="B3"/>
    </sheetView>
  </sheetViews>
  <sheetFormatPr baseColWidth="10" defaultColWidth="11.42578125" defaultRowHeight="15" x14ac:dyDescent="0.25"/>
  <sheetData>
    <row r="1" spans="1:2" x14ac:dyDescent="0.25">
      <c r="A1" t="s">
        <v>396</v>
      </c>
      <c r="B1" t="s">
        <v>397</v>
      </c>
    </row>
    <row r="2" spans="1:2" x14ac:dyDescent="0.25">
      <c r="A2" t="s">
        <v>398</v>
      </c>
      <c r="B2" t="s">
        <v>188</v>
      </c>
    </row>
    <row r="3" spans="1:2" x14ac:dyDescent="0.25">
      <c r="A3" t="s">
        <v>399</v>
      </c>
      <c r="B3" t="s">
        <v>175</v>
      </c>
    </row>
    <row r="4" spans="1:2" x14ac:dyDescent="0.25">
      <c r="A4" t="s">
        <v>400</v>
      </c>
    </row>
    <row r="5" spans="1:2" x14ac:dyDescent="0.25">
      <c r="A5" t="s">
        <v>401</v>
      </c>
    </row>
    <row r="6" spans="1:2" x14ac:dyDescent="0.25">
      <c r="A6" t="s">
        <v>402</v>
      </c>
    </row>
    <row r="7" spans="1:2" x14ac:dyDescent="0.25">
      <c r="A7" t="s">
        <v>403</v>
      </c>
    </row>
    <row r="8" spans="1:2" x14ac:dyDescent="0.25">
      <c r="A8" t="s">
        <v>404</v>
      </c>
    </row>
    <row r="9" spans="1:2" x14ac:dyDescent="0.25">
      <c r="A9" t="s">
        <v>405</v>
      </c>
    </row>
    <row r="10" spans="1:2" x14ac:dyDescent="0.25">
      <c r="A10" t="s">
        <v>406</v>
      </c>
    </row>
    <row r="11" spans="1:2" x14ac:dyDescent="0.25">
      <c r="A11" t="s">
        <v>407</v>
      </c>
    </row>
    <row r="12" spans="1:2" x14ac:dyDescent="0.25">
      <c r="A12" t="s">
        <v>408</v>
      </c>
    </row>
    <row r="13" spans="1:2" x14ac:dyDescent="0.25">
      <c r="A13" t="s">
        <v>409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BK58"/>
  <sheetViews>
    <sheetView zoomScale="70" zoomScaleNormal="70" workbookViewId="0">
      <selection activeCell="BH43" sqref="BH43"/>
    </sheetView>
  </sheetViews>
  <sheetFormatPr baseColWidth="10" defaultColWidth="19.42578125" defaultRowHeight="15" x14ac:dyDescent="0.25"/>
  <cols>
    <col min="1" max="1" width="29.42578125" style="34" bestFit="1" customWidth="1"/>
    <col min="2" max="17" width="11" style="34" customWidth="1"/>
    <col min="18" max="19" width="12.140625" style="34" customWidth="1"/>
    <col min="20" max="23" width="8.140625" style="34" customWidth="1"/>
    <col min="24" max="24" width="9.42578125" style="34" customWidth="1"/>
    <col min="25" max="25" width="8.140625" style="34" customWidth="1"/>
    <col min="26" max="30" width="7.85546875" style="34" customWidth="1"/>
    <col min="31" max="31" width="11.28515625" style="34" customWidth="1"/>
    <col min="32" max="32" width="2.28515625" style="34" customWidth="1"/>
    <col min="33" max="33" width="19.42578125" style="34" customWidth="1"/>
    <col min="34" max="51" width="11.28515625" style="34" customWidth="1"/>
    <col min="52" max="63" width="8.85546875" style="34" customWidth="1"/>
    <col min="64" max="16384" width="19.42578125" style="34"/>
  </cols>
  <sheetData>
    <row r="1" spans="1:63" ht="15.95" customHeight="1" x14ac:dyDescent="0.25">
      <c r="A1" s="532" t="s">
        <v>0</v>
      </c>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3" t="s">
        <v>410</v>
      </c>
      <c r="BJ1" s="533"/>
      <c r="BK1" s="533"/>
    </row>
    <row r="2" spans="1:63" ht="15.95" customHeight="1" x14ac:dyDescent="0.25">
      <c r="A2" s="532" t="s">
        <v>2</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c r="AM2" s="532"/>
      <c r="AN2" s="532"/>
      <c r="AO2" s="532"/>
      <c r="AP2" s="532"/>
      <c r="AQ2" s="532"/>
      <c r="AR2" s="532"/>
      <c r="AS2" s="532"/>
      <c r="AT2" s="532"/>
      <c r="AU2" s="532"/>
      <c r="AV2" s="532"/>
      <c r="AW2" s="532"/>
      <c r="AX2" s="532"/>
      <c r="AY2" s="532"/>
      <c r="AZ2" s="532"/>
      <c r="BA2" s="532"/>
      <c r="BB2" s="532"/>
      <c r="BC2" s="532"/>
      <c r="BD2" s="532"/>
      <c r="BE2" s="532"/>
      <c r="BF2" s="532"/>
      <c r="BG2" s="532"/>
      <c r="BH2" s="532"/>
      <c r="BI2" s="533" t="s">
        <v>3</v>
      </c>
      <c r="BJ2" s="533"/>
      <c r="BK2" s="533"/>
    </row>
    <row r="3" spans="1:63" ht="26.25" customHeight="1" x14ac:dyDescent="0.25">
      <c r="A3" s="532" t="s">
        <v>411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2"/>
      <c r="AY3" s="532"/>
      <c r="AZ3" s="532"/>
      <c r="BA3" s="532"/>
      <c r="BB3" s="532"/>
      <c r="BC3" s="532"/>
      <c r="BD3" s="532"/>
      <c r="BE3" s="532"/>
      <c r="BF3" s="532"/>
      <c r="BG3" s="532"/>
      <c r="BH3" s="532"/>
      <c r="BI3" s="533" t="s">
        <v>5</v>
      </c>
      <c r="BJ3" s="533"/>
      <c r="BK3" s="533"/>
    </row>
    <row r="4" spans="1:63" ht="15.95" customHeight="1" x14ac:dyDescent="0.25">
      <c r="A4" s="532" t="s">
        <v>412</v>
      </c>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c r="AM4" s="532"/>
      <c r="AN4" s="532"/>
      <c r="AO4" s="532"/>
      <c r="AP4" s="532"/>
      <c r="AQ4" s="532"/>
      <c r="AR4" s="532"/>
      <c r="AS4" s="532"/>
      <c r="AT4" s="532"/>
      <c r="AU4" s="532"/>
      <c r="AV4" s="532"/>
      <c r="AW4" s="532"/>
      <c r="AX4" s="532"/>
      <c r="AY4" s="532"/>
      <c r="AZ4" s="532"/>
      <c r="BA4" s="532"/>
      <c r="BB4" s="532"/>
      <c r="BC4" s="532"/>
      <c r="BD4" s="532"/>
      <c r="BE4" s="532"/>
      <c r="BF4" s="532"/>
      <c r="BG4" s="532"/>
      <c r="BH4" s="532"/>
      <c r="BI4" s="529" t="s">
        <v>413</v>
      </c>
      <c r="BJ4" s="530"/>
      <c r="BK4" s="531"/>
    </row>
    <row r="5" spans="1:63" ht="26.25" customHeight="1" x14ac:dyDescent="0.25">
      <c r="A5" s="526" t="s">
        <v>414</v>
      </c>
      <c r="B5" s="526"/>
      <c r="C5" s="526"/>
      <c r="D5" s="526"/>
      <c r="E5" s="526"/>
      <c r="F5" s="526"/>
      <c r="G5" s="526"/>
      <c r="H5" s="526"/>
      <c r="I5" s="526"/>
      <c r="J5" s="526"/>
      <c r="K5" s="526"/>
      <c r="L5" s="526"/>
      <c r="M5" s="526"/>
      <c r="N5" s="526"/>
      <c r="O5" s="526"/>
      <c r="P5" s="526"/>
      <c r="Q5" s="526"/>
      <c r="R5" s="526"/>
      <c r="S5" s="526"/>
      <c r="T5" s="526"/>
      <c r="U5" s="526"/>
      <c r="V5" s="526"/>
      <c r="W5" s="526"/>
      <c r="X5" s="526"/>
      <c r="Y5" s="526"/>
      <c r="Z5" s="526"/>
      <c r="AA5" s="526"/>
      <c r="AB5" s="526"/>
      <c r="AC5" s="526"/>
      <c r="AD5" s="526"/>
      <c r="AE5" s="526"/>
      <c r="AG5" s="526" t="s">
        <v>415</v>
      </c>
      <c r="AH5" s="526"/>
      <c r="AI5" s="526"/>
      <c r="AJ5" s="526"/>
      <c r="AK5" s="526"/>
      <c r="AL5" s="526"/>
      <c r="AM5" s="526"/>
      <c r="AN5" s="526"/>
      <c r="AO5" s="526"/>
      <c r="AP5" s="526"/>
      <c r="AQ5" s="526"/>
      <c r="AR5" s="526"/>
      <c r="AS5" s="526"/>
      <c r="AT5" s="526"/>
      <c r="AU5" s="526"/>
      <c r="AV5" s="526"/>
      <c r="AW5" s="526"/>
      <c r="AX5" s="526"/>
      <c r="AY5" s="526"/>
      <c r="AZ5" s="526"/>
      <c r="BA5" s="526"/>
      <c r="BB5" s="526"/>
      <c r="BC5" s="526"/>
      <c r="BD5" s="526"/>
      <c r="BE5" s="526"/>
      <c r="BF5" s="526"/>
      <c r="BG5" s="526"/>
      <c r="BH5" s="526"/>
      <c r="BI5" s="527"/>
      <c r="BJ5" s="527"/>
      <c r="BK5" s="527"/>
    </row>
    <row r="6" spans="1:63" ht="31.5" customHeight="1" x14ac:dyDescent="0.25">
      <c r="A6" s="69" t="s">
        <v>416</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528"/>
      <c r="AQ6" s="528"/>
      <c r="AR6" s="528"/>
      <c r="AS6" s="528"/>
      <c r="AT6" s="528"/>
      <c r="AU6" s="528"/>
      <c r="AV6" s="528"/>
      <c r="AW6" s="528"/>
      <c r="AX6" s="528"/>
      <c r="AY6" s="528"/>
      <c r="AZ6" s="528"/>
      <c r="BA6" s="528"/>
      <c r="BB6" s="528"/>
      <c r="BC6" s="528"/>
      <c r="BD6" s="528"/>
      <c r="BE6" s="528"/>
      <c r="BF6" s="528"/>
      <c r="BG6" s="528"/>
      <c r="BH6" s="528"/>
      <c r="BI6" s="528"/>
      <c r="BJ6" s="528"/>
      <c r="BK6" s="528"/>
    </row>
    <row r="7" spans="1:63" ht="31.5" customHeight="1" x14ac:dyDescent="0.25">
      <c r="A7" s="70" t="s">
        <v>417</v>
      </c>
      <c r="B7" s="521"/>
      <c r="C7" s="523"/>
      <c r="D7" s="523"/>
      <c r="E7" s="523"/>
      <c r="F7" s="523"/>
      <c r="G7" s="523"/>
      <c r="H7" s="523"/>
      <c r="I7" s="523"/>
      <c r="J7" s="523"/>
      <c r="K7" s="523"/>
      <c r="L7" s="523"/>
      <c r="M7" s="523"/>
      <c r="N7" s="523"/>
      <c r="O7" s="523"/>
      <c r="P7" s="523"/>
      <c r="Q7" s="523"/>
      <c r="R7" s="523"/>
      <c r="S7" s="523"/>
      <c r="T7" s="523"/>
      <c r="U7" s="523"/>
      <c r="V7" s="523"/>
      <c r="W7" s="523"/>
      <c r="X7" s="523"/>
      <c r="Y7" s="523"/>
      <c r="Z7" s="523"/>
      <c r="AA7" s="523"/>
      <c r="AB7" s="523"/>
      <c r="AC7" s="523"/>
      <c r="AD7" s="523"/>
      <c r="AE7" s="523"/>
      <c r="AF7" s="523"/>
      <c r="AG7" s="523"/>
      <c r="AH7" s="523"/>
      <c r="AI7" s="523"/>
      <c r="AJ7" s="523"/>
      <c r="AK7" s="523"/>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2"/>
    </row>
    <row r="8" spans="1:63" ht="18.75" customHeight="1" x14ac:dyDescent="0.25">
      <c r="A8" s="61"/>
      <c r="B8" s="61"/>
      <c r="C8" s="61"/>
      <c r="D8" s="61"/>
      <c r="E8" s="61"/>
      <c r="F8" s="61"/>
      <c r="G8" s="61"/>
      <c r="H8" s="61"/>
      <c r="I8" s="61"/>
      <c r="J8" s="61"/>
      <c r="K8" s="62"/>
      <c r="L8" s="62"/>
      <c r="M8" s="62"/>
      <c r="N8" s="62"/>
      <c r="O8" s="62"/>
      <c r="P8" s="62"/>
      <c r="Q8" s="62"/>
      <c r="R8" s="62"/>
      <c r="S8" s="62"/>
      <c r="T8" s="62"/>
      <c r="U8" s="62"/>
      <c r="V8" s="62"/>
      <c r="W8" s="62"/>
      <c r="X8" s="62"/>
      <c r="Y8" s="62"/>
      <c r="Z8" s="62"/>
      <c r="AA8" s="62"/>
      <c r="AB8" s="62"/>
      <c r="AC8" s="62"/>
      <c r="AD8" s="62"/>
      <c r="AE8" s="62"/>
      <c r="AG8" s="61"/>
      <c r="AH8" s="62"/>
      <c r="AI8" s="62"/>
      <c r="AJ8" s="62"/>
      <c r="AK8" s="62"/>
      <c r="AL8" s="62"/>
      <c r="AM8" s="62"/>
      <c r="AN8" s="62"/>
      <c r="AO8" s="62"/>
    </row>
    <row r="9" spans="1:63" ht="30" customHeight="1" x14ac:dyDescent="0.25">
      <c r="A9" s="524" t="s">
        <v>418</v>
      </c>
      <c r="B9" s="96" t="s">
        <v>29</v>
      </c>
      <c r="C9" s="96" t="s">
        <v>8</v>
      </c>
      <c r="D9" s="521" t="s">
        <v>30</v>
      </c>
      <c r="E9" s="522"/>
      <c r="F9" s="96" t="s">
        <v>31</v>
      </c>
      <c r="G9" s="96" t="s">
        <v>32</v>
      </c>
      <c r="H9" s="521" t="s">
        <v>33</v>
      </c>
      <c r="I9" s="522"/>
      <c r="J9" s="96" t="s">
        <v>34</v>
      </c>
      <c r="K9" s="96" t="s">
        <v>35</v>
      </c>
      <c r="L9" s="521" t="s">
        <v>36</v>
      </c>
      <c r="M9" s="522"/>
      <c r="N9" s="96" t="s">
        <v>37</v>
      </c>
      <c r="O9" s="96" t="s">
        <v>38</v>
      </c>
      <c r="P9" s="521" t="s">
        <v>39</v>
      </c>
      <c r="Q9" s="522"/>
      <c r="R9" s="521" t="s">
        <v>419</v>
      </c>
      <c r="S9" s="522"/>
      <c r="T9" s="521" t="s">
        <v>420</v>
      </c>
      <c r="U9" s="523"/>
      <c r="V9" s="523"/>
      <c r="W9" s="523"/>
      <c r="X9" s="523"/>
      <c r="Y9" s="522"/>
      <c r="Z9" s="521" t="s">
        <v>421</v>
      </c>
      <c r="AA9" s="523"/>
      <c r="AB9" s="523"/>
      <c r="AC9" s="523"/>
      <c r="AD9" s="523"/>
      <c r="AE9" s="522"/>
      <c r="AG9" s="524" t="s">
        <v>418</v>
      </c>
      <c r="AH9" s="96" t="s">
        <v>29</v>
      </c>
      <c r="AI9" s="96" t="s">
        <v>8</v>
      </c>
      <c r="AJ9" s="521" t="s">
        <v>30</v>
      </c>
      <c r="AK9" s="522"/>
      <c r="AL9" s="96" t="s">
        <v>31</v>
      </c>
      <c r="AM9" s="96" t="s">
        <v>32</v>
      </c>
      <c r="AN9" s="521" t="s">
        <v>33</v>
      </c>
      <c r="AO9" s="522"/>
      <c r="AP9" s="96" t="s">
        <v>34</v>
      </c>
      <c r="AQ9" s="96" t="s">
        <v>35</v>
      </c>
      <c r="AR9" s="521" t="s">
        <v>36</v>
      </c>
      <c r="AS9" s="522"/>
      <c r="AT9" s="96" t="s">
        <v>37</v>
      </c>
      <c r="AU9" s="96" t="s">
        <v>38</v>
      </c>
      <c r="AV9" s="521" t="s">
        <v>39</v>
      </c>
      <c r="AW9" s="522"/>
      <c r="AX9" s="521" t="s">
        <v>419</v>
      </c>
      <c r="AY9" s="522"/>
      <c r="AZ9" s="521" t="s">
        <v>420</v>
      </c>
      <c r="BA9" s="523"/>
      <c r="BB9" s="523"/>
      <c r="BC9" s="523"/>
      <c r="BD9" s="523"/>
      <c r="BE9" s="522"/>
      <c r="BF9" s="521" t="s">
        <v>421</v>
      </c>
      <c r="BG9" s="523"/>
      <c r="BH9" s="523"/>
      <c r="BI9" s="523"/>
      <c r="BJ9" s="523"/>
      <c r="BK9" s="522"/>
    </row>
    <row r="10" spans="1:63" ht="36" customHeight="1" x14ac:dyDescent="0.25">
      <c r="A10" s="525"/>
      <c r="B10" s="46" t="s">
        <v>422</v>
      </c>
      <c r="C10" s="46" t="s">
        <v>422</v>
      </c>
      <c r="D10" s="46" t="s">
        <v>422</v>
      </c>
      <c r="E10" s="46" t="s">
        <v>423</v>
      </c>
      <c r="F10" s="46" t="s">
        <v>422</v>
      </c>
      <c r="G10" s="46" t="s">
        <v>422</v>
      </c>
      <c r="H10" s="46" t="s">
        <v>422</v>
      </c>
      <c r="I10" s="46" t="s">
        <v>423</v>
      </c>
      <c r="J10" s="46" t="s">
        <v>422</v>
      </c>
      <c r="K10" s="46" t="s">
        <v>422</v>
      </c>
      <c r="L10" s="46" t="s">
        <v>422</v>
      </c>
      <c r="M10" s="46" t="s">
        <v>423</v>
      </c>
      <c r="N10" s="46" t="s">
        <v>422</v>
      </c>
      <c r="O10" s="46" t="s">
        <v>422</v>
      </c>
      <c r="P10" s="46" t="s">
        <v>422</v>
      </c>
      <c r="Q10" s="46" t="s">
        <v>423</v>
      </c>
      <c r="R10" s="46" t="s">
        <v>422</v>
      </c>
      <c r="S10" s="46" t="s">
        <v>423</v>
      </c>
      <c r="T10" s="90" t="s">
        <v>424</v>
      </c>
      <c r="U10" s="90" t="s">
        <v>425</v>
      </c>
      <c r="V10" s="90" t="s">
        <v>426</v>
      </c>
      <c r="W10" s="90" t="s">
        <v>427</v>
      </c>
      <c r="X10" s="91" t="s">
        <v>428</v>
      </c>
      <c r="Y10" s="90" t="s">
        <v>429</v>
      </c>
      <c r="Z10" s="46" t="s">
        <v>430</v>
      </c>
      <c r="AA10" s="63" t="s">
        <v>431</v>
      </c>
      <c r="AB10" s="46" t="s">
        <v>432</v>
      </c>
      <c r="AC10" s="46" t="s">
        <v>433</v>
      </c>
      <c r="AD10" s="46" t="s">
        <v>434</v>
      </c>
      <c r="AE10" s="46" t="s">
        <v>435</v>
      </c>
      <c r="AG10" s="525"/>
      <c r="AH10" s="46" t="s">
        <v>422</v>
      </c>
      <c r="AI10" s="46" t="s">
        <v>422</v>
      </c>
      <c r="AJ10" s="46" t="s">
        <v>422</v>
      </c>
      <c r="AK10" s="46" t="s">
        <v>423</v>
      </c>
      <c r="AL10" s="46" t="s">
        <v>422</v>
      </c>
      <c r="AM10" s="46" t="s">
        <v>422</v>
      </c>
      <c r="AN10" s="46" t="s">
        <v>422</v>
      </c>
      <c r="AO10" s="46" t="s">
        <v>423</v>
      </c>
      <c r="AP10" s="46" t="s">
        <v>422</v>
      </c>
      <c r="AQ10" s="46" t="s">
        <v>422</v>
      </c>
      <c r="AR10" s="46" t="s">
        <v>422</v>
      </c>
      <c r="AS10" s="46" t="s">
        <v>423</v>
      </c>
      <c r="AT10" s="46" t="s">
        <v>422</v>
      </c>
      <c r="AU10" s="46" t="s">
        <v>422</v>
      </c>
      <c r="AV10" s="46" t="s">
        <v>422</v>
      </c>
      <c r="AW10" s="46" t="s">
        <v>423</v>
      </c>
      <c r="AX10" s="46" t="s">
        <v>422</v>
      </c>
      <c r="AY10" s="46" t="s">
        <v>423</v>
      </c>
      <c r="AZ10" s="90" t="s">
        <v>424</v>
      </c>
      <c r="BA10" s="90" t="s">
        <v>425</v>
      </c>
      <c r="BB10" s="90" t="s">
        <v>426</v>
      </c>
      <c r="BC10" s="90" t="s">
        <v>427</v>
      </c>
      <c r="BD10" s="91" t="s">
        <v>428</v>
      </c>
      <c r="BE10" s="90" t="s">
        <v>429</v>
      </c>
      <c r="BF10" s="88" t="s">
        <v>430</v>
      </c>
      <c r="BG10" s="89" t="s">
        <v>431</v>
      </c>
      <c r="BH10" s="88" t="s">
        <v>432</v>
      </c>
      <c r="BI10" s="88" t="s">
        <v>433</v>
      </c>
      <c r="BJ10" s="88" t="s">
        <v>434</v>
      </c>
      <c r="BK10" s="88" t="s">
        <v>435</v>
      </c>
    </row>
    <row r="11" spans="1:63" x14ac:dyDescent="0.25">
      <c r="A11" s="64" t="s">
        <v>436</v>
      </c>
      <c r="B11" s="64"/>
      <c r="C11" s="64"/>
      <c r="D11" s="64"/>
      <c r="E11" s="99"/>
      <c r="F11" s="64"/>
      <c r="G11" s="64"/>
      <c r="H11" s="64"/>
      <c r="I11" s="99"/>
      <c r="J11" s="64"/>
      <c r="K11" s="64"/>
      <c r="L11" s="64"/>
      <c r="M11" s="99"/>
      <c r="N11" s="64"/>
      <c r="O11" s="64"/>
      <c r="P11" s="64"/>
      <c r="Q11" s="99"/>
      <c r="R11" s="93">
        <f t="shared" ref="R11:R31" si="0">B11+C11+D11+F11+G11+H11+J11+K11+L11+N11+O11+P11</f>
        <v>0</v>
      </c>
      <c r="S11" s="71">
        <f>+E11+I11+M11+Q11</f>
        <v>0</v>
      </c>
      <c r="T11" s="92"/>
      <c r="U11" s="92"/>
      <c r="V11" s="92"/>
      <c r="W11" s="92"/>
      <c r="X11" s="92"/>
      <c r="Y11" s="66"/>
      <c r="Z11" s="66"/>
      <c r="AA11" s="66"/>
      <c r="AB11" s="66"/>
      <c r="AC11" s="66"/>
      <c r="AD11" s="66"/>
      <c r="AE11" s="67"/>
      <c r="AG11" s="64" t="s">
        <v>436</v>
      </c>
      <c r="AH11" s="64"/>
      <c r="AI11" s="64"/>
      <c r="AJ11" s="64"/>
      <c r="AK11" s="99"/>
      <c r="AL11" s="64"/>
      <c r="AM11" s="64"/>
      <c r="AN11" s="64"/>
      <c r="AO11" s="99"/>
      <c r="AP11" s="64"/>
      <c r="AQ11" s="64"/>
      <c r="AR11" s="64"/>
      <c r="AS11" s="99"/>
      <c r="AT11" s="64"/>
      <c r="AU11" s="64"/>
      <c r="AV11" s="64"/>
      <c r="AW11" s="99"/>
      <c r="AX11" s="93">
        <f t="shared" ref="AX11:AX31" si="1">AH11+AI11+AJ11+AL11+AM11+AN11+AP11+AQ11+AR11+AT11+AU11+AV11</f>
        <v>0</v>
      </c>
      <c r="AY11" s="71">
        <f>+AK11+AO11+AS11+AW11</f>
        <v>0</v>
      </c>
      <c r="AZ11" s="66"/>
      <c r="BA11" s="66"/>
      <c r="BB11" s="66"/>
      <c r="BC11" s="66"/>
      <c r="BD11" s="66"/>
      <c r="BE11" s="66"/>
      <c r="BF11" s="66"/>
      <c r="BG11" s="66"/>
      <c r="BH11" s="66"/>
      <c r="BI11" s="66"/>
      <c r="BJ11" s="66"/>
      <c r="BK11" s="67"/>
    </row>
    <row r="12" spans="1:63" x14ac:dyDescent="0.25">
      <c r="A12" s="64" t="s">
        <v>437</v>
      </c>
      <c r="B12" s="64"/>
      <c r="C12" s="64"/>
      <c r="D12" s="64"/>
      <c r="E12" s="99"/>
      <c r="F12" s="64"/>
      <c r="G12" s="64"/>
      <c r="H12" s="64"/>
      <c r="I12" s="99"/>
      <c r="J12" s="64"/>
      <c r="K12" s="64"/>
      <c r="L12" s="64"/>
      <c r="M12" s="99"/>
      <c r="N12" s="64"/>
      <c r="O12" s="64"/>
      <c r="P12" s="64"/>
      <c r="Q12" s="99"/>
      <c r="R12" s="93">
        <f t="shared" si="0"/>
        <v>0</v>
      </c>
      <c r="S12" s="71">
        <f t="shared" ref="S12:S31" si="2">+E12+I12+M12+Q12</f>
        <v>0</v>
      </c>
      <c r="T12" s="92"/>
      <c r="U12" s="92"/>
      <c r="V12" s="92"/>
      <c r="W12" s="92"/>
      <c r="X12" s="92"/>
      <c r="Y12" s="66"/>
      <c r="Z12" s="66"/>
      <c r="AA12" s="66"/>
      <c r="AB12" s="66"/>
      <c r="AC12" s="66"/>
      <c r="AD12" s="66"/>
      <c r="AE12" s="66"/>
      <c r="AG12" s="64" t="s">
        <v>437</v>
      </c>
      <c r="AH12" s="64"/>
      <c r="AI12" s="64"/>
      <c r="AJ12" s="64"/>
      <c r="AK12" s="99"/>
      <c r="AL12" s="64"/>
      <c r="AM12" s="64"/>
      <c r="AN12" s="64"/>
      <c r="AO12" s="99"/>
      <c r="AP12" s="64"/>
      <c r="AQ12" s="64"/>
      <c r="AR12" s="64"/>
      <c r="AS12" s="99"/>
      <c r="AT12" s="64"/>
      <c r="AU12" s="64"/>
      <c r="AV12" s="64"/>
      <c r="AW12" s="99"/>
      <c r="AX12" s="93">
        <f t="shared" si="1"/>
        <v>0</v>
      </c>
      <c r="AY12" s="71">
        <f t="shared" ref="AY12:AY31" si="3">+AK12+AO12+AS12+AW12</f>
        <v>0</v>
      </c>
      <c r="AZ12" s="66"/>
      <c r="BA12" s="66"/>
      <c r="BB12" s="66"/>
      <c r="BC12" s="66"/>
      <c r="BD12" s="66"/>
      <c r="BE12" s="66"/>
      <c r="BF12" s="66"/>
      <c r="BG12" s="66"/>
      <c r="BH12" s="66"/>
      <c r="BI12" s="66"/>
      <c r="BJ12" s="66"/>
      <c r="BK12" s="66"/>
    </row>
    <row r="13" spans="1:63" x14ac:dyDescent="0.25">
      <c r="A13" s="64" t="s">
        <v>438</v>
      </c>
      <c r="B13" s="64"/>
      <c r="C13" s="64"/>
      <c r="D13" s="64"/>
      <c r="E13" s="99"/>
      <c r="F13" s="64"/>
      <c r="G13" s="64"/>
      <c r="H13" s="64"/>
      <c r="I13" s="99"/>
      <c r="J13" s="64"/>
      <c r="K13" s="64"/>
      <c r="L13" s="64"/>
      <c r="M13" s="99"/>
      <c r="N13" s="64"/>
      <c r="O13" s="64"/>
      <c r="P13" s="64"/>
      <c r="Q13" s="99"/>
      <c r="R13" s="93">
        <f t="shared" si="0"/>
        <v>0</v>
      </c>
      <c r="S13" s="71">
        <f t="shared" si="2"/>
        <v>0</v>
      </c>
      <c r="T13" s="92"/>
      <c r="U13" s="92"/>
      <c r="V13" s="92"/>
      <c r="W13" s="92"/>
      <c r="X13" s="92"/>
      <c r="Y13" s="66"/>
      <c r="Z13" s="66"/>
      <c r="AA13" s="66"/>
      <c r="AB13" s="66"/>
      <c r="AC13" s="66"/>
      <c r="AD13" s="66"/>
      <c r="AE13" s="66"/>
      <c r="AG13" s="64" t="s">
        <v>438</v>
      </c>
      <c r="AH13" s="64"/>
      <c r="AI13" s="64"/>
      <c r="AJ13" s="64"/>
      <c r="AK13" s="99"/>
      <c r="AL13" s="64"/>
      <c r="AM13" s="64"/>
      <c r="AN13" s="64"/>
      <c r="AO13" s="99"/>
      <c r="AP13" s="64"/>
      <c r="AQ13" s="64"/>
      <c r="AR13" s="64"/>
      <c r="AS13" s="99"/>
      <c r="AT13" s="64"/>
      <c r="AU13" s="64"/>
      <c r="AV13" s="64"/>
      <c r="AW13" s="99"/>
      <c r="AX13" s="93">
        <f t="shared" si="1"/>
        <v>0</v>
      </c>
      <c r="AY13" s="71">
        <f t="shared" si="3"/>
        <v>0</v>
      </c>
      <c r="AZ13" s="66"/>
      <c r="BA13" s="66"/>
      <c r="BB13" s="66"/>
      <c r="BC13" s="66"/>
      <c r="BD13" s="66"/>
      <c r="BE13" s="66"/>
      <c r="BF13" s="66"/>
      <c r="BG13" s="66"/>
      <c r="BH13" s="66"/>
      <c r="BI13" s="66"/>
      <c r="BJ13" s="66"/>
      <c r="BK13" s="66"/>
    </row>
    <row r="14" spans="1:63" x14ac:dyDescent="0.25">
      <c r="A14" s="64" t="s">
        <v>439</v>
      </c>
      <c r="B14" s="64"/>
      <c r="C14" s="64"/>
      <c r="D14" s="64"/>
      <c r="E14" s="99"/>
      <c r="F14" s="64"/>
      <c r="G14" s="64"/>
      <c r="H14" s="64"/>
      <c r="I14" s="99"/>
      <c r="J14" s="64"/>
      <c r="K14" s="64"/>
      <c r="L14" s="64"/>
      <c r="M14" s="99"/>
      <c r="N14" s="64"/>
      <c r="O14" s="64"/>
      <c r="P14" s="64"/>
      <c r="Q14" s="99"/>
      <c r="R14" s="93">
        <f t="shared" si="0"/>
        <v>0</v>
      </c>
      <c r="S14" s="71">
        <f t="shared" si="2"/>
        <v>0</v>
      </c>
      <c r="T14" s="92"/>
      <c r="U14" s="92"/>
      <c r="V14" s="92"/>
      <c r="W14" s="92"/>
      <c r="X14" s="92"/>
      <c r="Y14" s="66"/>
      <c r="Z14" s="66"/>
      <c r="AA14" s="66"/>
      <c r="AB14" s="66"/>
      <c r="AC14" s="66"/>
      <c r="AD14" s="66"/>
      <c r="AE14" s="66"/>
      <c r="AG14" s="64" t="s">
        <v>439</v>
      </c>
      <c r="AH14" s="64"/>
      <c r="AI14" s="64"/>
      <c r="AJ14" s="64"/>
      <c r="AK14" s="99"/>
      <c r="AL14" s="64"/>
      <c r="AM14" s="64"/>
      <c r="AN14" s="64"/>
      <c r="AO14" s="99"/>
      <c r="AP14" s="64"/>
      <c r="AQ14" s="64"/>
      <c r="AR14" s="64"/>
      <c r="AS14" s="99"/>
      <c r="AT14" s="64"/>
      <c r="AU14" s="64"/>
      <c r="AV14" s="64"/>
      <c r="AW14" s="99"/>
      <c r="AX14" s="93">
        <f t="shared" si="1"/>
        <v>0</v>
      </c>
      <c r="AY14" s="71">
        <f t="shared" si="3"/>
        <v>0</v>
      </c>
      <c r="AZ14" s="66"/>
      <c r="BA14" s="66"/>
      <c r="BB14" s="66"/>
      <c r="BC14" s="66"/>
      <c r="BD14" s="66"/>
      <c r="BE14" s="66"/>
      <c r="BF14" s="66"/>
      <c r="BG14" s="66"/>
      <c r="BH14" s="66"/>
      <c r="BI14" s="66"/>
      <c r="BJ14" s="66"/>
      <c r="BK14" s="66"/>
    </row>
    <row r="15" spans="1:63" x14ac:dyDescent="0.25">
      <c r="A15" s="64" t="s">
        <v>440</v>
      </c>
      <c r="B15" s="64"/>
      <c r="C15" s="64"/>
      <c r="D15" s="64"/>
      <c r="E15" s="99"/>
      <c r="F15" s="64"/>
      <c r="G15" s="64"/>
      <c r="H15" s="64"/>
      <c r="I15" s="99"/>
      <c r="J15" s="64"/>
      <c r="K15" s="64"/>
      <c r="L15" s="64"/>
      <c r="M15" s="99"/>
      <c r="N15" s="64"/>
      <c r="O15" s="64"/>
      <c r="P15" s="64"/>
      <c r="Q15" s="99"/>
      <c r="R15" s="93">
        <f t="shared" si="0"/>
        <v>0</v>
      </c>
      <c r="S15" s="71">
        <f t="shared" si="2"/>
        <v>0</v>
      </c>
      <c r="T15" s="92"/>
      <c r="U15" s="92"/>
      <c r="V15" s="92"/>
      <c r="W15" s="92"/>
      <c r="X15" s="92"/>
      <c r="Y15" s="66"/>
      <c r="Z15" s="66"/>
      <c r="AA15" s="66"/>
      <c r="AB15" s="66"/>
      <c r="AC15" s="66"/>
      <c r="AD15" s="66"/>
      <c r="AE15" s="66"/>
      <c r="AG15" s="64" t="s">
        <v>440</v>
      </c>
      <c r="AH15" s="64"/>
      <c r="AI15" s="64"/>
      <c r="AJ15" s="64"/>
      <c r="AK15" s="99"/>
      <c r="AL15" s="64"/>
      <c r="AM15" s="64"/>
      <c r="AN15" s="64"/>
      <c r="AO15" s="99"/>
      <c r="AP15" s="64"/>
      <c r="AQ15" s="64"/>
      <c r="AR15" s="64"/>
      <c r="AS15" s="99"/>
      <c r="AT15" s="64"/>
      <c r="AU15" s="64"/>
      <c r="AV15" s="64"/>
      <c r="AW15" s="99"/>
      <c r="AX15" s="93">
        <f t="shared" si="1"/>
        <v>0</v>
      </c>
      <c r="AY15" s="71">
        <f t="shared" si="3"/>
        <v>0</v>
      </c>
      <c r="AZ15" s="66"/>
      <c r="BA15" s="66"/>
      <c r="BB15" s="66"/>
      <c r="BC15" s="66"/>
      <c r="BD15" s="66"/>
      <c r="BE15" s="66"/>
      <c r="BF15" s="66"/>
      <c r="BG15" s="66"/>
      <c r="BH15" s="66"/>
      <c r="BI15" s="66"/>
      <c r="BJ15" s="66"/>
      <c r="BK15" s="66"/>
    </row>
    <row r="16" spans="1:63" x14ac:dyDescent="0.25">
      <c r="A16" s="64" t="s">
        <v>441</v>
      </c>
      <c r="B16" s="64"/>
      <c r="C16" s="64"/>
      <c r="D16" s="64"/>
      <c r="E16" s="99"/>
      <c r="F16" s="64"/>
      <c r="G16" s="64"/>
      <c r="H16" s="64"/>
      <c r="I16" s="99"/>
      <c r="J16" s="64"/>
      <c r="K16" s="64"/>
      <c r="L16" s="64"/>
      <c r="M16" s="99"/>
      <c r="N16" s="64"/>
      <c r="O16" s="64"/>
      <c r="P16" s="64"/>
      <c r="Q16" s="99"/>
      <c r="R16" s="93">
        <f t="shared" si="0"/>
        <v>0</v>
      </c>
      <c r="S16" s="71">
        <f t="shared" si="2"/>
        <v>0</v>
      </c>
      <c r="T16" s="92"/>
      <c r="U16" s="92"/>
      <c r="V16" s="92"/>
      <c r="W16" s="92"/>
      <c r="X16" s="92"/>
      <c r="Y16" s="66"/>
      <c r="Z16" s="66"/>
      <c r="AA16" s="66"/>
      <c r="AB16" s="66"/>
      <c r="AC16" s="66"/>
      <c r="AD16" s="66"/>
      <c r="AE16" s="66"/>
      <c r="AG16" s="64" t="s">
        <v>441</v>
      </c>
      <c r="AH16" s="64"/>
      <c r="AI16" s="64"/>
      <c r="AJ16" s="64"/>
      <c r="AK16" s="99"/>
      <c r="AL16" s="64"/>
      <c r="AM16" s="64"/>
      <c r="AN16" s="64"/>
      <c r="AO16" s="99"/>
      <c r="AP16" s="64"/>
      <c r="AQ16" s="64"/>
      <c r="AR16" s="64"/>
      <c r="AS16" s="99"/>
      <c r="AT16" s="64"/>
      <c r="AU16" s="64"/>
      <c r="AV16" s="64"/>
      <c r="AW16" s="99"/>
      <c r="AX16" s="93">
        <f t="shared" si="1"/>
        <v>0</v>
      </c>
      <c r="AY16" s="71">
        <f t="shared" si="3"/>
        <v>0</v>
      </c>
      <c r="AZ16" s="66"/>
      <c r="BA16" s="66"/>
      <c r="BB16" s="66"/>
      <c r="BC16" s="66"/>
      <c r="BD16" s="66"/>
      <c r="BE16" s="66"/>
      <c r="BF16" s="66"/>
      <c r="BG16" s="66"/>
      <c r="BH16" s="66"/>
      <c r="BI16" s="66"/>
      <c r="BJ16" s="66"/>
      <c r="BK16" s="66"/>
    </row>
    <row r="17" spans="1:63" x14ac:dyDescent="0.25">
      <c r="A17" s="64" t="s">
        <v>442</v>
      </c>
      <c r="B17" s="64"/>
      <c r="C17" s="64"/>
      <c r="D17" s="64"/>
      <c r="E17" s="99"/>
      <c r="F17" s="64"/>
      <c r="G17" s="64"/>
      <c r="H17" s="64"/>
      <c r="I17" s="99"/>
      <c r="J17" s="64"/>
      <c r="K17" s="64"/>
      <c r="L17" s="64"/>
      <c r="M17" s="99"/>
      <c r="N17" s="64"/>
      <c r="O17" s="64"/>
      <c r="P17" s="64"/>
      <c r="Q17" s="99"/>
      <c r="R17" s="93">
        <f t="shared" si="0"/>
        <v>0</v>
      </c>
      <c r="S17" s="71">
        <f t="shared" si="2"/>
        <v>0</v>
      </c>
      <c r="T17" s="92"/>
      <c r="U17" s="92"/>
      <c r="V17" s="92"/>
      <c r="W17" s="92"/>
      <c r="X17" s="92"/>
      <c r="Y17" s="66"/>
      <c r="Z17" s="66"/>
      <c r="AA17" s="66"/>
      <c r="AB17" s="66"/>
      <c r="AC17" s="66"/>
      <c r="AD17" s="66"/>
      <c r="AE17" s="66"/>
      <c r="AG17" s="64" t="s">
        <v>442</v>
      </c>
      <c r="AH17" s="64"/>
      <c r="AI17" s="64"/>
      <c r="AJ17" s="64"/>
      <c r="AK17" s="99"/>
      <c r="AL17" s="64"/>
      <c r="AM17" s="64"/>
      <c r="AN17" s="64"/>
      <c r="AO17" s="99"/>
      <c r="AP17" s="64"/>
      <c r="AQ17" s="64"/>
      <c r="AR17" s="64"/>
      <c r="AS17" s="99"/>
      <c r="AT17" s="64"/>
      <c r="AU17" s="64"/>
      <c r="AV17" s="64"/>
      <c r="AW17" s="99"/>
      <c r="AX17" s="93">
        <f t="shared" si="1"/>
        <v>0</v>
      </c>
      <c r="AY17" s="71">
        <f t="shared" si="3"/>
        <v>0</v>
      </c>
      <c r="AZ17" s="66"/>
      <c r="BA17" s="66"/>
      <c r="BB17" s="66"/>
      <c r="BC17" s="66"/>
      <c r="BD17" s="66"/>
      <c r="BE17" s="66"/>
      <c r="BF17" s="66"/>
      <c r="BG17" s="66"/>
      <c r="BH17" s="66"/>
      <c r="BI17" s="66"/>
      <c r="BJ17" s="66"/>
      <c r="BK17" s="66"/>
    </row>
    <row r="18" spans="1:63" x14ac:dyDescent="0.25">
      <c r="A18" s="64" t="s">
        <v>443</v>
      </c>
      <c r="B18" s="64"/>
      <c r="C18" s="64"/>
      <c r="D18" s="64"/>
      <c r="E18" s="99"/>
      <c r="F18" s="64"/>
      <c r="G18" s="64"/>
      <c r="H18" s="64"/>
      <c r="I18" s="99"/>
      <c r="J18" s="64"/>
      <c r="K18" s="64"/>
      <c r="L18" s="64"/>
      <c r="M18" s="99"/>
      <c r="N18" s="64"/>
      <c r="O18" s="64"/>
      <c r="P18" s="64"/>
      <c r="Q18" s="99"/>
      <c r="R18" s="93">
        <f t="shared" si="0"/>
        <v>0</v>
      </c>
      <c r="S18" s="71">
        <f t="shared" si="2"/>
        <v>0</v>
      </c>
      <c r="T18" s="92"/>
      <c r="U18" s="92"/>
      <c r="V18" s="92"/>
      <c r="W18" s="92"/>
      <c r="X18" s="92"/>
      <c r="Y18" s="66"/>
      <c r="Z18" s="66"/>
      <c r="AA18" s="66"/>
      <c r="AB18" s="66"/>
      <c r="AC18" s="66"/>
      <c r="AD18" s="66"/>
      <c r="AE18" s="66"/>
      <c r="AG18" s="64" t="s">
        <v>443</v>
      </c>
      <c r="AH18" s="64"/>
      <c r="AI18" s="64"/>
      <c r="AJ18" s="64"/>
      <c r="AK18" s="99"/>
      <c r="AL18" s="64"/>
      <c r="AM18" s="64"/>
      <c r="AN18" s="64"/>
      <c r="AO18" s="99"/>
      <c r="AP18" s="64"/>
      <c r="AQ18" s="64"/>
      <c r="AR18" s="64"/>
      <c r="AS18" s="99"/>
      <c r="AT18" s="64"/>
      <c r="AU18" s="64"/>
      <c r="AV18" s="64"/>
      <c r="AW18" s="99"/>
      <c r="AX18" s="93">
        <f t="shared" si="1"/>
        <v>0</v>
      </c>
      <c r="AY18" s="71">
        <f t="shared" si="3"/>
        <v>0</v>
      </c>
      <c r="AZ18" s="66"/>
      <c r="BA18" s="66"/>
      <c r="BB18" s="66"/>
      <c r="BC18" s="66"/>
      <c r="BD18" s="66"/>
      <c r="BE18" s="66"/>
      <c r="BF18" s="66"/>
      <c r="BG18" s="66"/>
      <c r="BH18" s="66"/>
      <c r="BI18" s="66"/>
      <c r="BJ18" s="66"/>
      <c r="BK18" s="66"/>
    </row>
    <row r="19" spans="1:63" x14ac:dyDescent="0.25">
      <c r="A19" s="64" t="s">
        <v>444</v>
      </c>
      <c r="B19" s="64"/>
      <c r="C19" s="64"/>
      <c r="D19" s="64"/>
      <c r="E19" s="99"/>
      <c r="F19" s="64"/>
      <c r="G19" s="64"/>
      <c r="H19" s="64"/>
      <c r="I19" s="99"/>
      <c r="J19" s="64"/>
      <c r="K19" s="64"/>
      <c r="L19" s="64"/>
      <c r="M19" s="99"/>
      <c r="N19" s="64"/>
      <c r="O19" s="64"/>
      <c r="P19" s="64"/>
      <c r="Q19" s="99"/>
      <c r="R19" s="93">
        <f t="shared" si="0"/>
        <v>0</v>
      </c>
      <c r="S19" s="71">
        <f t="shared" si="2"/>
        <v>0</v>
      </c>
      <c r="T19" s="92"/>
      <c r="U19" s="92"/>
      <c r="V19" s="92"/>
      <c r="W19" s="92"/>
      <c r="X19" s="92"/>
      <c r="Y19" s="66"/>
      <c r="Z19" s="66"/>
      <c r="AA19" s="66"/>
      <c r="AB19" s="66"/>
      <c r="AC19" s="66"/>
      <c r="AD19" s="66"/>
      <c r="AE19" s="66"/>
      <c r="AG19" s="64" t="s">
        <v>444</v>
      </c>
      <c r="AH19" s="64"/>
      <c r="AI19" s="64"/>
      <c r="AJ19" s="64"/>
      <c r="AK19" s="99"/>
      <c r="AL19" s="64"/>
      <c r="AM19" s="64"/>
      <c r="AN19" s="64"/>
      <c r="AO19" s="99"/>
      <c r="AP19" s="64"/>
      <c r="AQ19" s="64"/>
      <c r="AR19" s="64"/>
      <c r="AS19" s="99"/>
      <c r="AT19" s="64"/>
      <c r="AU19" s="64"/>
      <c r="AV19" s="64"/>
      <c r="AW19" s="99"/>
      <c r="AX19" s="93">
        <f t="shared" si="1"/>
        <v>0</v>
      </c>
      <c r="AY19" s="71">
        <f t="shared" si="3"/>
        <v>0</v>
      </c>
      <c r="AZ19" s="66"/>
      <c r="BA19" s="66"/>
      <c r="BB19" s="66"/>
      <c r="BC19" s="66"/>
      <c r="BD19" s="66"/>
      <c r="BE19" s="66"/>
      <c r="BF19" s="66"/>
      <c r="BG19" s="66"/>
      <c r="BH19" s="66"/>
      <c r="BI19" s="64"/>
      <c r="BJ19" s="64"/>
      <c r="BK19" s="64"/>
    </row>
    <row r="20" spans="1:63" x14ac:dyDescent="0.25">
      <c r="A20" s="64" t="s">
        <v>445</v>
      </c>
      <c r="B20" s="64"/>
      <c r="C20" s="64"/>
      <c r="D20" s="64"/>
      <c r="E20" s="99"/>
      <c r="F20" s="64"/>
      <c r="G20" s="64"/>
      <c r="H20" s="64"/>
      <c r="I20" s="99"/>
      <c r="J20" s="64"/>
      <c r="K20" s="64"/>
      <c r="L20" s="64"/>
      <c r="M20" s="99"/>
      <c r="N20" s="64"/>
      <c r="O20" s="64"/>
      <c r="P20" s="64"/>
      <c r="Q20" s="99"/>
      <c r="R20" s="93">
        <f t="shared" si="0"/>
        <v>0</v>
      </c>
      <c r="S20" s="71">
        <f t="shared" si="2"/>
        <v>0</v>
      </c>
      <c r="T20" s="92"/>
      <c r="U20" s="92"/>
      <c r="V20" s="92"/>
      <c r="W20" s="92"/>
      <c r="X20" s="92"/>
      <c r="Y20" s="66"/>
      <c r="Z20" s="66"/>
      <c r="AA20" s="66"/>
      <c r="AB20" s="66"/>
      <c r="AC20" s="66"/>
      <c r="AD20" s="66"/>
      <c r="AE20" s="66"/>
      <c r="AG20" s="64" t="s">
        <v>445</v>
      </c>
      <c r="AH20" s="64"/>
      <c r="AI20" s="64"/>
      <c r="AJ20" s="64"/>
      <c r="AK20" s="99"/>
      <c r="AL20" s="64"/>
      <c r="AM20" s="64"/>
      <c r="AN20" s="64"/>
      <c r="AO20" s="99"/>
      <c r="AP20" s="64"/>
      <c r="AQ20" s="64"/>
      <c r="AR20" s="64"/>
      <c r="AS20" s="99"/>
      <c r="AT20" s="64"/>
      <c r="AU20" s="64"/>
      <c r="AV20" s="64"/>
      <c r="AW20" s="99"/>
      <c r="AX20" s="93">
        <f t="shared" si="1"/>
        <v>0</v>
      </c>
      <c r="AY20" s="71">
        <f t="shared" si="3"/>
        <v>0</v>
      </c>
      <c r="AZ20" s="66"/>
      <c r="BA20" s="66"/>
      <c r="BB20" s="66"/>
      <c r="BC20" s="66"/>
      <c r="BD20" s="66"/>
      <c r="BE20" s="66"/>
      <c r="BF20" s="66"/>
      <c r="BG20" s="66"/>
      <c r="BH20" s="66"/>
      <c r="BI20" s="64"/>
      <c r="BJ20" s="64"/>
      <c r="BK20" s="64"/>
    </row>
    <row r="21" spans="1:63" x14ac:dyDescent="0.25">
      <c r="A21" s="64" t="s">
        <v>446</v>
      </c>
      <c r="B21" s="64"/>
      <c r="C21" s="64"/>
      <c r="D21" s="64"/>
      <c r="E21" s="99"/>
      <c r="F21" s="64"/>
      <c r="G21" s="64"/>
      <c r="H21" s="64"/>
      <c r="I21" s="99"/>
      <c r="J21" s="64"/>
      <c r="K21" s="64"/>
      <c r="L21" s="64"/>
      <c r="M21" s="99"/>
      <c r="N21" s="64"/>
      <c r="O21" s="64"/>
      <c r="P21" s="64"/>
      <c r="Q21" s="99"/>
      <c r="R21" s="93">
        <f t="shared" si="0"/>
        <v>0</v>
      </c>
      <c r="S21" s="71">
        <f t="shared" si="2"/>
        <v>0</v>
      </c>
      <c r="T21" s="92"/>
      <c r="U21" s="92"/>
      <c r="V21" s="92"/>
      <c r="W21" s="92"/>
      <c r="X21" s="92"/>
      <c r="Y21" s="66"/>
      <c r="Z21" s="66"/>
      <c r="AA21" s="66"/>
      <c r="AB21" s="66"/>
      <c r="AC21" s="66"/>
      <c r="AD21" s="66"/>
      <c r="AE21" s="66"/>
      <c r="AG21" s="64" t="s">
        <v>446</v>
      </c>
      <c r="AH21" s="64"/>
      <c r="AI21" s="64"/>
      <c r="AJ21" s="64"/>
      <c r="AK21" s="99"/>
      <c r="AL21" s="64"/>
      <c r="AM21" s="64"/>
      <c r="AN21" s="64"/>
      <c r="AO21" s="99"/>
      <c r="AP21" s="64"/>
      <c r="AQ21" s="64"/>
      <c r="AR21" s="64"/>
      <c r="AS21" s="99"/>
      <c r="AT21" s="64"/>
      <c r="AU21" s="64"/>
      <c r="AV21" s="64"/>
      <c r="AW21" s="99"/>
      <c r="AX21" s="93">
        <f t="shared" si="1"/>
        <v>0</v>
      </c>
      <c r="AY21" s="71">
        <f t="shared" si="3"/>
        <v>0</v>
      </c>
      <c r="AZ21" s="66"/>
      <c r="BA21" s="66"/>
      <c r="BB21" s="66"/>
      <c r="BC21" s="66"/>
      <c r="BD21" s="66"/>
      <c r="BE21" s="66"/>
      <c r="BF21" s="66"/>
      <c r="BG21" s="66"/>
      <c r="BH21" s="66"/>
      <c r="BI21" s="64"/>
      <c r="BJ21" s="64"/>
      <c r="BK21" s="64"/>
    </row>
    <row r="22" spans="1:63" x14ac:dyDescent="0.25">
      <c r="A22" s="64" t="s">
        <v>447</v>
      </c>
      <c r="B22" s="64"/>
      <c r="C22" s="64"/>
      <c r="D22" s="64"/>
      <c r="E22" s="99"/>
      <c r="F22" s="64"/>
      <c r="G22" s="64"/>
      <c r="H22" s="64"/>
      <c r="I22" s="99"/>
      <c r="J22" s="64"/>
      <c r="K22" s="64"/>
      <c r="L22" s="64"/>
      <c r="M22" s="99"/>
      <c r="N22" s="64"/>
      <c r="O22" s="64"/>
      <c r="P22" s="64"/>
      <c r="Q22" s="99"/>
      <c r="R22" s="93">
        <f t="shared" si="0"/>
        <v>0</v>
      </c>
      <c r="S22" s="71">
        <f t="shared" si="2"/>
        <v>0</v>
      </c>
      <c r="T22" s="92"/>
      <c r="U22" s="92"/>
      <c r="V22" s="92"/>
      <c r="W22" s="92"/>
      <c r="X22" s="92"/>
      <c r="Y22" s="66"/>
      <c r="Z22" s="66"/>
      <c r="AA22" s="66"/>
      <c r="AB22" s="66"/>
      <c r="AC22" s="66"/>
      <c r="AD22" s="66"/>
      <c r="AE22" s="66"/>
      <c r="AG22" s="64" t="s">
        <v>447</v>
      </c>
      <c r="AH22" s="64"/>
      <c r="AI22" s="64"/>
      <c r="AJ22" s="64"/>
      <c r="AK22" s="99"/>
      <c r="AL22" s="64"/>
      <c r="AM22" s="64"/>
      <c r="AN22" s="64"/>
      <c r="AO22" s="99"/>
      <c r="AP22" s="64"/>
      <c r="AQ22" s="64"/>
      <c r="AR22" s="64"/>
      <c r="AS22" s="99"/>
      <c r="AT22" s="64"/>
      <c r="AU22" s="64"/>
      <c r="AV22" s="64"/>
      <c r="AW22" s="99"/>
      <c r="AX22" s="93">
        <f t="shared" si="1"/>
        <v>0</v>
      </c>
      <c r="AY22" s="71">
        <f t="shared" si="3"/>
        <v>0</v>
      </c>
      <c r="AZ22" s="66"/>
      <c r="BA22" s="66"/>
      <c r="BB22" s="66"/>
      <c r="BC22" s="66"/>
      <c r="BD22" s="66"/>
      <c r="BE22" s="66"/>
      <c r="BF22" s="66"/>
      <c r="BG22" s="66"/>
      <c r="BH22" s="66"/>
      <c r="BI22" s="66"/>
      <c r="BJ22" s="66"/>
      <c r="BK22" s="66"/>
    </row>
    <row r="23" spans="1:63" x14ac:dyDescent="0.25">
      <c r="A23" s="64" t="s">
        <v>448</v>
      </c>
      <c r="B23" s="64"/>
      <c r="C23" s="64"/>
      <c r="D23" s="64"/>
      <c r="E23" s="99"/>
      <c r="F23" s="64"/>
      <c r="G23" s="64"/>
      <c r="H23" s="64"/>
      <c r="I23" s="99"/>
      <c r="J23" s="64"/>
      <c r="K23" s="64"/>
      <c r="L23" s="64"/>
      <c r="M23" s="99"/>
      <c r="N23" s="64"/>
      <c r="O23" s="64"/>
      <c r="P23" s="64"/>
      <c r="Q23" s="99"/>
      <c r="R23" s="93">
        <f t="shared" si="0"/>
        <v>0</v>
      </c>
      <c r="S23" s="71">
        <f t="shared" si="2"/>
        <v>0</v>
      </c>
      <c r="T23" s="92"/>
      <c r="U23" s="92"/>
      <c r="V23" s="92"/>
      <c r="W23" s="92"/>
      <c r="X23" s="92"/>
      <c r="Y23" s="66"/>
      <c r="Z23" s="66"/>
      <c r="AA23" s="66"/>
      <c r="AB23" s="66"/>
      <c r="AC23" s="66"/>
      <c r="AD23" s="66"/>
      <c r="AE23" s="66"/>
      <c r="AG23" s="64" t="s">
        <v>448</v>
      </c>
      <c r="AH23" s="64"/>
      <c r="AI23" s="64"/>
      <c r="AJ23" s="64"/>
      <c r="AK23" s="99"/>
      <c r="AL23" s="64"/>
      <c r="AM23" s="64"/>
      <c r="AN23" s="64"/>
      <c r="AO23" s="99"/>
      <c r="AP23" s="64"/>
      <c r="AQ23" s="64"/>
      <c r="AR23" s="64"/>
      <c r="AS23" s="99"/>
      <c r="AT23" s="64"/>
      <c r="AU23" s="64"/>
      <c r="AV23" s="64"/>
      <c r="AW23" s="99"/>
      <c r="AX23" s="93">
        <f t="shared" si="1"/>
        <v>0</v>
      </c>
      <c r="AY23" s="71">
        <f t="shared" si="3"/>
        <v>0</v>
      </c>
      <c r="AZ23" s="66"/>
      <c r="BA23" s="66"/>
      <c r="BB23" s="66"/>
      <c r="BC23" s="66"/>
      <c r="BD23" s="66"/>
      <c r="BE23" s="66"/>
      <c r="BF23" s="66"/>
      <c r="BG23" s="66"/>
      <c r="BH23" s="66"/>
      <c r="BI23" s="66"/>
      <c r="BJ23" s="66"/>
      <c r="BK23" s="66"/>
    </row>
    <row r="24" spans="1:63" x14ac:dyDescent="0.25">
      <c r="A24" s="64" t="s">
        <v>449</v>
      </c>
      <c r="B24" s="64"/>
      <c r="C24" s="64"/>
      <c r="D24" s="64"/>
      <c r="E24" s="99"/>
      <c r="F24" s="64"/>
      <c r="G24" s="64"/>
      <c r="H24" s="64"/>
      <c r="I24" s="99"/>
      <c r="J24" s="64"/>
      <c r="K24" s="64"/>
      <c r="L24" s="64"/>
      <c r="M24" s="99"/>
      <c r="N24" s="64"/>
      <c r="O24" s="64"/>
      <c r="P24" s="64"/>
      <c r="Q24" s="99"/>
      <c r="R24" s="93">
        <f t="shared" si="0"/>
        <v>0</v>
      </c>
      <c r="S24" s="71">
        <f t="shared" si="2"/>
        <v>0</v>
      </c>
      <c r="T24" s="92"/>
      <c r="U24" s="92"/>
      <c r="V24" s="92"/>
      <c r="W24" s="92"/>
      <c r="X24" s="92"/>
      <c r="Y24" s="66"/>
      <c r="Z24" s="66"/>
      <c r="AA24" s="66"/>
      <c r="AB24" s="66"/>
      <c r="AC24" s="66"/>
      <c r="AD24" s="66"/>
      <c r="AE24" s="66"/>
      <c r="AG24" s="64" t="s">
        <v>449</v>
      </c>
      <c r="AH24" s="64"/>
      <c r="AI24" s="64"/>
      <c r="AJ24" s="64"/>
      <c r="AK24" s="99"/>
      <c r="AL24" s="64"/>
      <c r="AM24" s="64"/>
      <c r="AN24" s="64"/>
      <c r="AO24" s="99"/>
      <c r="AP24" s="64"/>
      <c r="AQ24" s="64"/>
      <c r="AR24" s="64"/>
      <c r="AS24" s="99"/>
      <c r="AT24" s="64"/>
      <c r="AU24" s="64"/>
      <c r="AV24" s="64"/>
      <c r="AW24" s="99"/>
      <c r="AX24" s="93">
        <f t="shared" si="1"/>
        <v>0</v>
      </c>
      <c r="AY24" s="71">
        <f t="shared" si="3"/>
        <v>0</v>
      </c>
      <c r="AZ24" s="66"/>
      <c r="BA24" s="66"/>
      <c r="BB24" s="66"/>
      <c r="BC24" s="66"/>
      <c r="BD24" s="66"/>
      <c r="BE24" s="66"/>
      <c r="BF24" s="66"/>
      <c r="BG24" s="66"/>
      <c r="BH24" s="66"/>
      <c r="BI24" s="66"/>
      <c r="BJ24" s="66"/>
      <c r="BK24" s="66"/>
    </row>
    <row r="25" spans="1:63" x14ac:dyDescent="0.25">
      <c r="A25" s="64" t="s">
        <v>450</v>
      </c>
      <c r="B25" s="64"/>
      <c r="C25" s="64"/>
      <c r="D25" s="64"/>
      <c r="E25" s="99"/>
      <c r="F25" s="64"/>
      <c r="G25" s="64"/>
      <c r="H25" s="64"/>
      <c r="I25" s="99"/>
      <c r="J25" s="64"/>
      <c r="K25" s="64"/>
      <c r="L25" s="64"/>
      <c r="M25" s="99"/>
      <c r="N25" s="64"/>
      <c r="O25" s="64"/>
      <c r="P25" s="64"/>
      <c r="Q25" s="99"/>
      <c r="R25" s="93">
        <f t="shared" si="0"/>
        <v>0</v>
      </c>
      <c r="S25" s="71">
        <f t="shared" si="2"/>
        <v>0</v>
      </c>
      <c r="T25" s="92"/>
      <c r="U25" s="92"/>
      <c r="V25" s="92"/>
      <c r="W25" s="92"/>
      <c r="X25" s="92"/>
      <c r="Y25" s="66"/>
      <c r="Z25" s="66"/>
      <c r="AA25" s="66"/>
      <c r="AB25" s="66"/>
      <c r="AC25" s="66"/>
      <c r="AD25" s="66"/>
      <c r="AE25" s="66"/>
      <c r="AG25" s="64" t="s">
        <v>450</v>
      </c>
      <c r="AH25" s="64"/>
      <c r="AI25" s="64"/>
      <c r="AJ25" s="64"/>
      <c r="AK25" s="99"/>
      <c r="AL25" s="64"/>
      <c r="AM25" s="64"/>
      <c r="AN25" s="64"/>
      <c r="AO25" s="99"/>
      <c r="AP25" s="64"/>
      <c r="AQ25" s="64"/>
      <c r="AR25" s="64"/>
      <c r="AS25" s="99"/>
      <c r="AT25" s="64"/>
      <c r="AU25" s="64"/>
      <c r="AV25" s="64"/>
      <c r="AW25" s="99"/>
      <c r="AX25" s="93">
        <f t="shared" si="1"/>
        <v>0</v>
      </c>
      <c r="AY25" s="71">
        <f t="shared" si="3"/>
        <v>0</v>
      </c>
      <c r="AZ25" s="66"/>
      <c r="BA25" s="66"/>
      <c r="BB25" s="66"/>
      <c r="BC25" s="66"/>
      <c r="BD25" s="66"/>
      <c r="BE25" s="66"/>
      <c r="BF25" s="66"/>
      <c r="BG25" s="66"/>
      <c r="BH25" s="66"/>
      <c r="BI25" s="66"/>
      <c r="BJ25" s="66"/>
      <c r="BK25" s="66"/>
    </row>
    <row r="26" spans="1:63" x14ac:dyDescent="0.25">
      <c r="A26" s="64" t="s">
        <v>451</v>
      </c>
      <c r="B26" s="64"/>
      <c r="C26" s="64"/>
      <c r="D26" s="64"/>
      <c r="E26" s="99"/>
      <c r="F26" s="64"/>
      <c r="G26" s="64"/>
      <c r="H26" s="64"/>
      <c r="I26" s="99"/>
      <c r="J26" s="64"/>
      <c r="K26" s="64"/>
      <c r="L26" s="64"/>
      <c r="M26" s="99"/>
      <c r="N26" s="64"/>
      <c r="O26" s="64"/>
      <c r="P26" s="64"/>
      <c r="Q26" s="99"/>
      <c r="R26" s="93">
        <f t="shared" si="0"/>
        <v>0</v>
      </c>
      <c r="S26" s="71">
        <f t="shared" si="2"/>
        <v>0</v>
      </c>
      <c r="T26" s="92"/>
      <c r="U26" s="92"/>
      <c r="V26" s="92"/>
      <c r="W26" s="92"/>
      <c r="X26" s="92"/>
      <c r="Y26" s="66"/>
      <c r="Z26" s="66"/>
      <c r="AA26" s="66"/>
      <c r="AB26" s="66"/>
      <c r="AC26" s="66"/>
      <c r="AD26" s="66"/>
      <c r="AE26" s="66"/>
      <c r="AG26" s="64" t="s">
        <v>451</v>
      </c>
      <c r="AH26" s="64"/>
      <c r="AI26" s="64"/>
      <c r="AJ26" s="64"/>
      <c r="AK26" s="99"/>
      <c r="AL26" s="64"/>
      <c r="AM26" s="64"/>
      <c r="AN26" s="64"/>
      <c r="AO26" s="99"/>
      <c r="AP26" s="64"/>
      <c r="AQ26" s="64"/>
      <c r="AR26" s="64"/>
      <c r="AS26" s="99"/>
      <c r="AT26" s="64"/>
      <c r="AU26" s="64"/>
      <c r="AV26" s="64"/>
      <c r="AW26" s="99"/>
      <c r="AX26" s="93">
        <f t="shared" si="1"/>
        <v>0</v>
      </c>
      <c r="AY26" s="71">
        <f t="shared" si="3"/>
        <v>0</v>
      </c>
      <c r="AZ26" s="66"/>
      <c r="BA26" s="66"/>
      <c r="BB26" s="66"/>
      <c r="BC26" s="66"/>
      <c r="BD26" s="66"/>
      <c r="BE26" s="66"/>
      <c r="BF26" s="66"/>
      <c r="BG26" s="66"/>
      <c r="BH26" s="66"/>
      <c r="BI26" s="66"/>
      <c r="BJ26" s="66"/>
      <c r="BK26" s="66"/>
    </row>
    <row r="27" spans="1:63" x14ac:dyDescent="0.25">
      <c r="A27" s="64" t="s">
        <v>452</v>
      </c>
      <c r="B27" s="64"/>
      <c r="C27" s="64"/>
      <c r="D27" s="64"/>
      <c r="E27" s="99"/>
      <c r="F27" s="64"/>
      <c r="G27" s="64"/>
      <c r="H27" s="64"/>
      <c r="I27" s="99"/>
      <c r="J27" s="64"/>
      <c r="K27" s="64"/>
      <c r="L27" s="64"/>
      <c r="M27" s="99"/>
      <c r="N27" s="64"/>
      <c r="O27" s="64"/>
      <c r="P27" s="64"/>
      <c r="Q27" s="99"/>
      <c r="R27" s="93">
        <f t="shared" si="0"/>
        <v>0</v>
      </c>
      <c r="S27" s="71">
        <f t="shared" si="2"/>
        <v>0</v>
      </c>
      <c r="T27" s="92"/>
      <c r="U27" s="92"/>
      <c r="V27" s="92"/>
      <c r="W27" s="92"/>
      <c r="X27" s="92"/>
      <c r="Y27" s="66"/>
      <c r="Z27" s="66"/>
      <c r="AA27" s="66"/>
      <c r="AB27" s="66"/>
      <c r="AC27" s="66"/>
      <c r="AD27" s="66"/>
      <c r="AE27" s="66"/>
      <c r="AG27" s="64" t="s">
        <v>452</v>
      </c>
      <c r="AH27" s="64"/>
      <c r="AI27" s="64"/>
      <c r="AJ27" s="64"/>
      <c r="AK27" s="99"/>
      <c r="AL27" s="64"/>
      <c r="AM27" s="64"/>
      <c r="AN27" s="64"/>
      <c r="AO27" s="99"/>
      <c r="AP27" s="64"/>
      <c r="AQ27" s="64"/>
      <c r="AR27" s="64"/>
      <c r="AS27" s="99"/>
      <c r="AT27" s="64"/>
      <c r="AU27" s="64"/>
      <c r="AV27" s="64"/>
      <c r="AW27" s="99"/>
      <c r="AX27" s="93">
        <f t="shared" si="1"/>
        <v>0</v>
      </c>
      <c r="AY27" s="71">
        <f t="shared" si="3"/>
        <v>0</v>
      </c>
      <c r="AZ27" s="66"/>
      <c r="BA27" s="66"/>
      <c r="BB27" s="66"/>
      <c r="BC27" s="66"/>
      <c r="BD27" s="66"/>
      <c r="BE27" s="66"/>
      <c r="BF27" s="66"/>
      <c r="BG27" s="66"/>
      <c r="BH27" s="66"/>
      <c r="BI27" s="66"/>
      <c r="BJ27" s="66"/>
      <c r="BK27" s="66"/>
    </row>
    <row r="28" spans="1:63" x14ac:dyDescent="0.25">
      <c r="A28" s="64" t="s">
        <v>453</v>
      </c>
      <c r="B28" s="64"/>
      <c r="C28" s="64"/>
      <c r="D28" s="64"/>
      <c r="E28" s="99"/>
      <c r="F28" s="64"/>
      <c r="G28" s="64"/>
      <c r="H28" s="64"/>
      <c r="I28" s="99"/>
      <c r="J28" s="64"/>
      <c r="K28" s="64"/>
      <c r="L28" s="64"/>
      <c r="M28" s="99"/>
      <c r="N28" s="64"/>
      <c r="O28" s="64"/>
      <c r="P28" s="64"/>
      <c r="Q28" s="99"/>
      <c r="R28" s="93">
        <f t="shared" si="0"/>
        <v>0</v>
      </c>
      <c r="S28" s="71">
        <f t="shared" si="2"/>
        <v>0</v>
      </c>
      <c r="T28" s="92"/>
      <c r="U28" s="92"/>
      <c r="V28" s="92"/>
      <c r="W28" s="92"/>
      <c r="X28" s="92"/>
      <c r="Y28" s="66"/>
      <c r="Z28" s="66"/>
      <c r="AA28" s="66"/>
      <c r="AB28" s="66"/>
      <c r="AC28" s="66"/>
      <c r="AD28" s="66"/>
      <c r="AE28" s="66"/>
      <c r="AG28" s="64" t="s">
        <v>453</v>
      </c>
      <c r="AH28" s="64"/>
      <c r="AI28" s="64"/>
      <c r="AJ28" s="64"/>
      <c r="AK28" s="99"/>
      <c r="AL28" s="64"/>
      <c r="AM28" s="64"/>
      <c r="AN28" s="64"/>
      <c r="AO28" s="99"/>
      <c r="AP28" s="64"/>
      <c r="AQ28" s="64"/>
      <c r="AR28" s="64"/>
      <c r="AS28" s="99"/>
      <c r="AT28" s="64"/>
      <c r="AU28" s="64"/>
      <c r="AV28" s="64"/>
      <c r="AW28" s="99"/>
      <c r="AX28" s="93">
        <f t="shared" si="1"/>
        <v>0</v>
      </c>
      <c r="AY28" s="71">
        <f t="shared" si="3"/>
        <v>0</v>
      </c>
      <c r="AZ28" s="66"/>
      <c r="BA28" s="66"/>
      <c r="BB28" s="66"/>
      <c r="BC28" s="66"/>
      <c r="BD28" s="66"/>
      <c r="BE28" s="66"/>
      <c r="BF28" s="66"/>
      <c r="BG28" s="66"/>
      <c r="BH28" s="66"/>
      <c r="BI28" s="66"/>
      <c r="BJ28" s="66"/>
      <c r="BK28" s="66"/>
    </row>
    <row r="29" spans="1:63" x14ac:dyDescent="0.25">
      <c r="A29" s="64" t="s">
        <v>454</v>
      </c>
      <c r="B29" s="64"/>
      <c r="C29" s="64"/>
      <c r="D29" s="64"/>
      <c r="E29" s="99"/>
      <c r="F29" s="64"/>
      <c r="G29" s="64"/>
      <c r="H29" s="64"/>
      <c r="I29" s="99"/>
      <c r="J29" s="64"/>
      <c r="K29" s="64"/>
      <c r="L29" s="64"/>
      <c r="M29" s="99"/>
      <c r="N29" s="64"/>
      <c r="O29" s="64"/>
      <c r="P29" s="64"/>
      <c r="Q29" s="99"/>
      <c r="R29" s="93">
        <f t="shared" si="0"/>
        <v>0</v>
      </c>
      <c r="S29" s="71">
        <f t="shared" si="2"/>
        <v>0</v>
      </c>
      <c r="T29" s="92"/>
      <c r="U29" s="92"/>
      <c r="V29" s="92"/>
      <c r="W29" s="92"/>
      <c r="X29" s="92"/>
      <c r="Y29" s="66"/>
      <c r="Z29" s="66"/>
      <c r="AA29" s="66"/>
      <c r="AB29" s="66"/>
      <c r="AC29" s="66"/>
      <c r="AD29" s="66"/>
      <c r="AE29" s="66"/>
      <c r="AG29" s="64" t="s">
        <v>454</v>
      </c>
      <c r="AH29" s="64"/>
      <c r="AI29" s="64"/>
      <c r="AJ29" s="64"/>
      <c r="AK29" s="99"/>
      <c r="AL29" s="64"/>
      <c r="AM29" s="64"/>
      <c r="AN29" s="64"/>
      <c r="AO29" s="99"/>
      <c r="AP29" s="64"/>
      <c r="AQ29" s="64"/>
      <c r="AR29" s="64"/>
      <c r="AS29" s="99"/>
      <c r="AT29" s="64"/>
      <c r="AU29" s="64"/>
      <c r="AV29" s="64"/>
      <c r="AW29" s="99"/>
      <c r="AX29" s="93">
        <f t="shared" si="1"/>
        <v>0</v>
      </c>
      <c r="AY29" s="71">
        <f t="shared" si="3"/>
        <v>0</v>
      </c>
      <c r="AZ29" s="66"/>
      <c r="BA29" s="66"/>
      <c r="BB29" s="66"/>
      <c r="BC29" s="66"/>
      <c r="BD29" s="66"/>
      <c r="BE29" s="66"/>
      <c r="BF29" s="66"/>
      <c r="BG29" s="66"/>
      <c r="BH29" s="66"/>
      <c r="BI29" s="66"/>
      <c r="BJ29" s="66"/>
      <c r="BK29" s="66"/>
    </row>
    <row r="30" spans="1:63" x14ac:dyDescent="0.25">
      <c r="A30" s="64" t="s">
        <v>455</v>
      </c>
      <c r="B30" s="64"/>
      <c r="C30" s="64"/>
      <c r="D30" s="64"/>
      <c r="E30" s="99"/>
      <c r="F30" s="64"/>
      <c r="G30" s="64"/>
      <c r="H30" s="64"/>
      <c r="I30" s="99"/>
      <c r="J30" s="64"/>
      <c r="K30" s="64"/>
      <c r="L30" s="64"/>
      <c r="M30" s="99"/>
      <c r="N30" s="64"/>
      <c r="O30" s="64"/>
      <c r="P30" s="64"/>
      <c r="Q30" s="99"/>
      <c r="R30" s="93">
        <f t="shared" si="0"/>
        <v>0</v>
      </c>
      <c r="S30" s="71">
        <f t="shared" si="2"/>
        <v>0</v>
      </c>
      <c r="T30" s="92"/>
      <c r="U30" s="92"/>
      <c r="V30" s="92"/>
      <c r="W30" s="92"/>
      <c r="X30" s="92"/>
      <c r="Y30" s="66"/>
      <c r="Z30" s="66"/>
      <c r="AA30" s="66"/>
      <c r="AB30" s="66"/>
      <c r="AC30" s="66"/>
      <c r="AD30" s="66"/>
      <c r="AE30" s="66"/>
      <c r="AG30" s="64" t="s">
        <v>455</v>
      </c>
      <c r="AH30" s="64"/>
      <c r="AI30" s="64"/>
      <c r="AJ30" s="64"/>
      <c r="AK30" s="99"/>
      <c r="AL30" s="64"/>
      <c r="AM30" s="64"/>
      <c r="AN30" s="64"/>
      <c r="AO30" s="99"/>
      <c r="AP30" s="64"/>
      <c r="AQ30" s="64"/>
      <c r="AR30" s="64"/>
      <c r="AS30" s="99"/>
      <c r="AT30" s="64"/>
      <c r="AU30" s="64"/>
      <c r="AV30" s="64"/>
      <c r="AW30" s="99"/>
      <c r="AX30" s="93">
        <f t="shared" si="1"/>
        <v>0</v>
      </c>
      <c r="AY30" s="71">
        <f t="shared" si="3"/>
        <v>0</v>
      </c>
      <c r="AZ30" s="66"/>
      <c r="BA30" s="66"/>
      <c r="BB30" s="66"/>
      <c r="BC30" s="66"/>
      <c r="BD30" s="66"/>
      <c r="BE30" s="66"/>
      <c r="BF30" s="66"/>
      <c r="BG30" s="66"/>
      <c r="BH30" s="66"/>
      <c r="BI30" s="66"/>
      <c r="BJ30" s="66"/>
      <c r="BK30" s="66"/>
    </row>
    <row r="31" spans="1:63" x14ac:dyDescent="0.25">
      <c r="A31" s="64" t="s">
        <v>456</v>
      </c>
      <c r="B31" s="64"/>
      <c r="C31" s="64"/>
      <c r="D31" s="64"/>
      <c r="E31" s="99"/>
      <c r="F31" s="64"/>
      <c r="G31" s="64"/>
      <c r="H31" s="64"/>
      <c r="I31" s="99"/>
      <c r="J31" s="64"/>
      <c r="K31" s="64"/>
      <c r="L31" s="64"/>
      <c r="M31" s="99"/>
      <c r="N31" s="64"/>
      <c r="O31" s="64"/>
      <c r="P31" s="64"/>
      <c r="Q31" s="99"/>
      <c r="R31" s="93">
        <f t="shared" si="0"/>
        <v>0</v>
      </c>
      <c r="S31" s="71">
        <f t="shared" si="2"/>
        <v>0</v>
      </c>
      <c r="T31" s="92"/>
      <c r="U31" s="92"/>
      <c r="V31" s="92"/>
      <c r="W31" s="92"/>
      <c r="X31" s="92"/>
      <c r="Y31" s="66"/>
      <c r="Z31" s="66"/>
      <c r="AA31" s="66"/>
      <c r="AB31" s="66"/>
      <c r="AC31" s="66"/>
      <c r="AD31" s="66"/>
      <c r="AE31" s="66"/>
      <c r="AG31" s="64" t="s">
        <v>456</v>
      </c>
      <c r="AH31" s="64"/>
      <c r="AI31" s="64"/>
      <c r="AJ31" s="64"/>
      <c r="AK31" s="99"/>
      <c r="AL31" s="64"/>
      <c r="AM31" s="64"/>
      <c r="AN31" s="64"/>
      <c r="AO31" s="99"/>
      <c r="AP31" s="64"/>
      <c r="AQ31" s="64"/>
      <c r="AR31" s="64"/>
      <c r="AS31" s="99"/>
      <c r="AT31" s="64"/>
      <c r="AU31" s="64"/>
      <c r="AV31" s="64"/>
      <c r="AW31" s="99"/>
      <c r="AX31" s="93">
        <f t="shared" si="1"/>
        <v>0</v>
      </c>
      <c r="AY31" s="71">
        <f t="shared" si="3"/>
        <v>0</v>
      </c>
      <c r="AZ31" s="66"/>
      <c r="BA31" s="66"/>
      <c r="BB31" s="66"/>
      <c r="BC31" s="66"/>
      <c r="BD31" s="66"/>
      <c r="BE31" s="66"/>
      <c r="BF31" s="66"/>
      <c r="BG31" s="66"/>
      <c r="BH31" s="66"/>
      <c r="BI31" s="66"/>
      <c r="BJ31" s="66"/>
      <c r="BK31" s="66"/>
    </row>
    <row r="32" spans="1:63" x14ac:dyDescent="0.25">
      <c r="A32" s="68" t="s">
        <v>457</v>
      </c>
      <c r="B32" s="65">
        <f>SUM(B11:B31)</f>
        <v>0</v>
      </c>
      <c r="C32" s="65">
        <f t="shared" ref="C32:AE32" si="4">SUM(C11:C31)</f>
        <v>0</v>
      </c>
      <c r="D32" s="65">
        <f t="shared" si="4"/>
        <v>0</v>
      </c>
      <c r="E32" s="100">
        <f>SUM(E11:E31)</f>
        <v>0</v>
      </c>
      <c r="F32" s="65">
        <f t="shared" si="4"/>
        <v>0</v>
      </c>
      <c r="G32" s="65">
        <f t="shared" si="4"/>
        <v>0</v>
      </c>
      <c r="H32" s="65">
        <f t="shared" si="4"/>
        <v>0</v>
      </c>
      <c r="I32" s="100">
        <f>SUM(I11:I31)</f>
        <v>0</v>
      </c>
      <c r="J32" s="65">
        <f t="shared" si="4"/>
        <v>0</v>
      </c>
      <c r="K32" s="65">
        <f t="shared" si="4"/>
        <v>0</v>
      </c>
      <c r="L32" s="65">
        <f t="shared" si="4"/>
        <v>0</v>
      </c>
      <c r="M32" s="100">
        <f>SUM(M11:M31)</f>
        <v>0</v>
      </c>
      <c r="N32" s="65">
        <f t="shared" si="4"/>
        <v>0</v>
      </c>
      <c r="O32" s="65">
        <f t="shared" si="4"/>
        <v>0</v>
      </c>
      <c r="P32" s="65">
        <f t="shared" si="4"/>
        <v>0</v>
      </c>
      <c r="Q32" s="100">
        <f>SUM(Q11:Q31)</f>
        <v>0</v>
      </c>
      <c r="R32" s="65">
        <f t="shared" si="4"/>
        <v>0</v>
      </c>
      <c r="S32" s="71">
        <f t="shared" si="4"/>
        <v>0</v>
      </c>
      <c r="T32" s="65">
        <f t="shared" si="4"/>
        <v>0</v>
      </c>
      <c r="U32" s="65">
        <f t="shared" si="4"/>
        <v>0</v>
      </c>
      <c r="V32" s="65">
        <f t="shared" si="4"/>
        <v>0</v>
      </c>
      <c r="W32" s="65">
        <f t="shared" si="4"/>
        <v>0</v>
      </c>
      <c r="X32" s="65">
        <f t="shared" si="4"/>
        <v>0</v>
      </c>
      <c r="Y32" s="65">
        <f t="shared" si="4"/>
        <v>0</v>
      </c>
      <c r="Z32" s="65">
        <f t="shared" si="4"/>
        <v>0</v>
      </c>
      <c r="AA32" s="65">
        <f t="shared" si="4"/>
        <v>0</v>
      </c>
      <c r="AB32" s="65">
        <f t="shared" si="4"/>
        <v>0</v>
      </c>
      <c r="AC32" s="65">
        <f t="shared" si="4"/>
        <v>0</v>
      </c>
      <c r="AD32" s="65">
        <f t="shared" si="4"/>
        <v>0</v>
      </c>
      <c r="AE32" s="65">
        <f t="shared" si="4"/>
        <v>0</v>
      </c>
      <c r="AG32" s="68" t="s">
        <v>457</v>
      </c>
      <c r="AH32" s="65">
        <f t="shared" ref="AH32:AW32" si="5">SUM(AH11:AH31)</f>
        <v>0</v>
      </c>
      <c r="AI32" s="65">
        <f t="shared" si="5"/>
        <v>0</v>
      </c>
      <c r="AJ32" s="65">
        <f t="shared" si="5"/>
        <v>0</v>
      </c>
      <c r="AK32" s="100">
        <f t="shared" si="5"/>
        <v>0</v>
      </c>
      <c r="AL32" s="65">
        <f t="shared" si="5"/>
        <v>0</v>
      </c>
      <c r="AM32" s="65">
        <f t="shared" si="5"/>
        <v>0</v>
      </c>
      <c r="AN32" s="65">
        <f t="shared" si="5"/>
        <v>0</v>
      </c>
      <c r="AO32" s="100">
        <f t="shared" si="5"/>
        <v>0</v>
      </c>
      <c r="AP32" s="65">
        <f t="shared" si="5"/>
        <v>0</v>
      </c>
      <c r="AQ32" s="65">
        <f t="shared" si="5"/>
        <v>0</v>
      </c>
      <c r="AR32" s="65">
        <f t="shared" si="5"/>
        <v>0</v>
      </c>
      <c r="AS32" s="100">
        <f t="shared" si="5"/>
        <v>0</v>
      </c>
      <c r="AT32" s="65">
        <f t="shared" si="5"/>
        <v>0</v>
      </c>
      <c r="AU32" s="65">
        <f t="shared" si="5"/>
        <v>0</v>
      </c>
      <c r="AV32" s="65">
        <f t="shared" si="5"/>
        <v>0</v>
      </c>
      <c r="AW32" s="100">
        <f t="shared" si="5"/>
        <v>0</v>
      </c>
      <c r="AX32" s="94">
        <f t="shared" ref="AX32:BK32" si="6">SUM(AX11:AX31)</f>
        <v>0</v>
      </c>
      <c r="AY32" s="72">
        <f t="shared" si="6"/>
        <v>0</v>
      </c>
      <c r="AZ32" s="65">
        <f t="shared" si="6"/>
        <v>0</v>
      </c>
      <c r="BA32" s="65">
        <f t="shared" si="6"/>
        <v>0</v>
      </c>
      <c r="BB32" s="65">
        <f t="shared" si="6"/>
        <v>0</v>
      </c>
      <c r="BC32" s="65">
        <f t="shared" si="6"/>
        <v>0</v>
      </c>
      <c r="BD32" s="65">
        <f t="shared" si="6"/>
        <v>0</v>
      </c>
      <c r="BE32" s="65">
        <f t="shared" si="6"/>
        <v>0</v>
      </c>
      <c r="BF32" s="65">
        <f t="shared" si="6"/>
        <v>0</v>
      </c>
      <c r="BG32" s="65">
        <f t="shared" si="6"/>
        <v>0</v>
      </c>
      <c r="BH32" s="65">
        <f t="shared" si="6"/>
        <v>0</v>
      </c>
      <c r="BI32" s="65">
        <f t="shared" si="6"/>
        <v>0</v>
      </c>
      <c r="BJ32" s="65">
        <f t="shared" si="6"/>
        <v>0</v>
      </c>
      <c r="BK32" s="65">
        <f t="shared" si="6"/>
        <v>0</v>
      </c>
    </row>
    <row r="35" spans="1:63" ht="30" customHeight="1" x14ac:dyDescent="0.25">
      <c r="A35" s="524" t="s">
        <v>418</v>
      </c>
      <c r="B35" s="96" t="s">
        <v>29</v>
      </c>
      <c r="C35" s="96" t="s">
        <v>8</v>
      </c>
      <c r="D35" s="521" t="s">
        <v>30</v>
      </c>
      <c r="E35" s="522"/>
      <c r="F35" s="96" t="s">
        <v>31</v>
      </c>
      <c r="G35" s="96" t="s">
        <v>32</v>
      </c>
      <c r="H35" s="521" t="s">
        <v>33</v>
      </c>
      <c r="I35" s="522"/>
      <c r="J35" s="96" t="s">
        <v>34</v>
      </c>
      <c r="K35" s="96" t="s">
        <v>35</v>
      </c>
      <c r="L35" s="521" t="s">
        <v>36</v>
      </c>
      <c r="M35" s="522"/>
      <c r="N35" s="96" t="s">
        <v>37</v>
      </c>
      <c r="O35" s="96" t="s">
        <v>38</v>
      </c>
      <c r="P35" s="521" t="s">
        <v>39</v>
      </c>
      <c r="Q35" s="522"/>
      <c r="R35" s="521" t="s">
        <v>419</v>
      </c>
      <c r="S35" s="522"/>
      <c r="T35" s="521" t="s">
        <v>420</v>
      </c>
      <c r="U35" s="523"/>
      <c r="V35" s="523"/>
      <c r="W35" s="523"/>
      <c r="X35" s="523"/>
      <c r="Y35" s="522"/>
      <c r="Z35" s="521" t="s">
        <v>421</v>
      </c>
      <c r="AA35" s="523"/>
      <c r="AB35" s="523"/>
      <c r="AC35" s="523"/>
      <c r="AD35" s="523"/>
      <c r="AE35" s="522"/>
      <c r="AG35" s="524" t="s">
        <v>418</v>
      </c>
      <c r="AH35" s="96" t="s">
        <v>29</v>
      </c>
      <c r="AI35" s="96" t="s">
        <v>8</v>
      </c>
      <c r="AJ35" s="521" t="s">
        <v>30</v>
      </c>
      <c r="AK35" s="522"/>
      <c r="AL35" s="96" t="s">
        <v>31</v>
      </c>
      <c r="AM35" s="96" t="s">
        <v>32</v>
      </c>
      <c r="AN35" s="521" t="s">
        <v>33</v>
      </c>
      <c r="AO35" s="522"/>
      <c r="AP35" s="96" t="s">
        <v>34</v>
      </c>
      <c r="AQ35" s="96" t="s">
        <v>35</v>
      </c>
      <c r="AR35" s="521" t="s">
        <v>36</v>
      </c>
      <c r="AS35" s="522"/>
      <c r="AT35" s="96" t="s">
        <v>37</v>
      </c>
      <c r="AU35" s="96" t="s">
        <v>38</v>
      </c>
      <c r="AV35" s="521" t="s">
        <v>39</v>
      </c>
      <c r="AW35" s="522"/>
      <c r="AX35" s="521" t="s">
        <v>419</v>
      </c>
      <c r="AY35" s="522"/>
      <c r="AZ35" s="521" t="s">
        <v>420</v>
      </c>
      <c r="BA35" s="523"/>
      <c r="BB35" s="523"/>
      <c r="BC35" s="523"/>
      <c r="BD35" s="523"/>
      <c r="BE35" s="522"/>
      <c r="BF35" s="521" t="s">
        <v>421</v>
      </c>
      <c r="BG35" s="523"/>
      <c r="BH35" s="523"/>
      <c r="BI35" s="523"/>
      <c r="BJ35" s="523"/>
      <c r="BK35" s="522"/>
    </row>
    <row r="36" spans="1:63" ht="36" customHeight="1" x14ac:dyDescent="0.25">
      <c r="A36" s="525"/>
      <c r="B36" s="46" t="s">
        <v>422</v>
      </c>
      <c r="C36" s="46" t="s">
        <v>422</v>
      </c>
      <c r="D36" s="46" t="s">
        <v>422</v>
      </c>
      <c r="E36" s="46" t="s">
        <v>423</v>
      </c>
      <c r="F36" s="46" t="s">
        <v>422</v>
      </c>
      <c r="G36" s="46" t="s">
        <v>422</v>
      </c>
      <c r="H36" s="46" t="s">
        <v>422</v>
      </c>
      <c r="I36" s="46" t="s">
        <v>423</v>
      </c>
      <c r="J36" s="46" t="s">
        <v>422</v>
      </c>
      <c r="K36" s="46" t="s">
        <v>422</v>
      </c>
      <c r="L36" s="46" t="s">
        <v>422</v>
      </c>
      <c r="M36" s="46" t="s">
        <v>423</v>
      </c>
      <c r="N36" s="46" t="s">
        <v>422</v>
      </c>
      <c r="O36" s="46" t="s">
        <v>422</v>
      </c>
      <c r="P36" s="46" t="s">
        <v>422</v>
      </c>
      <c r="Q36" s="46" t="s">
        <v>423</v>
      </c>
      <c r="R36" s="46" t="s">
        <v>422</v>
      </c>
      <c r="S36" s="46" t="s">
        <v>423</v>
      </c>
      <c r="T36" s="90" t="s">
        <v>424</v>
      </c>
      <c r="U36" s="90" t="s">
        <v>425</v>
      </c>
      <c r="V36" s="90" t="s">
        <v>426</v>
      </c>
      <c r="W36" s="90" t="s">
        <v>427</v>
      </c>
      <c r="X36" s="91" t="s">
        <v>428</v>
      </c>
      <c r="Y36" s="90" t="s">
        <v>429</v>
      </c>
      <c r="Z36" s="46" t="s">
        <v>430</v>
      </c>
      <c r="AA36" s="63" t="s">
        <v>431</v>
      </c>
      <c r="AB36" s="46" t="s">
        <v>432</v>
      </c>
      <c r="AC36" s="46" t="s">
        <v>433</v>
      </c>
      <c r="AD36" s="46" t="s">
        <v>434</v>
      </c>
      <c r="AE36" s="46" t="s">
        <v>435</v>
      </c>
      <c r="AG36" s="525"/>
      <c r="AH36" s="46" t="s">
        <v>422</v>
      </c>
      <c r="AI36" s="46" t="s">
        <v>422</v>
      </c>
      <c r="AJ36" s="46" t="s">
        <v>422</v>
      </c>
      <c r="AK36" s="46" t="s">
        <v>423</v>
      </c>
      <c r="AL36" s="46" t="s">
        <v>422</v>
      </c>
      <c r="AM36" s="46" t="s">
        <v>422</v>
      </c>
      <c r="AN36" s="46" t="s">
        <v>422</v>
      </c>
      <c r="AO36" s="46" t="s">
        <v>423</v>
      </c>
      <c r="AP36" s="46" t="s">
        <v>422</v>
      </c>
      <c r="AQ36" s="46" t="s">
        <v>422</v>
      </c>
      <c r="AR36" s="46" t="s">
        <v>422</v>
      </c>
      <c r="AS36" s="46" t="s">
        <v>423</v>
      </c>
      <c r="AT36" s="46" t="s">
        <v>422</v>
      </c>
      <c r="AU36" s="46" t="s">
        <v>422</v>
      </c>
      <c r="AV36" s="46" t="s">
        <v>422</v>
      </c>
      <c r="AW36" s="46" t="s">
        <v>423</v>
      </c>
      <c r="AX36" s="46" t="s">
        <v>422</v>
      </c>
      <c r="AY36" s="46" t="s">
        <v>423</v>
      </c>
      <c r="AZ36" s="90" t="s">
        <v>424</v>
      </c>
      <c r="BA36" s="90" t="s">
        <v>425</v>
      </c>
      <c r="BB36" s="90" t="s">
        <v>426</v>
      </c>
      <c r="BC36" s="90" t="s">
        <v>427</v>
      </c>
      <c r="BD36" s="91" t="s">
        <v>428</v>
      </c>
      <c r="BE36" s="90" t="s">
        <v>429</v>
      </c>
      <c r="BF36" s="88" t="s">
        <v>430</v>
      </c>
      <c r="BG36" s="89" t="s">
        <v>431</v>
      </c>
      <c r="BH36" s="88" t="s">
        <v>432</v>
      </c>
      <c r="BI36" s="88" t="s">
        <v>433</v>
      </c>
      <c r="BJ36" s="88" t="s">
        <v>434</v>
      </c>
      <c r="BK36" s="88" t="s">
        <v>435</v>
      </c>
    </row>
    <row r="37" spans="1:63" x14ac:dyDescent="0.25">
      <c r="A37" s="64" t="s">
        <v>436</v>
      </c>
      <c r="B37" s="64"/>
      <c r="C37" s="64"/>
      <c r="D37" s="64"/>
      <c r="E37" s="99"/>
      <c r="F37" s="64"/>
      <c r="G37" s="64"/>
      <c r="H37" s="64"/>
      <c r="I37" s="99"/>
      <c r="J37" s="64"/>
      <c r="K37" s="64"/>
      <c r="L37" s="64"/>
      <c r="M37" s="99"/>
      <c r="N37" s="64"/>
      <c r="O37" s="64"/>
      <c r="P37" s="64"/>
      <c r="Q37" s="99"/>
      <c r="R37" s="93">
        <f t="shared" ref="R37:R57" si="7">B37+C37+D37+F37+G37+H37+J37+K37+L37+N37+O37+P37</f>
        <v>0</v>
      </c>
      <c r="S37" s="71">
        <f>+E37+I37+M37+Q37</f>
        <v>0</v>
      </c>
      <c r="T37" s="92"/>
      <c r="U37" s="92"/>
      <c r="V37" s="92"/>
      <c r="W37" s="92"/>
      <c r="X37" s="92"/>
      <c r="Y37" s="66"/>
      <c r="Z37" s="66"/>
      <c r="AA37" s="66"/>
      <c r="AB37" s="66"/>
      <c r="AC37" s="66"/>
      <c r="AD37" s="66"/>
      <c r="AE37" s="67"/>
      <c r="AG37" s="64" t="s">
        <v>436</v>
      </c>
      <c r="AH37" s="64"/>
      <c r="AI37" s="64"/>
      <c r="AJ37" s="64"/>
      <c r="AK37" s="99"/>
      <c r="AL37" s="64"/>
      <c r="AM37" s="64"/>
      <c r="AN37" s="64"/>
      <c r="AO37" s="99"/>
      <c r="AP37" s="64"/>
      <c r="AQ37" s="64"/>
      <c r="AR37" s="64"/>
      <c r="AS37" s="99"/>
      <c r="AT37" s="64"/>
      <c r="AU37" s="64"/>
      <c r="AV37" s="64"/>
      <c r="AW37" s="99"/>
      <c r="AX37" s="93">
        <f t="shared" ref="AX37:AX57" si="8">AH37+AI37+AJ37+AL37+AM37+AN37+AP37+AQ37+AR37+AT37+AU37+AV37</f>
        <v>0</v>
      </c>
      <c r="AY37" s="71">
        <f>+AK37+AO37+AS37+AW37</f>
        <v>0</v>
      </c>
      <c r="AZ37" s="66"/>
      <c r="BA37" s="66"/>
      <c r="BB37" s="66"/>
      <c r="BC37" s="66"/>
      <c r="BD37" s="66"/>
      <c r="BE37" s="66"/>
      <c r="BF37" s="66"/>
      <c r="BG37" s="66"/>
      <c r="BH37" s="66"/>
      <c r="BI37" s="66"/>
      <c r="BJ37" s="66"/>
      <c r="BK37" s="67"/>
    </row>
    <row r="38" spans="1:63" x14ac:dyDescent="0.25">
      <c r="A38" s="64" t="s">
        <v>437</v>
      </c>
      <c r="B38" s="64"/>
      <c r="C38" s="64"/>
      <c r="D38" s="64"/>
      <c r="E38" s="99"/>
      <c r="F38" s="64"/>
      <c r="G38" s="64"/>
      <c r="H38" s="64"/>
      <c r="I38" s="99"/>
      <c r="J38" s="64"/>
      <c r="K38" s="64"/>
      <c r="L38" s="64"/>
      <c r="M38" s="99"/>
      <c r="N38" s="64"/>
      <c r="O38" s="64"/>
      <c r="P38" s="64"/>
      <c r="Q38" s="99"/>
      <c r="R38" s="93">
        <f t="shared" si="7"/>
        <v>0</v>
      </c>
      <c r="S38" s="71">
        <f t="shared" ref="S38:S57" si="9">+E38+I38+M38+Q38</f>
        <v>0</v>
      </c>
      <c r="T38" s="92"/>
      <c r="U38" s="92"/>
      <c r="V38" s="92"/>
      <c r="W38" s="92"/>
      <c r="X38" s="92"/>
      <c r="Y38" s="66"/>
      <c r="Z38" s="66"/>
      <c r="AA38" s="66"/>
      <c r="AB38" s="66"/>
      <c r="AC38" s="66"/>
      <c r="AD38" s="66"/>
      <c r="AE38" s="66"/>
      <c r="AG38" s="64" t="s">
        <v>437</v>
      </c>
      <c r="AH38" s="64"/>
      <c r="AI38" s="64"/>
      <c r="AJ38" s="64"/>
      <c r="AK38" s="99"/>
      <c r="AL38" s="64"/>
      <c r="AM38" s="64"/>
      <c r="AN38" s="64"/>
      <c r="AO38" s="99"/>
      <c r="AP38" s="64"/>
      <c r="AQ38" s="64"/>
      <c r="AR38" s="64"/>
      <c r="AS38" s="99"/>
      <c r="AT38" s="64"/>
      <c r="AU38" s="64"/>
      <c r="AV38" s="64"/>
      <c r="AW38" s="99"/>
      <c r="AX38" s="93">
        <f t="shared" si="8"/>
        <v>0</v>
      </c>
      <c r="AY38" s="71">
        <f t="shared" ref="AY38:AY57" si="10">+AK38+AO38+AS38+AW38</f>
        <v>0</v>
      </c>
      <c r="AZ38" s="66"/>
      <c r="BA38" s="66"/>
      <c r="BB38" s="66"/>
      <c r="BC38" s="66"/>
      <c r="BD38" s="66"/>
      <c r="BE38" s="66"/>
      <c r="BF38" s="66"/>
      <c r="BG38" s="66"/>
      <c r="BH38" s="66"/>
      <c r="BI38" s="66"/>
      <c r="BJ38" s="66"/>
      <c r="BK38" s="66"/>
    </row>
    <row r="39" spans="1:63" x14ac:dyDescent="0.25">
      <c r="A39" s="64" t="s">
        <v>438</v>
      </c>
      <c r="B39" s="64"/>
      <c r="C39" s="64"/>
      <c r="D39" s="64"/>
      <c r="E39" s="99"/>
      <c r="F39" s="64"/>
      <c r="G39" s="64"/>
      <c r="H39" s="64"/>
      <c r="I39" s="99"/>
      <c r="J39" s="64"/>
      <c r="K39" s="64"/>
      <c r="L39" s="64"/>
      <c r="M39" s="99"/>
      <c r="N39" s="64"/>
      <c r="O39" s="64"/>
      <c r="P39" s="64"/>
      <c r="Q39" s="99"/>
      <c r="R39" s="93">
        <f t="shared" si="7"/>
        <v>0</v>
      </c>
      <c r="S39" s="71">
        <f t="shared" si="9"/>
        <v>0</v>
      </c>
      <c r="T39" s="92"/>
      <c r="U39" s="92"/>
      <c r="V39" s="92"/>
      <c r="W39" s="92"/>
      <c r="X39" s="92"/>
      <c r="Y39" s="66"/>
      <c r="Z39" s="66"/>
      <c r="AA39" s="66"/>
      <c r="AB39" s="66"/>
      <c r="AC39" s="66"/>
      <c r="AD39" s="66"/>
      <c r="AE39" s="66"/>
      <c r="AG39" s="64" t="s">
        <v>438</v>
      </c>
      <c r="AH39" s="64"/>
      <c r="AI39" s="64"/>
      <c r="AJ39" s="64"/>
      <c r="AK39" s="99"/>
      <c r="AL39" s="64"/>
      <c r="AM39" s="64"/>
      <c r="AN39" s="64"/>
      <c r="AO39" s="99"/>
      <c r="AP39" s="64"/>
      <c r="AQ39" s="64"/>
      <c r="AR39" s="64"/>
      <c r="AS39" s="99"/>
      <c r="AT39" s="64"/>
      <c r="AU39" s="64"/>
      <c r="AV39" s="64"/>
      <c r="AW39" s="99"/>
      <c r="AX39" s="93">
        <f t="shared" si="8"/>
        <v>0</v>
      </c>
      <c r="AY39" s="71">
        <f t="shared" si="10"/>
        <v>0</v>
      </c>
      <c r="AZ39" s="66"/>
      <c r="BA39" s="66"/>
      <c r="BB39" s="66"/>
      <c r="BC39" s="66"/>
      <c r="BD39" s="66"/>
      <c r="BE39" s="66"/>
      <c r="BF39" s="66"/>
      <c r="BG39" s="66"/>
      <c r="BH39" s="66"/>
      <c r="BI39" s="66"/>
      <c r="BJ39" s="66"/>
      <c r="BK39" s="66"/>
    </row>
    <row r="40" spans="1:63" x14ac:dyDescent="0.25">
      <c r="A40" s="64" t="s">
        <v>439</v>
      </c>
      <c r="B40" s="64"/>
      <c r="C40" s="64"/>
      <c r="D40" s="64"/>
      <c r="E40" s="99"/>
      <c r="F40" s="64"/>
      <c r="G40" s="64"/>
      <c r="H40" s="64"/>
      <c r="I40" s="99"/>
      <c r="J40" s="64"/>
      <c r="K40" s="64"/>
      <c r="L40" s="64"/>
      <c r="M40" s="99"/>
      <c r="N40" s="64"/>
      <c r="O40" s="64"/>
      <c r="P40" s="64"/>
      <c r="Q40" s="99"/>
      <c r="R40" s="93">
        <f t="shared" si="7"/>
        <v>0</v>
      </c>
      <c r="S40" s="71">
        <f t="shared" si="9"/>
        <v>0</v>
      </c>
      <c r="T40" s="92"/>
      <c r="U40" s="92"/>
      <c r="V40" s="92"/>
      <c r="W40" s="92"/>
      <c r="X40" s="92"/>
      <c r="Y40" s="66"/>
      <c r="Z40" s="66"/>
      <c r="AA40" s="66"/>
      <c r="AB40" s="66"/>
      <c r="AC40" s="66"/>
      <c r="AD40" s="66"/>
      <c r="AE40" s="66"/>
      <c r="AG40" s="64" t="s">
        <v>439</v>
      </c>
      <c r="AH40" s="64"/>
      <c r="AI40" s="64"/>
      <c r="AJ40" s="64"/>
      <c r="AK40" s="99"/>
      <c r="AL40" s="64"/>
      <c r="AM40" s="64"/>
      <c r="AN40" s="64"/>
      <c r="AO40" s="99"/>
      <c r="AP40" s="64"/>
      <c r="AQ40" s="64"/>
      <c r="AR40" s="64"/>
      <c r="AS40" s="99"/>
      <c r="AT40" s="64"/>
      <c r="AU40" s="64"/>
      <c r="AV40" s="64"/>
      <c r="AW40" s="99"/>
      <c r="AX40" s="93">
        <f t="shared" si="8"/>
        <v>0</v>
      </c>
      <c r="AY40" s="71">
        <f t="shared" si="10"/>
        <v>0</v>
      </c>
      <c r="AZ40" s="66"/>
      <c r="BA40" s="66"/>
      <c r="BB40" s="66"/>
      <c r="BC40" s="66"/>
      <c r="BD40" s="66"/>
      <c r="BE40" s="66"/>
      <c r="BF40" s="66"/>
      <c r="BG40" s="66"/>
      <c r="BH40" s="66"/>
      <c r="BI40" s="66"/>
      <c r="BJ40" s="66"/>
      <c r="BK40" s="66"/>
    </row>
    <row r="41" spans="1:63" x14ac:dyDescent="0.25">
      <c r="A41" s="64" t="s">
        <v>440</v>
      </c>
      <c r="B41" s="64"/>
      <c r="C41" s="64"/>
      <c r="D41" s="64"/>
      <c r="E41" s="99"/>
      <c r="F41" s="64"/>
      <c r="G41" s="64"/>
      <c r="H41" s="64"/>
      <c r="I41" s="99"/>
      <c r="J41" s="64"/>
      <c r="K41" s="64"/>
      <c r="L41" s="64"/>
      <c r="M41" s="99"/>
      <c r="N41" s="64"/>
      <c r="O41" s="64"/>
      <c r="P41" s="64"/>
      <c r="Q41" s="99"/>
      <c r="R41" s="93">
        <f t="shared" si="7"/>
        <v>0</v>
      </c>
      <c r="S41" s="71">
        <f t="shared" si="9"/>
        <v>0</v>
      </c>
      <c r="T41" s="92"/>
      <c r="U41" s="92"/>
      <c r="V41" s="92"/>
      <c r="W41" s="92"/>
      <c r="X41" s="92"/>
      <c r="Y41" s="66"/>
      <c r="Z41" s="66"/>
      <c r="AA41" s="66"/>
      <c r="AB41" s="66"/>
      <c r="AC41" s="66"/>
      <c r="AD41" s="66"/>
      <c r="AE41" s="66"/>
      <c r="AG41" s="64" t="s">
        <v>440</v>
      </c>
      <c r="AH41" s="64"/>
      <c r="AI41" s="64"/>
      <c r="AJ41" s="64"/>
      <c r="AK41" s="99"/>
      <c r="AL41" s="64"/>
      <c r="AM41" s="64"/>
      <c r="AN41" s="64"/>
      <c r="AO41" s="99"/>
      <c r="AP41" s="64"/>
      <c r="AQ41" s="64"/>
      <c r="AR41" s="64"/>
      <c r="AS41" s="99"/>
      <c r="AT41" s="64"/>
      <c r="AU41" s="64"/>
      <c r="AV41" s="64"/>
      <c r="AW41" s="99"/>
      <c r="AX41" s="93">
        <f t="shared" si="8"/>
        <v>0</v>
      </c>
      <c r="AY41" s="71">
        <f t="shared" si="10"/>
        <v>0</v>
      </c>
      <c r="AZ41" s="66"/>
      <c r="BA41" s="66"/>
      <c r="BB41" s="66"/>
      <c r="BC41" s="66"/>
      <c r="BD41" s="66"/>
      <c r="BE41" s="66"/>
      <c r="BF41" s="66"/>
      <c r="BG41" s="66"/>
      <c r="BH41" s="66"/>
      <c r="BI41" s="66"/>
      <c r="BJ41" s="66"/>
      <c r="BK41" s="66"/>
    </row>
    <row r="42" spans="1:63" x14ac:dyDescent="0.25">
      <c r="A42" s="64" t="s">
        <v>441</v>
      </c>
      <c r="B42" s="64"/>
      <c r="C42" s="64"/>
      <c r="D42" s="64"/>
      <c r="E42" s="99"/>
      <c r="F42" s="64"/>
      <c r="G42" s="64"/>
      <c r="H42" s="64"/>
      <c r="I42" s="99"/>
      <c r="J42" s="64"/>
      <c r="K42" s="64"/>
      <c r="L42" s="64"/>
      <c r="M42" s="99"/>
      <c r="N42" s="64"/>
      <c r="O42" s="64"/>
      <c r="P42" s="64"/>
      <c r="Q42" s="99"/>
      <c r="R42" s="93">
        <f t="shared" si="7"/>
        <v>0</v>
      </c>
      <c r="S42" s="71">
        <f t="shared" si="9"/>
        <v>0</v>
      </c>
      <c r="T42" s="92"/>
      <c r="U42" s="92"/>
      <c r="V42" s="92"/>
      <c r="W42" s="92"/>
      <c r="X42" s="92"/>
      <c r="Y42" s="66"/>
      <c r="Z42" s="66"/>
      <c r="AA42" s="66"/>
      <c r="AB42" s="66"/>
      <c r="AC42" s="66"/>
      <c r="AD42" s="66"/>
      <c r="AE42" s="66"/>
      <c r="AG42" s="64" t="s">
        <v>441</v>
      </c>
      <c r="AH42" s="64"/>
      <c r="AI42" s="64"/>
      <c r="AJ42" s="64"/>
      <c r="AK42" s="99"/>
      <c r="AL42" s="64"/>
      <c r="AM42" s="64"/>
      <c r="AN42" s="64"/>
      <c r="AO42" s="99"/>
      <c r="AP42" s="64"/>
      <c r="AQ42" s="64"/>
      <c r="AR42" s="64"/>
      <c r="AS42" s="99"/>
      <c r="AT42" s="64"/>
      <c r="AU42" s="64"/>
      <c r="AV42" s="64"/>
      <c r="AW42" s="99"/>
      <c r="AX42" s="93">
        <f t="shared" si="8"/>
        <v>0</v>
      </c>
      <c r="AY42" s="71">
        <f t="shared" si="10"/>
        <v>0</v>
      </c>
      <c r="AZ42" s="66"/>
      <c r="BA42" s="66"/>
      <c r="BB42" s="66"/>
      <c r="BC42" s="66"/>
      <c r="BD42" s="66"/>
      <c r="BE42" s="66"/>
      <c r="BF42" s="66"/>
      <c r="BG42" s="66"/>
      <c r="BH42" s="66"/>
      <c r="BI42" s="66"/>
      <c r="BJ42" s="66"/>
      <c r="BK42" s="66"/>
    </row>
    <row r="43" spans="1:63" x14ac:dyDescent="0.25">
      <c r="A43" s="64" t="s">
        <v>442</v>
      </c>
      <c r="B43" s="64"/>
      <c r="C43" s="64"/>
      <c r="D43" s="64"/>
      <c r="E43" s="99"/>
      <c r="F43" s="64"/>
      <c r="G43" s="64"/>
      <c r="H43" s="64"/>
      <c r="I43" s="99"/>
      <c r="J43" s="64"/>
      <c r="K43" s="64"/>
      <c r="L43" s="64"/>
      <c r="M43" s="99"/>
      <c r="N43" s="64"/>
      <c r="O43" s="64"/>
      <c r="P43" s="64"/>
      <c r="Q43" s="99"/>
      <c r="R43" s="93">
        <f t="shared" si="7"/>
        <v>0</v>
      </c>
      <c r="S43" s="71">
        <f t="shared" si="9"/>
        <v>0</v>
      </c>
      <c r="T43" s="92"/>
      <c r="U43" s="92"/>
      <c r="V43" s="92"/>
      <c r="W43" s="92"/>
      <c r="X43" s="92"/>
      <c r="Y43" s="66"/>
      <c r="Z43" s="66"/>
      <c r="AA43" s="66"/>
      <c r="AB43" s="66"/>
      <c r="AC43" s="66"/>
      <c r="AD43" s="66"/>
      <c r="AE43" s="66"/>
      <c r="AG43" s="64" t="s">
        <v>442</v>
      </c>
      <c r="AH43" s="64"/>
      <c r="AI43" s="64"/>
      <c r="AJ43" s="64"/>
      <c r="AK43" s="99"/>
      <c r="AL43" s="64"/>
      <c r="AM43" s="64"/>
      <c r="AN43" s="64"/>
      <c r="AO43" s="99"/>
      <c r="AP43" s="64"/>
      <c r="AQ43" s="64"/>
      <c r="AR43" s="64"/>
      <c r="AS43" s="99"/>
      <c r="AT43" s="64"/>
      <c r="AU43" s="64"/>
      <c r="AV43" s="64"/>
      <c r="AW43" s="99"/>
      <c r="AX43" s="93">
        <f t="shared" si="8"/>
        <v>0</v>
      </c>
      <c r="AY43" s="71">
        <f t="shared" si="10"/>
        <v>0</v>
      </c>
      <c r="AZ43" s="66"/>
      <c r="BA43" s="66"/>
      <c r="BB43" s="66"/>
      <c r="BC43" s="66"/>
      <c r="BD43" s="66"/>
      <c r="BE43" s="66"/>
      <c r="BF43" s="66"/>
      <c r="BG43" s="66"/>
      <c r="BH43" s="66"/>
      <c r="BI43" s="66"/>
      <c r="BJ43" s="66"/>
      <c r="BK43" s="66"/>
    </row>
    <row r="44" spans="1:63" x14ac:dyDescent="0.25">
      <c r="A44" s="64" t="s">
        <v>443</v>
      </c>
      <c r="B44" s="64"/>
      <c r="C44" s="64"/>
      <c r="D44" s="64"/>
      <c r="E44" s="99"/>
      <c r="F44" s="64"/>
      <c r="G44" s="64"/>
      <c r="H44" s="64"/>
      <c r="I44" s="99"/>
      <c r="J44" s="64"/>
      <c r="K44" s="64"/>
      <c r="L44" s="64"/>
      <c r="M44" s="99"/>
      <c r="N44" s="64"/>
      <c r="O44" s="64"/>
      <c r="P44" s="64"/>
      <c r="Q44" s="99"/>
      <c r="R44" s="93">
        <f t="shared" si="7"/>
        <v>0</v>
      </c>
      <c r="S44" s="71">
        <f t="shared" si="9"/>
        <v>0</v>
      </c>
      <c r="T44" s="92"/>
      <c r="U44" s="92"/>
      <c r="V44" s="92"/>
      <c r="W44" s="92"/>
      <c r="X44" s="92"/>
      <c r="Y44" s="66"/>
      <c r="Z44" s="66"/>
      <c r="AA44" s="66"/>
      <c r="AB44" s="66"/>
      <c r="AC44" s="66"/>
      <c r="AD44" s="66"/>
      <c r="AE44" s="66"/>
      <c r="AG44" s="64" t="s">
        <v>443</v>
      </c>
      <c r="AH44" s="64"/>
      <c r="AI44" s="64"/>
      <c r="AJ44" s="64"/>
      <c r="AK44" s="99"/>
      <c r="AL44" s="64"/>
      <c r="AM44" s="64"/>
      <c r="AN44" s="64"/>
      <c r="AO44" s="99"/>
      <c r="AP44" s="64"/>
      <c r="AQ44" s="64"/>
      <c r="AR44" s="64"/>
      <c r="AS44" s="99"/>
      <c r="AT44" s="64"/>
      <c r="AU44" s="64"/>
      <c r="AV44" s="64"/>
      <c r="AW44" s="99"/>
      <c r="AX44" s="93">
        <f t="shared" si="8"/>
        <v>0</v>
      </c>
      <c r="AY44" s="71">
        <f t="shared" si="10"/>
        <v>0</v>
      </c>
      <c r="AZ44" s="66"/>
      <c r="BA44" s="66"/>
      <c r="BB44" s="66"/>
      <c r="BC44" s="66"/>
      <c r="BD44" s="66"/>
      <c r="BE44" s="66"/>
      <c r="BF44" s="66"/>
      <c r="BG44" s="66"/>
      <c r="BH44" s="66"/>
      <c r="BI44" s="66"/>
      <c r="BJ44" s="66"/>
      <c r="BK44" s="66"/>
    </row>
    <row r="45" spans="1:63" x14ac:dyDescent="0.25">
      <c r="A45" s="64" t="s">
        <v>444</v>
      </c>
      <c r="B45" s="64"/>
      <c r="C45" s="64"/>
      <c r="D45" s="64"/>
      <c r="E45" s="99"/>
      <c r="F45" s="64"/>
      <c r="G45" s="64"/>
      <c r="H45" s="64"/>
      <c r="I45" s="99"/>
      <c r="J45" s="64"/>
      <c r="K45" s="64"/>
      <c r="L45" s="64"/>
      <c r="M45" s="99"/>
      <c r="N45" s="64"/>
      <c r="O45" s="64"/>
      <c r="P45" s="64"/>
      <c r="Q45" s="99"/>
      <c r="R45" s="93">
        <f t="shared" si="7"/>
        <v>0</v>
      </c>
      <c r="S45" s="71">
        <f t="shared" si="9"/>
        <v>0</v>
      </c>
      <c r="T45" s="92"/>
      <c r="U45" s="92"/>
      <c r="V45" s="92"/>
      <c r="W45" s="92"/>
      <c r="X45" s="92"/>
      <c r="Y45" s="66"/>
      <c r="Z45" s="66"/>
      <c r="AA45" s="66"/>
      <c r="AB45" s="66"/>
      <c r="AC45" s="66"/>
      <c r="AD45" s="66"/>
      <c r="AE45" s="66"/>
      <c r="AG45" s="64" t="s">
        <v>444</v>
      </c>
      <c r="AH45" s="64"/>
      <c r="AI45" s="64"/>
      <c r="AJ45" s="64"/>
      <c r="AK45" s="99"/>
      <c r="AL45" s="64"/>
      <c r="AM45" s="64"/>
      <c r="AN45" s="64"/>
      <c r="AO45" s="99"/>
      <c r="AP45" s="64"/>
      <c r="AQ45" s="64"/>
      <c r="AR45" s="64"/>
      <c r="AS45" s="99"/>
      <c r="AT45" s="64"/>
      <c r="AU45" s="64"/>
      <c r="AV45" s="64"/>
      <c r="AW45" s="99"/>
      <c r="AX45" s="93">
        <f t="shared" si="8"/>
        <v>0</v>
      </c>
      <c r="AY45" s="71">
        <f t="shared" si="10"/>
        <v>0</v>
      </c>
      <c r="AZ45" s="66"/>
      <c r="BA45" s="66"/>
      <c r="BB45" s="66"/>
      <c r="BC45" s="66"/>
      <c r="BD45" s="66"/>
      <c r="BE45" s="66"/>
      <c r="BF45" s="66"/>
      <c r="BG45" s="66"/>
      <c r="BH45" s="66"/>
      <c r="BI45" s="64"/>
      <c r="BJ45" s="64"/>
      <c r="BK45" s="64"/>
    </row>
    <row r="46" spans="1:63" x14ac:dyDescent="0.25">
      <c r="A46" s="64" t="s">
        <v>445</v>
      </c>
      <c r="B46" s="64"/>
      <c r="C46" s="64"/>
      <c r="D46" s="64"/>
      <c r="E46" s="99"/>
      <c r="F46" s="64"/>
      <c r="G46" s="64"/>
      <c r="H46" s="64"/>
      <c r="I46" s="99"/>
      <c r="J46" s="64"/>
      <c r="K46" s="64"/>
      <c r="L46" s="64"/>
      <c r="M46" s="99"/>
      <c r="N46" s="64"/>
      <c r="O46" s="64"/>
      <c r="P46" s="64"/>
      <c r="Q46" s="99"/>
      <c r="R46" s="93">
        <f t="shared" si="7"/>
        <v>0</v>
      </c>
      <c r="S46" s="71">
        <f t="shared" si="9"/>
        <v>0</v>
      </c>
      <c r="T46" s="92"/>
      <c r="U46" s="92"/>
      <c r="V46" s="92"/>
      <c r="W46" s="92"/>
      <c r="X46" s="92"/>
      <c r="Y46" s="66"/>
      <c r="Z46" s="66"/>
      <c r="AA46" s="66"/>
      <c r="AB46" s="66"/>
      <c r="AC46" s="66"/>
      <c r="AD46" s="66"/>
      <c r="AE46" s="66"/>
      <c r="AG46" s="64" t="s">
        <v>445</v>
      </c>
      <c r="AH46" s="64"/>
      <c r="AI46" s="64"/>
      <c r="AJ46" s="64"/>
      <c r="AK46" s="99"/>
      <c r="AL46" s="64"/>
      <c r="AM46" s="64"/>
      <c r="AN46" s="64"/>
      <c r="AO46" s="99"/>
      <c r="AP46" s="64"/>
      <c r="AQ46" s="64"/>
      <c r="AR46" s="64"/>
      <c r="AS46" s="99"/>
      <c r="AT46" s="64"/>
      <c r="AU46" s="64"/>
      <c r="AV46" s="64"/>
      <c r="AW46" s="99"/>
      <c r="AX46" s="93">
        <f t="shared" si="8"/>
        <v>0</v>
      </c>
      <c r="AY46" s="71">
        <f t="shared" si="10"/>
        <v>0</v>
      </c>
      <c r="AZ46" s="66"/>
      <c r="BA46" s="66"/>
      <c r="BB46" s="66"/>
      <c r="BC46" s="66"/>
      <c r="BD46" s="66"/>
      <c r="BE46" s="66"/>
      <c r="BF46" s="66"/>
      <c r="BG46" s="66"/>
      <c r="BH46" s="66"/>
      <c r="BI46" s="64"/>
      <c r="BJ46" s="64"/>
      <c r="BK46" s="64"/>
    </row>
    <row r="47" spans="1:63" x14ac:dyDescent="0.25">
      <c r="A47" s="64" t="s">
        <v>446</v>
      </c>
      <c r="B47" s="64"/>
      <c r="C47" s="64"/>
      <c r="D47" s="64"/>
      <c r="E47" s="99"/>
      <c r="F47" s="64"/>
      <c r="G47" s="64"/>
      <c r="H47" s="64"/>
      <c r="I47" s="99"/>
      <c r="J47" s="64"/>
      <c r="K47" s="64"/>
      <c r="L47" s="64"/>
      <c r="M47" s="99"/>
      <c r="N47" s="64"/>
      <c r="O47" s="64"/>
      <c r="P47" s="64"/>
      <c r="Q47" s="99"/>
      <c r="R47" s="93">
        <f t="shared" si="7"/>
        <v>0</v>
      </c>
      <c r="S47" s="71">
        <f t="shared" si="9"/>
        <v>0</v>
      </c>
      <c r="T47" s="92"/>
      <c r="U47" s="92"/>
      <c r="V47" s="92"/>
      <c r="W47" s="92"/>
      <c r="X47" s="92"/>
      <c r="Y47" s="66"/>
      <c r="Z47" s="66"/>
      <c r="AA47" s="66"/>
      <c r="AB47" s="66"/>
      <c r="AC47" s="66"/>
      <c r="AD47" s="66"/>
      <c r="AE47" s="66"/>
      <c r="AG47" s="64" t="s">
        <v>446</v>
      </c>
      <c r="AH47" s="64"/>
      <c r="AI47" s="64"/>
      <c r="AJ47" s="64"/>
      <c r="AK47" s="99"/>
      <c r="AL47" s="64"/>
      <c r="AM47" s="64"/>
      <c r="AN47" s="64"/>
      <c r="AO47" s="99"/>
      <c r="AP47" s="64"/>
      <c r="AQ47" s="64"/>
      <c r="AR47" s="64"/>
      <c r="AS47" s="99"/>
      <c r="AT47" s="64"/>
      <c r="AU47" s="64"/>
      <c r="AV47" s="64"/>
      <c r="AW47" s="99"/>
      <c r="AX47" s="93">
        <f t="shared" si="8"/>
        <v>0</v>
      </c>
      <c r="AY47" s="71">
        <f t="shared" si="10"/>
        <v>0</v>
      </c>
      <c r="AZ47" s="66"/>
      <c r="BA47" s="66"/>
      <c r="BB47" s="66"/>
      <c r="BC47" s="66"/>
      <c r="BD47" s="66"/>
      <c r="BE47" s="66"/>
      <c r="BF47" s="66"/>
      <c r="BG47" s="66"/>
      <c r="BH47" s="66"/>
      <c r="BI47" s="64"/>
      <c r="BJ47" s="64"/>
      <c r="BK47" s="64"/>
    </row>
    <row r="48" spans="1:63" x14ac:dyDescent="0.25">
      <c r="A48" s="64" t="s">
        <v>447</v>
      </c>
      <c r="B48" s="64"/>
      <c r="C48" s="64"/>
      <c r="D48" s="64"/>
      <c r="E48" s="99"/>
      <c r="F48" s="64"/>
      <c r="G48" s="64"/>
      <c r="H48" s="64"/>
      <c r="I48" s="99"/>
      <c r="J48" s="64"/>
      <c r="K48" s="64"/>
      <c r="L48" s="64"/>
      <c r="M48" s="99"/>
      <c r="N48" s="64"/>
      <c r="O48" s="64"/>
      <c r="P48" s="64"/>
      <c r="Q48" s="99"/>
      <c r="R48" s="93">
        <f t="shared" si="7"/>
        <v>0</v>
      </c>
      <c r="S48" s="71">
        <f t="shared" si="9"/>
        <v>0</v>
      </c>
      <c r="T48" s="92"/>
      <c r="U48" s="92"/>
      <c r="V48" s="92"/>
      <c r="W48" s="92"/>
      <c r="X48" s="92"/>
      <c r="Y48" s="66"/>
      <c r="Z48" s="66"/>
      <c r="AA48" s="66"/>
      <c r="AB48" s="66"/>
      <c r="AC48" s="66"/>
      <c r="AD48" s="66"/>
      <c r="AE48" s="66"/>
      <c r="AG48" s="64" t="s">
        <v>447</v>
      </c>
      <c r="AH48" s="64"/>
      <c r="AI48" s="64"/>
      <c r="AJ48" s="64"/>
      <c r="AK48" s="99"/>
      <c r="AL48" s="64"/>
      <c r="AM48" s="64"/>
      <c r="AN48" s="64"/>
      <c r="AO48" s="99"/>
      <c r="AP48" s="64"/>
      <c r="AQ48" s="64"/>
      <c r="AR48" s="64"/>
      <c r="AS48" s="99"/>
      <c r="AT48" s="64"/>
      <c r="AU48" s="64"/>
      <c r="AV48" s="64"/>
      <c r="AW48" s="99"/>
      <c r="AX48" s="93">
        <f t="shared" si="8"/>
        <v>0</v>
      </c>
      <c r="AY48" s="71">
        <f t="shared" si="10"/>
        <v>0</v>
      </c>
      <c r="AZ48" s="66"/>
      <c r="BA48" s="66"/>
      <c r="BB48" s="66"/>
      <c r="BC48" s="66"/>
      <c r="BD48" s="66"/>
      <c r="BE48" s="66"/>
      <c r="BF48" s="66"/>
      <c r="BG48" s="66"/>
      <c r="BH48" s="66"/>
      <c r="BI48" s="66"/>
      <c r="BJ48" s="66"/>
      <c r="BK48" s="66"/>
    </row>
    <row r="49" spans="1:63" x14ac:dyDescent="0.25">
      <c r="A49" s="64" t="s">
        <v>448</v>
      </c>
      <c r="B49" s="64"/>
      <c r="C49" s="64"/>
      <c r="D49" s="64"/>
      <c r="E49" s="99"/>
      <c r="F49" s="64"/>
      <c r="G49" s="64"/>
      <c r="H49" s="64"/>
      <c r="I49" s="99"/>
      <c r="J49" s="64"/>
      <c r="K49" s="64"/>
      <c r="L49" s="64"/>
      <c r="M49" s="99"/>
      <c r="N49" s="64"/>
      <c r="O49" s="64"/>
      <c r="P49" s="64"/>
      <c r="Q49" s="99"/>
      <c r="R49" s="93">
        <f t="shared" si="7"/>
        <v>0</v>
      </c>
      <c r="S49" s="71">
        <f t="shared" si="9"/>
        <v>0</v>
      </c>
      <c r="T49" s="92"/>
      <c r="U49" s="92"/>
      <c r="V49" s="92"/>
      <c r="W49" s="92"/>
      <c r="X49" s="92"/>
      <c r="Y49" s="66"/>
      <c r="Z49" s="66"/>
      <c r="AA49" s="66"/>
      <c r="AB49" s="66"/>
      <c r="AC49" s="66"/>
      <c r="AD49" s="66"/>
      <c r="AE49" s="66"/>
      <c r="AG49" s="64" t="s">
        <v>448</v>
      </c>
      <c r="AH49" s="64"/>
      <c r="AI49" s="64"/>
      <c r="AJ49" s="64"/>
      <c r="AK49" s="99"/>
      <c r="AL49" s="64"/>
      <c r="AM49" s="64"/>
      <c r="AN49" s="64"/>
      <c r="AO49" s="99"/>
      <c r="AP49" s="64"/>
      <c r="AQ49" s="64"/>
      <c r="AR49" s="64"/>
      <c r="AS49" s="99"/>
      <c r="AT49" s="64"/>
      <c r="AU49" s="64"/>
      <c r="AV49" s="64"/>
      <c r="AW49" s="99"/>
      <c r="AX49" s="93">
        <f t="shared" si="8"/>
        <v>0</v>
      </c>
      <c r="AY49" s="71">
        <f t="shared" si="10"/>
        <v>0</v>
      </c>
      <c r="AZ49" s="66"/>
      <c r="BA49" s="66"/>
      <c r="BB49" s="66"/>
      <c r="BC49" s="66"/>
      <c r="BD49" s="66"/>
      <c r="BE49" s="66"/>
      <c r="BF49" s="66"/>
      <c r="BG49" s="66"/>
      <c r="BH49" s="66"/>
      <c r="BI49" s="66"/>
      <c r="BJ49" s="66"/>
      <c r="BK49" s="66"/>
    </row>
    <row r="50" spans="1:63" x14ac:dyDescent="0.25">
      <c r="A50" s="64" t="s">
        <v>449</v>
      </c>
      <c r="B50" s="64"/>
      <c r="C50" s="64"/>
      <c r="D50" s="64"/>
      <c r="E50" s="99"/>
      <c r="F50" s="64"/>
      <c r="G50" s="64"/>
      <c r="H50" s="64"/>
      <c r="I50" s="99"/>
      <c r="J50" s="64"/>
      <c r="K50" s="64"/>
      <c r="L50" s="64"/>
      <c r="M50" s="99"/>
      <c r="N50" s="64"/>
      <c r="O50" s="64"/>
      <c r="P50" s="64"/>
      <c r="Q50" s="99"/>
      <c r="R50" s="93">
        <f t="shared" si="7"/>
        <v>0</v>
      </c>
      <c r="S50" s="71">
        <f t="shared" si="9"/>
        <v>0</v>
      </c>
      <c r="T50" s="92"/>
      <c r="U50" s="92"/>
      <c r="V50" s="92"/>
      <c r="W50" s="92"/>
      <c r="X50" s="92"/>
      <c r="Y50" s="66"/>
      <c r="Z50" s="66"/>
      <c r="AA50" s="66"/>
      <c r="AB50" s="66"/>
      <c r="AC50" s="66"/>
      <c r="AD50" s="66"/>
      <c r="AE50" s="66"/>
      <c r="AG50" s="64" t="s">
        <v>449</v>
      </c>
      <c r="AH50" s="64"/>
      <c r="AI50" s="64"/>
      <c r="AJ50" s="64"/>
      <c r="AK50" s="99"/>
      <c r="AL50" s="64"/>
      <c r="AM50" s="64"/>
      <c r="AN50" s="64"/>
      <c r="AO50" s="99"/>
      <c r="AP50" s="64"/>
      <c r="AQ50" s="64"/>
      <c r="AR50" s="64"/>
      <c r="AS50" s="99"/>
      <c r="AT50" s="64"/>
      <c r="AU50" s="64"/>
      <c r="AV50" s="64"/>
      <c r="AW50" s="99"/>
      <c r="AX50" s="93">
        <f t="shared" si="8"/>
        <v>0</v>
      </c>
      <c r="AY50" s="71">
        <f t="shared" si="10"/>
        <v>0</v>
      </c>
      <c r="AZ50" s="66"/>
      <c r="BA50" s="66"/>
      <c r="BB50" s="66"/>
      <c r="BC50" s="66"/>
      <c r="BD50" s="66"/>
      <c r="BE50" s="66"/>
      <c r="BF50" s="66"/>
      <c r="BG50" s="66"/>
      <c r="BH50" s="66"/>
      <c r="BI50" s="66"/>
      <c r="BJ50" s="66"/>
      <c r="BK50" s="66"/>
    </row>
    <row r="51" spans="1:63" x14ac:dyDescent="0.25">
      <c r="A51" s="64" t="s">
        <v>450</v>
      </c>
      <c r="B51" s="64"/>
      <c r="C51" s="64"/>
      <c r="D51" s="64"/>
      <c r="E51" s="99"/>
      <c r="F51" s="64"/>
      <c r="G51" s="64"/>
      <c r="H51" s="64"/>
      <c r="I51" s="99"/>
      <c r="J51" s="64"/>
      <c r="K51" s="64"/>
      <c r="L51" s="64"/>
      <c r="M51" s="99"/>
      <c r="N51" s="64"/>
      <c r="O51" s="64"/>
      <c r="P51" s="64"/>
      <c r="Q51" s="99"/>
      <c r="R51" s="93">
        <f t="shared" si="7"/>
        <v>0</v>
      </c>
      <c r="S51" s="71">
        <f t="shared" si="9"/>
        <v>0</v>
      </c>
      <c r="T51" s="92"/>
      <c r="U51" s="92"/>
      <c r="V51" s="92"/>
      <c r="W51" s="92"/>
      <c r="X51" s="92"/>
      <c r="Y51" s="66"/>
      <c r="Z51" s="66"/>
      <c r="AA51" s="66"/>
      <c r="AB51" s="66"/>
      <c r="AC51" s="66"/>
      <c r="AD51" s="66"/>
      <c r="AE51" s="66"/>
      <c r="AG51" s="64" t="s">
        <v>450</v>
      </c>
      <c r="AH51" s="64"/>
      <c r="AI51" s="64"/>
      <c r="AJ51" s="64"/>
      <c r="AK51" s="99"/>
      <c r="AL51" s="64"/>
      <c r="AM51" s="64"/>
      <c r="AN51" s="64"/>
      <c r="AO51" s="99"/>
      <c r="AP51" s="64"/>
      <c r="AQ51" s="64"/>
      <c r="AR51" s="64"/>
      <c r="AS51" s="99"/>
      <c r="AT51" s="64"/>
      <c r="AU51" s="64"/>
      <c r="AV51" s="64"/>
      <c r="AW51" s="99"/>
      <c r="AX51" s="93">
        <f t="shared" si="8"/>
        <v>0</v>
      </c>
      <c r="AY51" s="71">
        <f t="shared" si="10"/>
        <v>0</v>
      </c>
      <c r="AZ51" s="66"/>
      <c r="BA51" s="66"/>
      <c r="BB51" s="66"/>
      <c r="BC51" s="66"/>
      <c r="BD51" s="66"/>
      <c r="BE51" s="66"/>
      <c r="BF51" s="66"/>
      <c r="BG51" s="66"/>
      <c r="BH51" s="66"/>
      <c r="BI51" s="66"/>
      <c r="BJ51" s="66"/>
      <c r="BK51" s="66"/>
    </row>
    <row r="52" spans="1:63" x14ac:dyDescent="0.25">
      <c r="A52" s="64" t="s">
        <v>451</v>
      </c>
      <c r="B52" s="64"/>
      <c r="C52" s="64"/>
      <c r="D52" s="64"/>
      <c r="E52" s="99"/>
      <c r="F52" s="64"/>
      <c r="G52" s="64"/>
      <c r="H52" s="64"/>
      <c r="I52" s="99"/>
      <c r="J52" s="64"/>
      <c r="K52" s="64"/>
      <c r="L52" s="64"/>
      <c r="M52" s="99"/>
      <c r="N52" s="64"/>
      <c r="O52" s="64"/>
      <c r="P52" s="64"/>
      <c r="Q52" s="99"/>
      <c r="R52" s="93">
        <f t="shared" si="7"/>
        <v>0</v>
      </c>
      <c r="S52" s="71">
        <f t="shared" si="9"/>
        <v>0</v>
      </c>
      <c r="T52" s="92"/>
      <c r="U52" s="92"/>
      <c r="V52" s="92"/>
      <c r="W52" s="92"/>
      <c r="X52" s="92"/>
      <c r="Y52" s="66"/>
      <c r="Z52" s="66"/>
      <c r="AA52" s="66"/>
      <c r="AB52" s="66"/>
      <c r="AC52" s="66"/>
      <c r="AD52" s="66"/>
      <c r="AE52" s="66"/>
      <c r="AG52" s="64" t="s">
        <v>451</v>
      </c>
      <c r="AH52" s="64"/>
      <c r="AI52" s="64"/>
      <c r="AJ52" s="64"/>
      <c r="AK52" s="99"/>
      <c r="AL52" s="64"/>
      <c r="AM52" s="64"/>
      <c r="AN52" s="64"/>
      <c r="AO52" s="99"/>
      <c r="AP52" s="64"/>
      <c r="AQ52" s="64"/>
      <c r="AR52" s="64"/>
      <c r="AS52" s="99"/>
      <c r="AT52" s="64"/>
      <c r="AU52" s="64"/>
      <c r="AV52" s="64"/>
      <c r="AW52" s="99"/>
      <c r="AX52" s="93">
        <f t="shared" si="8"/>
        <v>0</v>
      </c>
      <c r="AY52" s="71">
        <f t="shared" si="10"/>
        <v>0</v>
      </c>
      <c r="AZ52" s="66"/>
      <c r="BA52" s="66"/>
      <c r="BB52" s="66"/>
      <c r="BC52" s="66"/>
      <c r="BD52" s="66"/>
      <c r="BE52" s="66"/>
      <c r="BF52" s="66"/>
      <c r="BG52" s="66"/>
      <c r="BH52" s="66"/>
      <c r="BI52" s="66"/>
      <c r="BJ52" s="66"/>
      <c r="BK52" s="66"/>
    </row>
    <row r="53" spans="1:63" x14ac:dyDescent="0.25">
      <c r="A53" s="64" t="s">
        <v>452</v>
      </c>
      <c r="B53" s="64"/>
      <c r="C53" s="64"/>
      <c r="D53" s="64"/>
      <c r="E53" s="99"/>
      <c r="F53" s="64"/>
      <c r="G53" s="64"/>
      <c r="H53" s="64"/>
      <c r="I53" s="99"/>
      <c r="J53" s="64"/>
      <c r="K53" s="64"/>
      <c r="L53" s="64"/>
      <c r="M53" s="99"/>
      <c r="N53" s="64"/>
      <c r="O53" s="64"/>
      <c r="P53" s="64"/>
      <c r="Q53" s="99"/>
      <c r="R53" s="93">
        <f t="shared" si="7"/>
        <v>0</v>
      </c>
      <c r="S53" s="71">
        <f t="shared" si="9"/>
        <v>0</v>
      </c>
      <c r="T53" s="92"/>
      <c r="U53" s="92"/>
      <c r="V53" s="92"/>
      <c r="W53" s="92"/>
      <c r="X53" s="92"/>
      <c r="Y53" s="66"/>
      <c r="Z53" s="66"/>
      <c r="AA53" s="66"/>
      <c r="AB53" s="66"/>
      <c r="AC53" s="66"/>
      <c r="AD53" s="66"/>
      <c r="AE53" s="66"/>
      <c r="AG53" s="64" t="s">
        <v>452</v>
      </c>
      <c r="AH53" s="64"/>
      <c r="AI53" s="64"/>
      <c r="AJ53" s="64"/>
      <c r="AK53" s="99"/>
      <c r="AL53" s="64"/>
      <c r="AM53" s="64"/>
      <c r="AN53" s="64"/>
      <c r="AO53" s="99"/>
      <c r="AP53" s="64"/>
      <c r="AQ53" s="64"/>
      <c r="AR53" s="64"/>
      <c r="AS53" s="99"/>
      <c r="AT53" s="64"/>
      <c r="AU53" s="64"/>
      <c r="AV53" s="64"/>
      <c r="AW53" s="99"/>
      <c r="AX53" s="93">
        <f t="shared" si="8"/>
        <v>0</v>
      </c>
      <c r="AY53" s="71">
        <f t="shared" si="10"/>
        <v>0</v>
      </c>
      <c r="AZ53" s="66"/>
      <c r="BA53" s="66"/>
      <c r="BB53" s="66"/>
      <c r="BC53" s="66"/>
      <c r="BD53" s="66"/>
      <c r="BE53" s="66"/>
      <c r="BF53" s="66"/>
      <c r="BG53" s="66"/>
      <c r="BH53" s="66"/>
      <c r="BI53" s="66"/>
      <c r="BJ53" s="66"/>
      <c r="BK53" s="66"/>
    </row>
    <row r="54" spans="1:63" x14ac:dyDescent="0.25">
      <c r="A54" s="64" t="s">
        <v>453</v>
      </c>
      <c r="B54" s="64"/>
      <c r="C54" s="64"/>
      <c r="D54" s="64"/>
      <c r="E54" s="99"/>
      <c r="F54" s="64"/>
      <c r="G54" s="64"/>
      <c r="H54" s="64"/>
      <c r="I54" s="99"/>
      <c r="J54" s="64"/>
      <c r="K54" s="64"/>
      <c r="L54" s="64"/>
      <c r="M54" s="99"/>
      <c r="N54" s="64"/>
      <c r="O54" s="64"/>
      <c r="P54" s="64"/>
      <c r="Q54" s="99"/>
      <c r="R54" s="93">
        <f t="shared" si="7"/>
        <v>0</v>
      </c>
      <c r="S54" s="71">
        <f t="shared" si="9"/>
        <v>0</v>
      </c>
      <c r="T54" s="92"/>
      <c r="U54" s="92"/>
      <c r="V54" s="92"/>
      <c r="W54" s="92"/>
      <c r="X54" s="92"/>
      <c r="Y54" s="66"/>
      <c r="Z54" s="66"/>
      <c r="AA54" s="66"/>
      <c r="AB54" s="66"/>
      <c r="AC54" s="66"/>
      <c r="AD54" s="66"/>
      <c r="AE54" s="66"/>
      <c r="AG54" s="64" t="s">
        <v>453</v>
      </c>
      <c r="AH54" s="64"/>
      <c r="AI54" s="64"/>
      <c r="AJ54" s="64"/>
      <c r="AK54" s="99"/>
      <c r="AL54" s="64"/>
      <c r="AM54" s="64"/>
      <c r="AN54" s="64"/>
      <c r="AO54" s="99"/>
      <c r="AP54" s="64"/>
      <c r="AQ54" s="64"/>
      <c r="AR54" s="64"/>
      <c r="AS54" s="99"/>
      <c r="AT54" s="64"/>
      <c r="AU54" s="64"/>
      <c r="AV54" s="64"/>
      <c r="AW54" s="99"/>
      <c r="AX54" s="93">
        <f t="shared" si="8"/>
        <v>0</v>
      </c>
      <c r="AY54" s="71">
        <f t="shared" si="10"/>
        <v>0</v>
      </c>
      <c r="AZ54" s="66"/>
      <c r="BA54" s="66"/>
      <c r="BB54" s="66"/>
      <c r="BC54" s="66"/>
      <c r="BD54" s="66"/>
      <c r="BE54" s="66"/>
      <c r="BF54" s="66"/>
      <c r="BG54" s="66"/>
      <c r="BH54" s="66"/>
      <c r="BI54" s="66"/>
      <c r="BJ54" s="66"/>
      <c r="BK54" s="66"/>
    </row>
    <row r="55" spans="1:63" x14ac:dyDescent="0.25">
      <c r="A55" s="64" t="s">
        <v>454</v>
      </c>
      <c r="B55" s="64"/>
      <c r="C55" s="64"/>
      <c r="D55" s="64"/>
      <c r="E55" s="99"/>
      <c r="F55" s="64"/>
      <c r="G55" s="64"/>
      <c r="H55" s="64"/>
      <c r="I55" s="99"/>
      <c r="J55" s="64"/>
      <c r="K55" s="64"/>
      <c r="L55" s="64"/>
      <c r="M55" s="99"/>
      <c r="N55" s="64"/>
      <c r="O55" s="64"/>
      <c r="P55" s="64"/>
      <c r="Q55" s="99"/>
      <c r="R55" s="93">
        <f t="shared" si="7"/>
        <v>0</v>
      </c>
      <c r="S55" s="71">
        <f t="shared" si="9"/>
        <v>0</v>
      </c>
      <c r="T55" s="92"/>
      <c r="U55" s="92"/>
      <c r="V55" s="92"/>
      <c r="W55" s="92"/>
      <c r="X55" s="92"/>
      <c r="Y55" s="66"/>
      <c r="Z55" s="66"/>
      <c r="AA55" s="66"/>
      <c r="AB55" s="66"/>
      <c r="AC55" s="66"/>
      <c r="AD55" s="66"/>
      <c r="AE55" s="66"/>
      <c r="AG55" s="64" t="s">
        <v>454</v>
      </c>
      <c r="AH55" s="64"/>
      <c r="AI55" s="64"/>
      <c r="AJ55" s="64"/>
      <c r="AK55" s="99"/>
      <c r="AL55" s="64"/>
      <c r="AM55" s="64"/>
      <c r="AN55" s="64"/>
      <c r="AO55" s="99"/>
      <c r="AP55" s="64"/>
      <c r="AQ55" s="64"/>
      <c r="AR55" s="64"/>
      <c r="AS55" s="99"/>
      <c r="AT55" s="64"/>
      <c r="AU55" s="64"/>
      <c r="AV55" s="64"/>
      <c r="AW55" s="99"/>
      <c r="AX55" s="93">
        <f t="shared" si="8"/>
        <v>0</v>
      </c>
      <c r="AY55" s="71">
        <f t="shared" si="10"/>
        <v>0</v>
      </c>
      <c r="AZ55" s="66"/>
      <c r="BA55" s="66"/>
      <c r="BB55" s="66"/>
      <c r="BC55" s="66"/>
      <c r="BD55" s="66"/>
      <c r="BE55" s="66"/>
      <c r="BF55" s="66"/>
      <c r="BG55" s="66"/>
      <c r="BH55" s="66"/>
      <c r="BI55" s="66"/>
      <c r="BJ55" s="66"/>
      <c r="BK55" s="66"/>
    </row>
    <row r="56" spans="1:63" x14ac:dyDescent="0.25">
      <c r="A56" s="64" t="s">
        <v>455</v>
      </c>
      <c r="B56" s="64"/>
      <c r="C56" s="64"/>
      <c r="D56" s="64"/>
      <c r="E56" s="99"/>
      <c r="F56" s="64"/>
      <c r="G56" s="64"/>
      <c r="H56" s="64"/>
      <c r="I56" s="99"/>
      <c r="J56" s="64"/>
      <c r="K56" s="64"/>
      <c r="L56" s="64"/>
      <c r="M56" s="99"/>
      <c r="N56" s="64"/>
      <c r="O56" s="64"/>
      <c r="P56" s="64"/>
      <c r="Q56" s="99"/>
      <c r="R56" s="93">
        <f t="shared" si="7"/>
        <v>0</v>
      </c>
      <c r="S56" s="71">
        <f t="shared" si="9"/>
        <v>0</v>
      </c>
      <c r="T56" s="92"/>
      <c r="U56" s="92"/>
      <c r="V56" s="92"/>
      <c r="W56" s="92"/>
      <c r="X56" s="92"/>
      <c r="Y56" s="66"/>
      <c r="Z56" s="66"/>
      <c r="AA56" s="66"/>
      <c r="AB56" s="66"/>
      <c r="AC56" s="66"/>
      <c r="AD56" s="66"/>
      <c r="AE56" s="66"/>
      <c r="AG56" s="64" t="s">
        <v>455</v>
      </c>
      <c r="AH56" s="64"/>
      <c r="AI56" s="64"/>
      <c r="AJ56" s="64"/>
      <c r="AK56" s="99"/>
      <c r="AL56" s="64"/>
      <c r="AM56" s="64"/>
      <c r="AN56" s="64"/>
      <c r="AO56" s="99"/>
      <c r="AP56" s="64"/>
      <c r="AQ56" s="64"/>
      <c r="AR56" s="64"/>
      <c r="AS56" s="99"/>
      <c r="AT56" s="64"/>
      <c r="AU56" s="64"/>
      <c r="AV56" s="64"/>
      <c r="AW56" s="99"/>
      <c r="AX56" s="93">
        <f t="shared" si="8"/>
        <v>0</v>
      </c>
      <c r="AY56" s="71">
        <f t="shared" si="10"/>
        <v>0</v>
      </c>
      <c r="AZ56" s="66"/>
      <c r="BA56" s="66"/>
      <c r="BB56" s="66"/>
      <c r="BC56" s="66"/>
      <c r="BD56" s="66"/>
      <c r="BE56" s="66"/>
      <c r="BF56" s="66"/>
      <c r="BG56" s="66"/>
      <c r="BH56" s="66"/>
      <c r="BI56" s="66"/>
      <c r="BJ56" s="66"/>
      <c r="BK56" s="66"/>
    </row>
    <row r="57" spans="1:63" x14ac:dyDescent="0.25">
      <c r="A57" s="64" t="s">
        <v>456</v>
      </c>
      <c r="B57" s="64"/>
      <c r="C57" s="64"/>
      <c r="D57" s="64"/>
      <c r="E57" s="99"/>
      <c r="F57" s="64"/>
      <c r="G57" s="64"/>
      <c r="H57" s="64"/>
      <c r="I57" s="99"/>
      <c r="J57" s="64"/>
      <c r="K57" s="64"/>
      <c r="L57" s="64"/>
      <c r="M57" s="99"/>
      <c r="N57" s="64"/>
      <c r="O57" s="64"/>
      <c r="P57" s="64"/>
      <c r="Q57" s="99"/>
      <c r="R57" s="93">
        <f t="shared" si="7"/>
        <v>0</v>
      </c>
      <c r="S57" s="71">
        <f t="shared" si="9"/>
        <v>0</v>
      </c>
      <c r="T57" s="92"/>
      <c r="U57" s="92"/>
      <c r="V57" s="92"/>
      <c r="W57" s="92"/>
      <c r="X57" s="92"/>
      <c r="Y57" s="66"/>
      <c r="Z57" s="66"/>
      <c r="AA57" s="66"/>
      <c r="AB57" s="66"/>
      <c r="AC57" s="66"/>
      <c r="AD57" s="66"/>
      <c r="AE57" s="66"/>
      <c r="AG57" s="64" t="s">
        <v>456</v>
      </c>
      <c r="AH57" s="64"/>
      <c r="AI57" s="64"/>
      <c r="AJ57" s="64"/>
      <c r="AK57" s="99"/>
      <c r="AL57" s="64"/>
      <c r="AM57" s="64"/>
      <c r="AN57" s="64"/>
      <c r="AO57" s="99"/>
      <c r="AP57" s="64"/>
      <c r="AQ57" s="64"/>
      <c r="AR57" s="64"/>
      <c r="AS57" s="99"/>
      <c r="AT57" s="64"/>
      <c r="AU57" s="64"/>
      <c r="AV57" s="64"/>
      <c r="AW57" s="99"/>
      <c r="AX57" s="93">
        <f t="shared" si="8"/>
        <v>0</v>
      </c>
      <c r="AY57" s="71">
        <f t="shared" si="10"/>
        <v>0</v>
      </c>
      <c r="AZ57" s="66"/>
      <c r="BA57" s="66"/>
      <c r="BB57" s="66"/>
      <c r="BC57" s="66"/>
      <c r="BD57" s="66"/>
      <c r="BE57" s="66"/>
      <c r="BF57" s="66"/>
      <c r="BG57" s="66"/>
      <c r="BH57" s="66"/>
      <c r="BI57" s="66"/>
      <c r="BJ57" s="66"/>
      <c r="BK57" s="66"/>
    </row>
    <row r="58" spans="1:63" x14ac:dyDescent="0.25">
      <c r="A58" s="68" t="s">
        <v>457</v>
      </c>
      <c r="B58" s="65">
        <f t="shared" ref="B58:Q58" si="11">SUM(B37:B57)</f>
        <v>0</v>
      </c>
      <c r="C58" s="65">
        <f t="shared" si="11"/>
        <v>0</v>
      </c>
      <c r="D58" s="65">
        <f t="shared" si="11"/>
        <v>0</v>
      </c>
      <c r="E58" s="100">
        <f t="shared" si="11"/>
        <v>0</v>
      </c>
      <c r="F58" s="65">
        <f t="shared" si="11"/>
        <v>0</v>
      </c>
      <c r="G58" s="65">
        <f t="shared" si="11"/>
        <v>0</v>
      </c>
      <c r="H58" s="65">
        <f t="shared" si="11"/>
        <v>0</v>
      </c>
      <c r="I58" s="100">
        <f t="shared" si="11"/>
        <v>0</v>
      </c>
      <c r="J58" s="65">
        <f t="shared" si="11"/>
        <v>0</v>
      </c>
      <c r="K58" s="65">
        <f t="shared" si="11"/>
        <v>0</v>
      </c>
      <c r="L58" s="65">
        <f t="shared" si="11"/>
        <v>0</v>
      </c>
      <c r="M58" s="100">
        <f t="shared" si="11"/>
        <v>0</v>
      </c>
      <c r="N58" s="65">
        <f t="shared" si="11"/>
        <v>0</v>
      </c>
      <c r="O58" s="65">
        <f t="shared" si="11"/>
        <v>0</v>
      </c>
      <c r="P58" s="65">
        <f t="shared" si="11"/>
        <v>0</v>
      </c>
      <c r="Q58" s="100">
        <f t="shared" si="11"/>
        <v>0</v>
      </c>
      <c r="R58" s="65">
        <f t="shared" ref="R58:AE58" si="12">SUM(R37:R57)</f>
        <v>0</v>
      </c>
      <c r="S58" s="71">
        <f t="shared" si="12"/>
        <v>0</v>
      </c>
      <c r="T58" s="65">
        <f t="shared" si="12"/>
        <v>0</v>
      </c>
      <c r="U58" s="65">
        <f t="shared" si="12"/>
        <v>0</v>
      </c>
      <c r="V58" s="65">
        <f t="shared" si="12"/>
        <v>0</v>
      </c>
      <c r="W58" s="65">
        <f t="shared" si="12"/>
        <v>0</v>
      </c>
      <c r="X58" s="65">
        <f t="shared" si="12"/>
        <v>0</v>
      </c>
      <c r="Y58" s="65">
        <f t="shared" si="12"/>
        <v>0</v>
      </c>
      <c r="Z58" s="65">
        <f t="shared" si="12"/>
        <v>0</v>
      </c>
      <c r="AA58" s="65">
        <f t="shared" si="12"/>
        <v>0</v>
      </c>
      <c r="AB58" s="65">
        <f t="shared" si="12"/>
        <v>0</v>
      </c>
      <c r="AC58" s="65">
        <f t="shared" si="12"/>
        <v>0</v>
      </c>
      <c r="AD58" s="65">
        <f t="shared" si="12"/>
        <v>0</v>
      </c>
      <c r="AE58" s="65">
        <f t="shared" si="12"/>
        <v>0</v>
      </c>
      <c r="AG58" s="68" t="s">
        <v>457</v>
      </c>
      <c r="AH58" s="65">
        <f t="shared" ref="AH58:AW58" si="13">SUM(AH37:AH57)</f>
        <v>0</v>
      </c>
      <c r="AI58" s="65">
        <f t="shared" si="13"/>
        <v>0</v>
      </c>
      <c r="AJ58" s="65">
        <f t="shared" si="13"/>
        <v>0</v>
      </c>
      <c r="AK58" s="100">
        <f t="shared" si="13"/>
        <v>0</v>
      </c>
      <c r="AL58" s="65">
        <f t="shared" si="13"/>
        <v>0</v>
      </c>
      <c r="AM58" s="65">
        <f t="shared" si="13"/>
        <v>0</v>
      </c>
      <c r="AN58" s="65">
        <f t="shared" si="13"/>
        <v>0</v>
      </c>
      <c r="AO58" s="100">
        <f t="shared" si="13"/>
        <v>0</v>
      </c>
      <c r="AP58" s="65">
        <f t="shared" si="13"/>
        <v>0</v>
      </c>
      <c r="AQ58" s="65">
        <f t="shared" si="13"/>
        <v>0</v>
      </c>
      <c r="AR58" s="65">
        <f t="shared" si="13"/>
        <v>0</v>
      </c>
      <c r="AS58" s="100">
        <f t="shared" si="13"/>
        <v>0</v>
      </c>
      <c r="AT58" s="65">
        <f t="shared" si="13"/>
        <v>0</v>
      </c>
      <c r="AU58" s="65">
        <f t="shared" si="13"/>
        <v>0</v>
      </c>
      <c r="AV58" s="65">
        <f t="shared" si="13"/>
        <v>0</v>
      </c>
      <c r="AW58" s="100">
        <f t="shared" si="13"/>
        <v>0</v>
      </c>
      <c r="AX58" s="94">
        <f t="shared" ref="AX58:BK58" si="14">SUM(AX37:AX57)</f>
        <v>0</v>
      </c>
      <c r="AY58" s="72">
        <f t="shared" si="14"/>
        <v>0</v>
      </c>
      <c r="AZ58" s="65">
        <f t="shared" si="14"/>
        <v>0</v>
      </c>
      <c r="BA58" s="65">
        <f t="shared" si="14"/>
        <v>0</v>
      </c>
      <c r="BB58" s="65">
        <f t="shared" si="14"/>
        <v>0</v>
      </c>
      <c r="BC58" s="65">
        <f t="shared" si="14"/>
        <v>0</v>
      </c>
      <c r="BD58" s="65">
        <f t="shared" si="14"/>
        <v>0</v>
      </c>
      <c r="BE58" s="65">
        <f t="shared" si="14"/>
        <v>0</v>
      </c>
      <c r="BF58" s="65">
        <f t="shared" si="14"/>
        <v>0</v>
      </c>
      <c r="BG58" s="65">
        <f t="shared" si="14"/>
        <v>0</v>
      </c>
      <c r="BH58" s="65">
        <f t="shared" si="14"/>
        <v>0</v>
      </c>
      <c r="BI58" s="65">
        <f t="shared" si="14"/>
        <v>0</v>
      </c>
      <c r="BJ58" s="65">
        <f t="shared" si="14"/>
        <v>0</v>
      </c>
      <c r="BK58" s="65">
        <f t="shared" si="14"/>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BF35:BK35"/>
    <mergeCell ref="AR9:AS9"/>
    <mergeCell ref="AV9:AW9"/>
    <mergeCell ref="BF9:BK9"/>
    <mergeCell ref="AZ9:BE9"/>
    <mergeCell ref="AX35:AY35"/>
    <mergeCell ref="AZ35:BE35"/>
    <mergeCell ref="AX9:AY9"/>
    <mergeCell ref="A35:A36"/>
    <mergeCell ref="D35:E35"/>
    <mergeCell ref="H35:I35"/>
    <mergeCell ref="L35:M35"/>
    <mergeCell ref="P35:Q35"/>
    <mergeCell ref="AN35:AO35"/>
    <mergeCell ref="AR35:AS35"/>
    <mergeCell ref="AV35:AW35"/>
    <mergeCell ref="R35:S35"/>
    <mergeCell ref="T35:Y35"/>
    <mergeCell ref="Z35:AE35"/>
    <mergeCell ref="AG35:AG36"/>
    <mergeCell ref="AJ35:AK35"/>
  </mergeCells>
  <pageMargins left="0.7" right="0.7" top="0.75" bottom="0.75" header="0.3" footer="0.3"/>
  <pageSetup scale="1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E35"/>
  <sheetViews>
    <sheetView topLeftCell="A2" zoomScale="120" zoomScaleNormal="120" workbookViewId="0">
      <selection activeCell="H14" sqref="H14"/>
    </sheetView>
  </sheetViews>
  <sheetFormatPr baseColWidth="10" defaultColWidth="11.42578125" defaultRowHeight="15" x14ac:dyDescent="0.25"/>
  <cols>
    <col min="1" max="1" width="21" customWidth="1"/>
    <col min="2" max="2" width="24.42578125" bestFit="1" customWidth="1"/>
    <col min="3" max="4" width="20.42578125" customWidth="1"/>
    <col min="5" max="5" width="24.28515625" customWidth="1"/>
  </cols>
  <sheetData>
    <row r="1" spans="1:5" s="2" customFormat="1" ht="16.5" customHeight="1" x14ac:dyDescent="0.25">
      <c r="A1" s="534"/>
      <c r="B1" s="537" t="s">
        <v>0</v>
      </c>
      <c r="C1" s="537"/>
      <c r="D1" s="537"/>
      <c r="E1" s="128" t="s">
        <v>1</v>
      </c>
    </row>
    <row r="2" spans="1:5" s="2" customFormat="1" ht="20.25" customHeight="1" x14ac:dyDescent="0.25">
      <c r="A2" s="535"/>
      <c r="B2" s="538" t="s">
        <v>2</v>
      </c>
      <c r="C2" s="538"/>
      <c r="D2" s="538"/>
      <c r="E2" s="129" t="s">
        <v>3</v>
      </c>
    </row>
    <row r="3" spans="1:5" s="2" customFormat="1" ht="30" customHeight="1" x14ac:dyDescent="0.25">
      <c r="A3" s="535"/>
      <c r="B3" s="539" t="s">
        <v>4</v>
      </c>
      <c r="C3" s="539"/>
      <c r="D3" s="539"/>
      <c r="E3" s="129" t="s">
        <v>5</v>
      </c>
    </row>
    <row r="4" spans="1:5" s="2" customFormat="1" ht="16.5" customHeight="1" thickBot="1" x14ac:dyDescent="0.3">
      <c r="A4" s="536"/>
      <c r="B4" s="275"/>
      <c r="C4" s="275"/>
      <c r="D4" s="275"/>
      <c r="E4" s="130" t="s">
        <v>458</v>
      </c>
    </row>
    <row r="5" spans="1:5" s="2" customFormat="1" ht="9" customHeight="1" thickBot="1" x14ac:dyDescent="0.3">
      <c r="A5"/>
      <c r="B5"/>
      <c r="C5"/>
      <c r="D5"/>
      <c r="E5"/>
    </row>
    <row r="6" spans="1:5" ht="14.25" customHeight="1" x14ac:dyDescent="0.25">
      <c r="A6" s="551" t="s">
        <v>459</v>
      </c>
      <c r="B6" s="345"/>
      <c r="C6" s="345"/>
      <c r="D6" s="345"/>
      <c r="E6" s="552"/>
    </row>
    <row r="7" spans="1:5" ht="15.75" customHeight="1" thickBot="1" x14ac:dyDescent="0.3">
      <c r="A7" s="135" t="s">
        <v>460</v>
      </c>
      <c r="B7" s="136" t="s">
        <v>461</v>
      </c>
      <c r="C7" s="540" t="s">
        <v>462</v>
      </c>
      <c r="D7" s="540"/>
      <c r="E7" s="541"/>
    </row>
    <row r="8" spans="1:5" s="2" customFormat="1" ht="95.25" customHeight="1" x14ac:dyDescent="0.25">
      <c r="A8" s="245">
        <v>45341</v>
      </c>
      <c r="B8" s="246" t="s">
        <v>628</v>
      </c>
      <c r="C8" s="545" t="s">
        <v>629</v>
      </c>
      <c r="D8" s="546"/>
      <c r="E8" s="547"/>
    </row>
    <row r="9" spans="1:5" x14ac:dyDescent="0.25">
      <c r="A9" s="132"/>
      <c r="B9" s="131"/>
      <c r="C9" s="542"/>
      <c r="D9" s="543"/>
      <c r="E9" s="544"/>
    </row>
    <row r="10" spans="1:5" x14ac:dyDescent="0.25">
      <c r="A10" s="132"/>
      <c r="B10" s="131"/>
      <c r="C10" s="542"/>
      <c r="D10" s="543"/>
      <c r="E10" s="544"/>
    </row>
    <row r="11" spans="1:5" x14ac:dyDescent="0.25">
      <c r="A11" s="132"/>
      <c r="B11" s="131"/>
      <c r="C11" s="542"/>
      <c r="D11" s="543"/>
      <c r="E11" s="544"/>
    </row>
    <row r="12" spans="1:5" x14ac:dyDescent="0.25">
      <c r="A12" s="132"/>
      <c r="B12" s="131"/>
      <c r="C12" s="542"/>
      <c r="D12" s="543"/>
      <c r="E12" s="544"/>
    </row>
    <row r="13" spans="1:5" x14ac:dyDescent="0.25">
      <c r="A13" s="132"/>
      <c r="B13" s="131"/>
      <c r="C13" s="542"/>
      <c r="D13" s="543"/>
      <c r="E13" s="544"/>
    </row>
    <row r="14" spans="1:5" x14ac:dyDescent="0.25">
      <c r="A14" s="132"/>
      <c r="B14" s="131"/>
      <c r="C14" s="542"/>
      <c r="D14" s="543"/>
      <c r="E14" s="544"/>
    </row>
    <row r="15" spans="1:5" x14ac:dyDescent="0.25">
      <c r="A15" s="132"/>
      <c r="B15" s="131"/>
      <c r="C15" s="542"/>
      <c r="D15" s="543"/>
      <c r="E15" s="544"/>
    </row>
    <row r="16" spans="1:5" x14ac:dyDescent="0.25">
      <c r="A16" s="132"/>
      <c r="B16" s="131"/>
      <c r="C16" s="542"/>
      <c r="D16" s="543"/>
      <c r="E16" s="544"/>
    </row>
    <row r="17" spans="1:5" x14ac:dyDescent="0.25">
      <c r="A17" s="132"/>
      <c r="B17" s="131"/>
      <c r="C17" s="542"/>
      <c r="D17" s="543"/>
      <c r="E17" s="544"/>
    </row>
    <row r="18" spans="1:5" x14ac:dyDescent="0.25">
      <c r="A18" s="132"/>
      <c r="B18" s="131"/>
      <c r="C18" s="542"/>
      <c r="D18" s="543"/>
      <c r="E18" s="544"/>
    </row>
    <row r="19" spans="1:5" x14ac:dyDescent="0.25">
      <c r="A19" s="132"/>
      <c r="B19" s="131"/>
      <c r="C19" s="542"/>
      <c r="D19" s="543"/>
      <c r="E19" s="544"/>
    </row>
    <row r="20" spans="1:5" x14ac:dyDescent="0.25">
      <c r="A20" s="132"/>
      <c r="B20" s="131"/>
      <c r="C20" s="542"/>
      <c r="D20" s="543"/>
      <c r="E20" s="544"/>
    </row>
    <row r="21" spans="1:5" x14ac:dyDescent="0.25">
      <c r="A21" s="132"/>
      <c r="B21" s="131"/>
      <c r="C21" s="542"/>
      <c r="D21" s="543"/>
      <c r="E21" s="544"/>
    </row>
    <row r="22" spans="1:5" x14ac:dyDescent="0.25">
      <c r="A22" s="132"/>
      <c r="B22" s="131"/>
      <c r="C22" s="542"/>
      <c r="D22" s="543"/>
      <c r="E22" s="544"/>
    </row>
    <row r="23" spans="1:5" x14ac:dyDescent="0.25">
      <c r="A23" s="132"/>
      <c r="B23" s="131"/>
      <c r="C23" s="542"/>
      <c r="D23" s="543"/>
      <c r="E23" s="544"/>
    </row>
    <row r="24" spans="1:5" x14ac:dyDescent="0.25">
      <c r="A24" s="132"/>
      <c r="B24" s="131"/>
      <c r="C24" s="542"/>
      <c r="D24" s="543"/>
      <c r="E24" s="544"/>
    </row>
    <row r="25" spans="1:5" x14ac:dyDescent="0.25">
      <c r="A25" s="132"/>
      <c r="B25" s="131"/>
      <c r="C25" s="542"/>
      <c r="D25" s="543"/>
      <c r="E25" s="544"/>
    </row>
    <row r="26" spans="1:5" x14ac:dyDescent="0.25">
      <c r="A26" s="132"/>
      <c r="B26" s="131"/>
      <c r="C26" s="542"/>
      <c r="D26" s="543"/>
      <c r="E26" s="544"/>
    </row>
    <row r="27" spans="1:5" x14ac:dyDescent="0.25">
      <c r="A27" s="132"/>
      <c r="B27" s="131"/>
      <c r="C27" s="542"/>
      <c r="D27" s="543"/>
      <c r="E27" s="544"/>
    </row>
    <row r="28" spans="1:5" x14ac:dyDescent="0.25">
      <c r="A28" s="132"/>
      <c r="B28" s="131"/>
      <c r="C28" s="542"/>
      <c r="D28" s="543"/>
      <c r="E28" s="544"/>
    </row>
    <row r="29" spans="1:5" x14ac:dyDescent="0.25">
      <c r="A29" s="132"/>
      <c r="B29" s="131"/>
      <c r="C29" s="542"/>
      <c r="D29" s="543"/>
      <c r="E29" s="544"/>
    </row>
    <row r="30" spans="1:5" x14ac:dyDescent="0.25">
      <c r="A30" s="132"/>
      <c r="B30" s="131"/>
      <c r="C30" s="542"/>
      <c r="D30" s="543"/>
      <c r="E30" s="544"/>
    </row>
    <row r="31" spans="1:5" x14ac:dyDescent="0.25">
      <c r="A31" s="132"/>
      <c r="B31" s="131"/>
      <c r="C31" s="542"/>
      <c r="D31" s="543"/>
      <c r="E31" s="544"/>
    </row>
    <row r="32" spans="1:5" x14ac:dyDescent="0.25">
      <c r="A32" s="132"/>
      <c r="B32" s="131"/>
      <c r="C32" s="542"/>
      <c r="D32" s="543"/>
      <c r="E32" s="544"/>
    </row>
    <row r="33" spans="1:5" x14ac:dyDescent="0.25">
      <c r="A33" s="132"/>
      <c r="B33" s="131"/>
      <c r="C33" s="542"/>
      <c r="D33" s="543"/>
      <c r="E33" s="544"/>
    </row>
    <row r="34" spans="1:5" x14ac:dyDescent="0.25">
      <c r="A34" s="132"/>
      <c r="B34" s="131"/>
      <c r="C34" s="542"/>
      <c r="D34" s="543"/>
      <c r="E34" s="544"/>
    </row>
    <row r="35" spans="1:5" ht="15.75" thickBot="1" x14ac:dyDescent="0.3">
      <c r="A35" s="133"/>
      <c r="B35" s="134"/>
      <c r="C35" s="548"/>
      <c r="D35" s="549"/>
      <c r="E35" s="550"/>
    </row>
  </sheetData>
  <mergeCells count="34">
    <mergeCell ref="C35:E35"/>
    <mergeCell ref="A6:E6"/>
    <mergeCell ref="C25:E25"/>
    <mergeCell ref="C26:E26"/>
    <mergeCell ref="C27:E27"/>
    <mergeCell ref="C28:E28"/>
    <mergeCell ref="C23:E23"/>
    <mergeCell ref="C24:E24"/>
    <mergeCell ref="C31:E31"/>
    <mergeCell ref="C32:E32"/>
    <mergeCell ref="C33:E33"/>
    <mergeCell ref="C34:E34"/>
    <mergeCell ref="C15:E15"/>
    <mergeCell ref="C16:E16"/>
    <mergeCell ref="C17:E17"/>
    <mergeCell ref="C18:E18"/>
    <mergeCell ref="C29:E29"/>
    <mergeCell ref="C30:E30"/>
    <mergeCell ref="C19:E19"/>
    <mergeCell ref="C20:E20"/>
    <mergeCell ref="C8:E8"/>
    <mergeCell ref="C21:E21"/>
    <mergeCell ref="C22:E22"/>
    <mergeCell ref="C9:E9"/>
    <mergeCell ref="C10:E10"/>
    <mergeCell ref="C11:E11"/>
    <mergeCell ref="C12:E12"/>
    <mergeCell ref="C13:E13"/>
    <mergeCell ref="C14:E14"/>
    <mergeCell ref="A1:A4"/>
    <mergeCell ref="B1:D1"/>
    <mergeCell ref="B2:D2"/>
    <mergeCell ref="B3:D4"/>
    <mergeCell ref="C7:E7"/>
  </mergeCells>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erificada xmlns="7e380ddb-9297-4d2e-bf28-676d793894d1" xsi:nil="true"/>
    <OK xmlns="7e380ddb-9297-4d2e-bf28-676d793894d1"/>
    <ESTADOOK xmlns="7e380ddb-9297-4d2e-bf28-676d793894d1">true</ESTADOOK>
    <SharedWithUsers xmlns="578a6d3d-8be8-4b83-8196-1711dda9f75b">
      <UserInfo>
        <DisplayName>Clara López García</DisplayName>
        <AccountId>72</AccountId>
        <AccountType/>
      </UserInfo>
      <UserInfo>
        <DisplayName>Maria del Carmen Morales Palomino</DisplayName>
        <AccountId>32</AccountId>
        <AccountType/>
      </UserInfo>
      <UserInfo>
        <DisplayName>Leidy Briyith Alvarez Yate</DisplayName>
        <AccountId>102</AccountId>
        <AccountType/>
      </UserInfo>
      <UserInfo>
        <DisplayName>Laura Carolina Avila Velosa</DisplayName>
        <AccountId>39</AccountId>
        <AccountType/>
      </UserInfo>
      <UserInfo>
        <DisplayName>Sol Angy Cortes Perez</DisplayName>
        <AccountId>40</AccountId>
        <AccountType/>
      </UserInfo>
      <UserInfo>
        <DisplayName>Sandra María Cifuentes Sandoval</DisplayName>
        <AccountId>36</AccountId>
        <AccountType/>
      </UserInfo>
      <UserInfo>
        <DisplayName>Sandra Janneth Acosta Cubillos</DisplayName>
        <AccountId>151</AccountId>
        <AccountType/>
      </UserInfo>
      <UserInfo>
        <DisplayName>Leidy Yohana Rodríguez Niño</DisplayName>
        <AccountId>38</AccountId>
        <AccountType/>
      </UserInfo>
      <UserInfo>
        <DisplayName>Maria Alejandra Munoz Dominguez</DisplayName>
        <AccountId>142</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AB19D431F401743BFE4321ED84A1B1E" ma:contentTypeVersion="9" ma:contentTypeDescription="Crear nuevo documento." ma:contentTypeScope="" ma:versionID="45e6c763ac5eff627635e40074a77f48">
  <xsd:schema xmlns:xsd="http://www.w3.org/2001/XMLSchema" xmlns:xs="http://www.w3.org/2001/XMLSchema" xmlns:p="http://schemas.microsoft.com/office/2006/metadata/properties" xmlns:ns2="7e380ddb-9297-4d2e-bf28-676d793894d1" xmlns:ns3="578a6d3d-8be8-4b83-8196-1711dda9f75b" targetNamespace="http://schemas.microsoft.com/office/2006/metadata/properties" ma:root="true" ma:fieldsID="1d971ad9b5020d59bb2b97396d7b8db1" ns2:_="" ns3:_="">
    <xsd:import namespace="7e380ddb-9297-4d2e-bf28-676d793894d1"/>
    <xsd:import namespace="578a6d3d-8be8-4b83-8196-1711dda9f75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3:SharedWithUsers" minOccurs="0"/>
                <xsd:element ref="ns3:SharedWithDetails" minOccurs="0"/>
                <xsd:element ref="ns2:MediaServiceObjectDetectorVersions" minOccurs="0"/>
                <xsd:element ref="ns2:Verificada" minOccurs="0"/>
                <xsd:element ref="ns2:OK"/>
                <xsd:element ref="ns2:ESTADOOK"/>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80ddb-9297-4d2e-bf28-676d79389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Verificada" ma:index="14" nillable="true" ma:displayName="Verificada" ma:description="Verificación de soportes" ma:format="Dropdown" ma:internalName="Verificada">
      <xsd:simpleType>
        <xsd:restriction base="dms:Choice">
          <xsd:enumeration value="Si"/>
          <xsd:enumeration value="No"/>
        </xsd:restriction>
      </xsd:simpleType>
    </xsd:element>
    <xsd:element name="OK" ma:index="15" ma:displayName="Soporte verificado" ma:description="Soportes verificados" ma:format="RadioButtons" ma:indexed="true" ma:internalName="OK">
      <xsd:simpleType>
        <xsd:union memberTypes="dms:Text">
          <xsd:simpleType>
            <xsd:restriction base="dms:Choice">
              <xsd:enumeration value="SI"/>
              <xsd:enumeration value="NO"/>
            </xsd:restriction>
          </xsd:simpleType>
        </xsd:union>
      </xsd:simpleType>
    </xsd:element>
    <xsd:element name="ESTADOOK" ma:index="16" ma:displayName="ESTADO OK" ma:default="1" ma:description="Soportes verificados" ma:format="Dropdown" ma:internalName="ESTADOOK">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78a6d3d-8be8-4b83-8196-1711dda9f75b"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2E8B72-858C-4889-8960-E361352B4DBB}">
  <ds:schemaRefs>
    <ds:schemaRef ds:uri="http://schemas.microsoft.com/office/2006/metadata/properties"/>
    <ds:schemaRef ds:uri="http://schemas.microsoft.com/office/infopath/2007/PartnerControls"/>
    <ds:schemaRef ds:uri="7e380ddb-9297-4d2e-bf28-676d793894d1"/>
    <ds:schemaRef ds:uri="578a6d3d-8be8-4b83-8196-1711dda9f75b"/>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07B506F2-FB8E-4345-A9EA-C4AB64436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80ddb-9297-4d2e-bf28-676d793894d1"/>
    <ds:schemaRef ds:uri="578a6d3d-8be8-4b83-8196-1711dda9f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Meta 1 PA proyecto</vt:lpstr>
      <vt:lpstr>Meta 4 PA proyecto</vt:lpstr>
      <vt:lpstr>Meta 5 PA proyecto</vt:lpstr>
      <vt:lpstr>Meta 6 PA proyecto</vt:lpstr>
      <vt:lpstr>Indicadores PA</vt:lpstr>
      <vt:lpstr>Siglas</vt:lpstr>
      <vt:lpstr>Hoja1</vt:lpstr>
      <vt:lpstr>Territorialización PA</vt:lpstr>
      <vt:lpstr>Control de Cambios</vt:lpstr>
      <vt:lpstr>LISTAS</vt:lpstr>
      <vt:lpstr>'Indicadores PA'!Área_de_impresión</vt:lpstr>
      <vt:lpstr>'Meta 1 PA proyecto'!Área_de_impresión</vt:lpstr>
      <vt:lpstr>'Meta 4 PA proyecto'!Área_de_impresión</vt:lpstr>
      <vt:lpstr>'Meta 5 PA proyecto'!Área_de_impresión</vt:lpstr>
      <vt:lpstr>'Meta 6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Cindy Rocio Lopez Villanueva</cp:lastModifiedBy>
  <cp:revision/>
  <dcterms:created xsi:type="dcterms:W3CDTF">2011-04-26T22:16:52Z</dcterms:created>
  <dcterms:modified xsi:type="dcterms:W3CDTF">2024-03-06T23:07:12Z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0x0101003AB19D431F401743BFE4321ED84A1B1E</vt:lpwstr>
  </property>
</Properties>
</file>